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AMELAN ACEP KANTOR\DAMELAN ANYAR PROCURMENT\E_PROC VMS\DRAFT PENILAIAN KINERJA DAN LAPORAN PENGADAAN\"/>
    </mc:Choice>
  </mc:AlternateContent>
  <xr:revisionPtr revIDLastSave="0" documentId="13_ncr:1_{57F89D8B-B596-4A14-8E85-E2F3459426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sa Pelaksanaan (Satgas)" sheetId="1" r:id="rId1"/>
    <sheet name="Masa Pelaksanaan (Manager)" sheetId="2" r:id="rId2"/>
    <sheet name="Masa Pelaksanaan (DeptHead)" sheetId="3" r:id="rId3"/>
    <sheet name="(Rekap Masa Pelak)" sheetId="4" r:id="rId4"/>
    <sheet name="Masa Pemeliharaan (Satgas)" sheetId="5" r:id="rId5"/>
    <sheet name="Masa Pemeliharaan (Manager)" sheetId="6" r:id="rId6"/>
    <sheet name="Masa Pemeliharaan (Dept.Head)" sheetId="7" r:id="rId7"/>
    <sheet name=" (Rekap Masa PML)" sheetId="8" r:id="rId8"/>
    <sheet name="Source 1" sheetId="9" state="hidden" r:id="rId9"/>
    <sheet name="Source 2" sheetId="10" state="hidden" r:id="rId10"/>
    <sheet name="Source 3" sheetId="11" state="hidden" r:id="rId11"/>
    <sheet name="Source 4" sheetId="12" state="hidden" r:id="rId12"/>
    <sheet name="Source 5" sheetId="13" state="hidden" r:id="rId13"/>
  </sheets>
  <definedNames>
    <definedName name="_xlnm.Print_Area" localSheetId="0">'Masa Pelaksanaan (Satgas)'!$A$1:$F$46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4" l="1"/>
  <c r="G21" i="4"/>
  <c r="G22" i="4"/>
  <c r="G23" i="4"/>
  <c r="G19" i="4"/>
  <c r="F20" i="4"/>
  <c r="F21" i="4"/>
  <c r="F22" i="4"/>
  <c r="F23" i="4"/>
  <c r="F19" i="4"/>
  <c r="E20" i="4"/>
  <c r="E21" i="4"/>
  <c r="E22" i="4"/>
  <c r="H22" i="4" s="1"/>
  <c r="I22" i="4" s="1"/>
  <c r="E23" i="4"/>
  <c r="E19" i="4"/>
  <c r="E25" i="3"/>
  <c r="E25" i="2"/>
  <c r="E25" i="1"/>
  <c r="B45" i="13"/>
  <c r="Q30" i="13"/>
  <c r="R30" i="13"/>
  <c r="R29" i="13"/>
  <c r="Q28" i="13"/>
  <c r="R28" i="13"/>
  <c r="R27" i="13"/>
  <c r="R26" i="13"/>
  <c r="R25" i="13"/>
  <c r="Q26" i="13"/>
  <c r="B25" i="13"/>
  <c r="B27" i="13"/>
  <c r="R24" i="13"/>
  <c r="Q24" i="13"/>
  <c r="Q23" i="13"/>
  <c r="R23" i="13"/>
  <c r="R22" i="13"/>
  <c r="Q21" i="13"/>
  <c r="R21" i="13"/>
  <c r="Q20" i="13"/>
  <c r="R20" i="13"/>
  <c r="R19" i="13"/>
  <c r="R31" i="13"/>
  <c r="B45" i="12"/>
  <c r="Q30" i="12"/>
  <c r="R30" i="12"/>
  <c r="R29" i="12"/>
  <c r="Q28" i="12"/>
  <c r="R28" i="12"/>
  <c r="R27" i="12"/>
  <c r="R26" i="12"/>
  <c r="R25" i="12"/>
  <c r="B25" i="12"/>
  <c r="B27" i="12"/>
  <c r="R24" i="12"/>
  <c r="Q24" i="12"/>
  <c r="Q23" i="12"/>
  <c r="R23" i="12"/>
  <c r="R22" i="12"/>
  <c r="Q21" i="12"/>
  <c r="R21" i="12"/>
  <c r="R19" i="12"/>
  <c r="Q20" i="12"/>
  <c r="R20" i="12"/>
  <c r="B47" i="11"/>
  <c r="R43" i="11"/>
  <c r="H43" i="11"/>
  <c r="R42" i="11"/>
  <c r="H42" i="11"/>
  <c r="R41" i="11"/>
  <c r="H41" i="11"/>
  <c r="R40" i="11"/>
  <c r="H40" i="11"/>
  <c r="R39" i="11"/>
  <c r="H39" i="11"/>
  <c r="Q31" i="11"/>
  <c r="R31" i="11"/>
  <c r="R30" i="11"/>
  <c r="Q29" i="11"/>
  <c r="R29" i="11"/>
  <c r="R28" i="11"/>
  <c r="Q27" i="11"/>
  <c r="R27" i="11"/>
  <c r="R26" i="11"/>
  <c r="Q25" i="11"/>
  <c r="R25" i="11"/>
  <c r="R23" i="11"/>
  <c r="Q24" i="11"/>
  <c r="Q22" i="11"/>
  <c r="R22" i="11"/>
  <c r="R21" i="11"/>
  <c r="B21" i="11"/>
  <c r="B23" i="11"/>
  <c r="B26" i="11"/>
  <c r="B28" i="11"/>
  <c r="R20" i="11"/>
  <c r="R19" i="11"/>
  <c r="R32" i="11"/>
  <c r="Q20" i="11"/>
  <c r="B45" i="10"/>
  <c r="Q30" i="10"/>
  <c r="R30" i="10"/>
  <c r="R29" i="10"/>
  <c r="Q28" i="10"/>
  <c r="R28" i="10"/>
  <c r="R27" i="10"/>
  <c r="Q26" i="10"/>
  <c r="R26" i="10"/>
  <c r="R25" i="10"/>
  <c r="B25" i="10"/>
  <c r="B27" i="10"/>
  <c r="Q24" i="10"/>
  <c r="R24" i="10"/>
  <c r="Q23" i="10"/>
  <c r="R23" i="10"/>
  <c r="R22" i="10"/>
  <c r="R21" i="10"/>
  <c r="Q20" i="10"/>
  <c r="R20" i="10"/>
  <c r="R19" i="10"/>
  <c r="B45" i="9"/>
  <c r="Q30" i="9"/>
  <c r="R30" i="9"/>
  <c r="R29" i="9"/>
  <c r="Q28" i="9"/>
  <c r="R28" i="9"/>
  <c r="R27" i="9"/>
  <c r="Q26" i="9"/>
  <c r="R26" i="9"/>
  <c r="R25" i="9"/>
  <c r="B25" i="9"/>
  <c r="B27" i="9"/>
  <c r="R24" i="9"/>
  <c r="Q23" i="9"/>
  <c r="R23" i="9"/>
  <c r="R22" i="9"/>
  <c r="Q21" i="9"/>
  <c r="R21" i="9"/>
  <c r="R19" i="9"/>
  <c r="R31" i="9"/>
  <c r="Q20" i="9"/>
  <c r="R20" i="9"/>
  <c r="D23" i="8"/>
  <c r="B21" i="8"/>
  <c r="B20" i="8"/>
  <c r="B19" i="8"/>
  <c r="B18" i="8"/>
  <c r="A18" i="8"/>
  <c r="B17" i="8"/>
  <c r="A17" i="8"/>
  <c r="B16" i="8"/>
  <c r="A16" i="8"/>
  <c r="A10" i="8"/>
  <c r="A9" i="8"/>
  <c r="A8" i="8"/>
  <c r="D7" i="8"/>
  <c r="A7" i="8"/>
  <c r="D6" i="8"/>
  <c r="A6" i="8"/>
  <c r="D5" i="8"/>
  <c r="A5" i="8"/>
  <c r="D4" i="8"/>
  <c r="A4" i="8"/>
  <c r="A18" i="7"/>
  <c r="A19" i="7"/>
  <c r="A20" i="7"/>
  <c r="A18" i="6"/>
  <c r="A19" i="6"/>
  <c r="A20" i="6"/>
  <c r="A21" i="6"/>
  <c r="A18" i="5"/>
  <c r="A19" i="5"/>
  <c r="A20" i="5"/>
  <c r="A21" i="5"/>
  <c r="D25" i="4"/>
  <c r="B23" i="4"/>
  <c r="A23" i="4"/>
  <c r="B22" i="4"/>
  <c r="A22" i="4"/>
  <c r="B21" i="4"/>
  <c r="A21" i="4"/>
  <c r="B20" i="4"/>
  <c r="A20" i="4"/>
  <c r="B19" i="4"/>
  <c r="A19" i="4"/>
  <c r="A13" i="4"/>
  <c r="A12" i="4"/>
  <c r="A11" i="4"/>
  <c r="A10" i="4"/>
  <c r="A9" i="4"/>
  <c r="A8" i="4"/>
  <c r="A7" i="4"/>
  <c r="A19" i="8"/>
  <c r="R31" i="10"/>
  <c r="S32" i="13"/>
  <c r="R32" i="13"/>
  <c r="R33" i="11"/>
  <c r="S33" i="11"/>
  <c r="S32" i="9"/>
  <c r="R32" i="9"/>
  <c r="R31" i="12"/>
  <c r="A20" i="8"/>
  <c r="A21" i="7"/>
  <c r="A21" i="8"/>
  <c r="S32" i="12"/>
  <c r="R32" i="12"/>
  <c r="S32" i="10"/>
  <c r="R32" i="10"/>
  <c r="H21" i="4" l="1"/>
  <c r="I21" i="4" s="1"/>
  <c r="H20" i="4"/>
  <c r="I20" i="4" s="1"/>
  <c r="H23" i="4"/>
  <c r="I23" i="4" s="1"/>
  <c r="H19" i="4"/>
  <c r="I19" i="4" s="1"/>
  <c r="I25" i="4" l="1"/>
</calcChain>
</file>

<file path=xl/sharedStrings.xml><?xml version="1.0" encoding="utf-8"?>
<sst xmlns="http://schemas.openxmlformats.org/spreadsheetml/2006/main" count="1044" uniqueCount="238">
  <si>
    <t>PENILAIAN KINERJA PENYEDIA BARANG/JASA</t>
  </si>
  <si>
    <t xml:space="preserve">NAMA PEKERJAAN </t>
  </si>
  <si>
    <t>:</t>
  </si>
  <si>
    <t xml:space="preserve">NAMA PERUSAHAAN </t>
  </si>
  <si>
    <t>UNIT KERJA / SECTION</t>
  </si>
  <si>
    <t>NOMOR KONTRAK</t>
  </si>
  <si>
    <t>PERIODE KONTRAK</t>
  </si>
  <si>
    <t>WAKTU PENILAIAN</t>
  </si>
  <si>
    <t xml:space="preserve">PERIODE PENILAIAN </t>
  </si>
  <si>
    <t>NAMA PENILAI</t>
  </si>
  <si>
    <t>NO</t>
  </si>
  <si>
    <t>PENILAIAN KINERJA SELAMA MASA PELAKSANAAN</t>
  </si>
  <si>
    <t xml:space="preserve">ASPEK PENILAIAN </t>
  </si>
  <si>
    <t>NILAI *)</t>
  </si>
  <si>
    <t>NILAI ANGKA*)</t>
  </si>
  <si>
    <t>PENJELASAN *)</t>
  </si>
  <si>
    <t xml:space="preserve">KUALITAS PEKERJAAN </t>
  </si>
  <si>
    <t>KEMUDAHAN KOMUNIKASI / KOORDINASI</t>
  </si>
  <si>
    <t xml:space="preserve">KETEPATAN WAKTU PENYELESAIAAN PEKERJAAN </t>
  </si>
  <si>
    <t>DOKUMEN ADMINISTRASI KONTRAK</t>
  </si>
  <si>
    <t>PEMENUHAN PERSYARATAN K3</t>
  </si>
  <si>
    <t>Keterangan:</t>
  </si>
  <si>
    <t>1) Kolom bertanda *) merupakan kolom yang wajib diisi (mandatory)</t>
  </si>
  <si>
    <r>
      <t xml:space="preserve">2) </t>
    </r>
    <r>
      <rPr>
        <b/>
        <sz val="10"/>
        <color theme="1"/>
        <rFont val="Calibri"/>
        <family val="2"/>
      </rPr>
      <t>Kolom Penjelasan</t>
    </r>
    <r>
      <rPr>
        <sz val="10"/>
        <color theme="1"/>
        <rFont val="Calibri"/>
        <family val="2"/>
      </rPr>
      <t xml:space="preserve"> diisi sesuai dengan penilaian dari Pengguna Barang/Jasa</t>
    </r>
  </si>
  <si>
    <t>3) Kolom Nilai dan Nilai Angka diisi berdasarkan ketentuan dibawah ini:</t>
  </si>
  <si>
    <t>Kategori</t>
  </si>
  <si>
    <t>Koridor Nilai</t>
  </si>
  <si>
    <t>Nilai</t>
  </si>
  <si>
    <t>Nilai Angka</t>
  </si>
  <si>
    <t>SANGAT BAIK</t>
  </si>
  <si>
    <t>90-100</t>
  </si>
  <si>
    <t>A+</t>
  </si>
  <si>
    <t>A</t>
  </si>
  <si>
    <t>BAIK</t>
  </si>
  <si>
    <t>80-89</t>
  </si>
  <si>
    <t>B+</t>
  </si>
  <si>
    <t>B</t>
  </si>
  <si>
    <t>CUKUP</t>
  </si>
  <si>
    <t>60-79</t>
  </si>
  <si>
    <t>C+</t>
  </si>
  <si>
    <t>C</t>
  </si>
  <si>
    <t>KURANG</t>
  </si>
  <si>
    <t>&lt;60</t>
  </si>
  <si>
    <t>D+</t>
  </si>
  <si>
    <t>D</t>
  </si>
  <si>
    <t>Dinilai Oleh:</t>
  </si>
  <si>
    <t>PT Jasamarga Tollroad Operator</t>
  </si>
  <si>
    <t>(Nama Jelas)</t>
  </si>
  <si>
    <t xml:space="preserve">PENILAIAN KINERJA SELAMA MASA PELAKSANAAN </t>
  </si>
  <si>
    <r>
      <t xml:space="preserve">2) </t>
    </r>
    <r>
      <rPr>
        <b/>
        <sz val="10"/>
        <color theme="1"/>
        <rFont val="Calibri"/>
        <family val="2"/>
      </rPr>
      <t>Kolom Penjelasan</t>
    </r>
    <r>
      <rPr>
        <sz val="10"/>
        <color theme="1"/>
        <rFont val="Calibri"/>
        <family val="2"/>
      </rPr>
      <t xml:space="preserve"> diisi sesuai dengan penilaian dari Pengguna Barang/Jasa</t>
    </r>
  </si>
  <si>
    <r>
      <t xml:space="preserve">2) </t>
    </r>
    <r>
      <rPr>
        <b/>
        <sz val="10"/>
        <color theme="1"/>
        <rFont val="Calibri"/>
        <family val="2"/>
      </rPr>
      <t>Kolom Penjelasan</t>
    </r>
    <r>
      <rPr>
        <sz val="10"/>
        <color theme="1"/>
        <rFont val="Calibri"/>
        <family val="2"/>
      </rPr>
      <t xml:space="preserve"> diisi sesuai dengan penilaian dari Pengguna Barang/Jasa</t>
    </r>
  </si>
  <si>
    <t>ASPEK PENILAIAN</t>
  </si>
  <si>
    <t>BOBOT (%)</t>
  </si>
  <si>
    <t>KEPALA SATGAS (Pengendali Pekerjaan)</t>
  </si>
  <si>
    <t>MANAGER
(Unit Kerja Pemilik Program)</t>
  </si>
  <si>
    <t>VICE PRESIDENT
(Unit Kerja Pemilik Program)</t>
  </si>
  <si>
    <t>NILAI 
RATA-RATA</t>
  </si>
  <si>
    <t>NILAI RATA TERBOBOT</t>
  </si>
  <si>
    <t>(a)</t>
  </si>
  <si>
    <t>(b)</t>
  </si>
  <si>
    <t xml:space="preserve"> (c) </t>
  </si>
  <si>
    <t xml:space="preserve"> (d) </t>
  </si>
  <si>
    <t xml:space="preserve"> (e) </t>
  </si>
  <si>
    <t xml:space="preserve"> (f) = (a) x (e)</t>
  </si>
  <si>
    <t>TOTAL</t>
  </si>
  <si>
    <t>PREDIKAT KINERJA PENYEDIA BARANG/JASA</t>
  </si>
  <si>
    <t>Kategori Prerdikat Penyedia Jasa</t>
  </si>
  <si>
    <t>Minimal</t>
  </si>
  <si>
    <t>Maksimal</t>
  </si>
  <si>
    <t>Sangat Baik</t>
  </si>
  <si>
    <t>Baik</t>
  </si>
  <si>
    <t>Cukup</t>
  </si>
  <si>
    <t>Kurang</t>
  </si>
  <si>
    <t>Mengetahui,</t>
  </si>
  <si>
    <t>PENILAIAN KINERJA SELAMA MASA PEMELIHARAAN</t>
  </si>
  <si>
    <t xml:space="preserve">KEMUDAHAN KOMUNIKASI / KOORDINASI </t>
  </si>
  <si>
    <t>METODE PELAKSANAAN PEMELIHARAAN</t>
  </si>
  <si>
    <t>KETEPATAN WAKTU PENYELESAIAN KOMPLAIN</t>
  </si>
  <si>
    <r>
      <t xml:space="preserve">2) </t>
    </r>
    <r>
      <rPr>
        <b/>
        <sz val="10"/>
        <color theme="1"/>
        <rFont val="Calibri"/>
        <family val="2"/>
      </rPr>
      <t>Kolom Penjelasan</t>
    </r>
    <r>
      <rPr>
        <sz val="10"/>
        <color theme="1"/>
        <rFont val="Calibri"/>
        <family val="2"/>
      </rPr>
      <t xml:space="preserve"> diisi sesuai dengan penilaian dari Pengguna Barang/Jasa</t>
    </r>
  </si>
  <si>
    <r>
      <t xml:space="preserve">2) </t>
    </r>
    <r>
      <rPr>
        <b/>
        <sz val="10"/>
        <color theme="1"/>
        <rFont val="Calibri"/>
        <family val="2"/>
      </rPr>
      <t>Kolom Penjelasan</t>
    </r>
    <r>
      <rPr>
        <sz val="10"/>
        <color theme="1"/>
        <rFont val="Calibri"/>
        <family val="2"/>
      </rPr>
      <t xml:space="preserve"> diisi sesuai dengan penilaian dari Pengguna Barang/Jasa</t>
    </r>
  </si>
  <si>
    <r>
      <t xml:space="preserve">2) </t>
    </r>
    <r>
      <rPr>
        <b/>
        <sz val="10"/>
        <color theme="1"/>
        <rFont val="Calibri"/>
        <family val="2"/>
      </rPr>
      <t>Kolom Penjelasan</t>
    </r>
    <r>
      <rPr>
        <sz val="10"/>
        <color theme="1"/>
        <rFont val="Calibri"/>
        <family val="2"/>
      </rPr>
      <t xml:space="preserve"> diisi sesuai dengan penilaian dari Pengguna Barang/Jasa</t>
    </r>
  </si>
  <si>
    <t>(Contoh Pengisian)</t>
  </si>
  <si>
    <t>10 FEB 2020 - 28 FEB 2021</t>
  </si>
  <si>
    <t>29 FEBRUARI 2021</t>
  </si>
  <si>
    <t>MASA PEMELIHARAAN</t>
  </si>
  <si>
    <t>NILAI KINERJA PENYEDIA BARANG/JASA</t>
  </si>
  <si>
    <t xml:space="preserve">DEPARTMENT </t>
  </si>
  <si>
    <t>HUMAN CAPITAL AND GENERAL AFFAIR</t>
  </si>
  <si>
    <t>SECTION</t>
  </si>
  <si>
    <t>GENERAL AFFAIR</t>
  </si>
  <si>
    <t>PENILAIAN KINERJA PENYEDIA JASA</t>
  </si>
  <si>
    <t xml:space="preserve">Nomor </t>
  </si>
  <si>
    <t>Lampiran</t>
  </si>
  <si>
    <t>PEKERJAAN</t>
  </si>
  <si>
    <t>Jasa Pengecatan dan Pemasangan Wallpaper</t>
  </si>
  <si>
    <t xml:space="preserve">Periode Penilaian </t>
  </si>
  <si>
    <t>PENYEDIA JASA</t>
  </si>
  <si>
    <t>PT ABC</t>
  </si>
  <si>
    <t>Tahun</t>
  </si>
  <si>
    <t>NOMOR SURAT PERJANJIAN</t>
  </si>
  <si>
    <t>253/SIPP-JMTO/III/2019</t>
  </si>
  <si>
    <t>Periode</t>
  </si>
  <si>
    <t>akhir pekerjaan</t>
  </si>
  <si>
    <t>MASA KONTRAK</t>
  </si>
  <si>
    <t>Maret 2019</t>
  </si>
  <si>
    <t>Tanggal</t>
  </si>
  <si>
    <t>NILAI KONTRAK  (Rp)</t>
  </si>
  <si>
    <t>: 81.744.400,-,-</t>
  </si>
  <si>
    <t>URAIAN PENILAIAN</t>
  </si>
  <si>
    <t>KRITERIA</t>
  </si>
  <si>
    <t>NILAI</t>
  </si>
  <si>
    <t>SCORE (Bobot x Nilai)</t>
  </si>
  <si>
    <t>KETERANGAN</t>
  </si>
  <si>
    <t>HASIL PELAKSANAAN PEKERJAAN (KUALITAS)</t>
  </si>
  <si>
    <t>SB</t>
  </si>
  <si>
    <t>Ba</t>
  </si>
  <si>
    <t>K</t>
  </si>
  <si>
    <t>Bu</t>
  </si>
  <si>
    <t>- Kepatuhan terhadap Pekerjaan</t>
  </si>
  <si>
    <t>- Laporan Hasil Pekerjaan</t>
  </si>
  <si>
    <t>KOMUNIKASI / KOORDINASI / LOYALITAS :</t>
  </si>
  <si>
    <t>- Kemudahan dalam berkoordinasi</t>
  </si>
  <si>
    <t>- Respon terhadap komplain</t>
  </si>
  <si>
    <t>KELENGKAPAN ADMINISTRASI :</t>
  </si>
  <si>
    <t>Ketepatan dalam mengajukan pembayaran</t>
  </si>
  <si>
    <t>KELENGKAPAN SARANA K3 :</t>
  </si>
  <si>
    <t>Kelengkapan APD</t>
  </si>
  <si>
    <t>Tidak ada Kecelakaan</t>
  </si>
  <si>
    <t>Kecelakaan</t>
  </si>
  <si>
    <t>Zero Accident</t>
  </si>
  <si>
    <t>Jumlah Nilai</t>
  </si>
  <si>
    <t>Predikat</t>
  </si>
  <si>
    <t>Keterangan Penilaian :</t>
  </si>
  <si>
    <t>PREDIKAT</t>
  </si>
  <si>
    <t>RENTANG NILAI</t>
  </si>
  <si>
    <t>SCORE</t>
  </si>
  <si>
    <t>KATEGORI</t>
  </si>
  <si>
    <t>86-100</t>
  </si>
  <si>
    <t>70-85</t>
  </si>
  <si>
    <t>56-69</t>
  </si>
  <si>
    <t xml:space="preserve">K </t>
  </si>
  <si>
    <t>40-55</t>
  </si>
  <si>
    <t>Buruk</t>
  </si>
  <si>
    <t>0-39</t>
  </si>
  <si>
    <t>E</t>
  </si>
  <si>
    <t>Diketahui Oleh :</t>
  </si>
  <si>
    <t>Dinilai Oleh :</t>
  </si>
  <si>
    <t>Joko Mulio</t>
  </si>
  <si>
    <t>Florita Marlene</t>
  </si>
  <si>
    <t>Direktur</t>
  </si>
  <si>
    <t>AVP General Affair</t>
  </si>
  <si>
    <t>DEPARTMENT</t>
  </si>
  <si>
    <t>OPERATION MANAGEMENT</t>
  </si>
  <si>
    <t>TOLL COLLECTION</t>
  </si>
  <si>
    <t>Jasa Pengemudi Kendaraan Shuttle Jabodetabek</t>
  </si>
  <si>
    <t>PT DEF</t>
  </si>
  <si>
    <t>Nomor Surat Perjanjian</t>
  </si>
  <si>
    <t>24/SP-JLO/VI/2016</t>
  </si>
  <si>
    <t>akhir kontrak</t>
  </si>
  <si>
    <t>Juli 2016 - Juni 2019</t>
  </si>
  <si>
    <t xml:space="preserve"> Tanggal</t>
  </si>
  <si>
    <t>14.618.062.504,-</t>
  </si>
  <si>
    <t>Winarno</t>
  </si>
  <si>
    <t xml:space="preserve">DEPATMENT </t>
  </si>
  <si>
    <t>IT INFRASTRUCTURE &amp; SERVICES</t>
  </si>
  <si>
    <t>IT SERVICES &amp; OPERATION</t>
  </si>
  <si>
    <t>PENILAIAN KINERJA PENYEDIA BARANG</t>
  </si>
  <si>
    <t>No.</t>
  </si>
  <si>
    <t xml:space="preserve">Lampiran </t>
  </si>
  <si>
    <t>Pengadaan Fasilitas Kerja Bagian Keuangan</t>
  </si>
  <si>
    <t>PENYEDIA BARANG</t>
  </si>
  <si>
    <t>PT GHI</t>
  </si>
  <si>
    <t>280/SPB-JMTO/VI/2019</t>
  </si>
  <si>
    <t xml:space="preserve">Akhir Kontrak </t>
  </si>
  <si>
    <t>26 Juni 2019 s.d 15 Juli 2019</t>
  </si>
  <si>
    <t xml:space="preserve">NILAI KONTRAK (Rp) </t>
  </si>
  <si>
    <t>KETEPATAN PENGIRIMAN BARANG :</t>
  </si>
  <si>
    <t>T0</t>
  </si>
  <si>
    <t>T1</t>
  </si>
  <si>
    <t>T2</t>
  </si>
  <si>
    <t>KK1</t>
  </si>
  <si>
    <t>KK2</t>
  </si>
  <si>
    <t>Keterlambatan pada saat pengiriman barang berdasarkan kontrak</t>
  </si>
  <si>
    <t>KUALITAS BARANG :</t>
  </si>
  <si>
    <t>Sesuai</t>
  </si>
  <si>
    <t>Tidak Sesuai</t>
  </si>
  <si>
    <t>sesuai spesifikasi barang menyangkut masalah ukuran, warna, bahan, jumlah dan hal-hal lainyang diatur dalam dokumen kontrak</t>
  </si>
  <si>
    <t>KOMUNIKASI DAN KOORDINASI :</t>
  </si>
  <si>
    <t>KETEPATAN WAKTU</t>
  </si>
  <si>
    <t>KUALITAS</t>
  </si>
  <si>
    <t>Tepat waktu</t>
  </si>
  <si>
    <t>90 - 100</t>
  </si>
  <si>
    <r>
      <t xml:space="preserve">Terlambat </t>
    </r>
    <r>
      <rPr>
        <u/>
        <sz val="9"/>
        <color theme="1"/>
        <rFont val="Calibri"/>
        <family val="2"/>
      </rPr>
      <t>&lt;</t>
    </r>
    <r>
      <rPr>
        <sz val="9"/>
        <color theme="1"/>
        <rFont val="Calibri"/>
        <family val="2"/>
      </rPr>
      <t xml:space="preserve"> 7 hari</t>
    </r>
  </si>
  <si>
    <t>70 - 89</t>
  </si>
  <si>
    <t>Terlambat 8 – 14 hari</t>
  </si>
  <si>
    <t>50 - 69</t>
  </si>
  <si>
    <t>Terlambat 15 – 21 hari</t>
  </si>
  <si>
    <t>30 - 49</t>
  </si>
  <si>
    <t>Tdk ada Kecelakaan</t>
  </si>
  <si>
    <t>Terlambat &gt; 21 hari</t>
  </si>
  <si>
    <t>0 - 29</t>
  </si>
  <si>
    <t>Ada Kecelakaan</t>
  </si>
  <si>
    <t xml:space="preserve">Lina </t>
  </si>
  <si>
    <t>TRANSACTION &amp; ENVIRONMENT SERVICES</t>
  </si>
  <si>
    <t>Sewa Kendaraan Shuttle Jabotabek</t>
  </si>
  <si>
    <t xml:space="preserve"> PT JKL</t>
  </si>
  <si>
    <t>: 41/SP-JLO/VI/2016</t>
  </si>
  <si>
    <t>: 36 Bulan</t>
  </si>
  <si>
    <t>Lokasi Pekerjaan</t>
  </si>
  <si>
    <t>Jabotabek</t>
  </si>
  <si>
    <t>: 4.938.120.000</t>
  </si>
  <si>
    <t xml:space="preserve"> 10-10-2019</t>
  </si>
  <si>
    <t xml:space="preserve">Teddy Kurniawan </t>
  </si>
  <si>
    <t xml:space="preserve"> GENERAL AFFAIR</t>
  </si>
  <si>
    <t>Legal &amp; Office Administration</t>
  </si>
  <si>
    <t xml:space="preserve">Jasa Konstruksi Pembuatan Pos Security </t>
  </si>
  <si>
    <t>PT MNO</t>
  </si>
  <si>
    <t>: 240/SIPP-JMTO/XII/2018</t>
  </si>
  <si>
    <t>: Desember 2018</t>
  </si>
  <si>
    <t>Pondok Ranji</t>
  </si>
  <si>
    <t>: 54.773.400,-</t>
  </si>
  <si>
    <t>Dedi Rachmat</t>
  </si>
  <si>
    <t>Pengurus</t>
  </si>
  <si>
    <t>Pelaksanaan Pekerjaan Sudah Memenuhi K3</t>
  </si>
  <si>
    <t>Dokumen sudah lengkap</t>
  </si>
  <si>
    <t xml:space="preserve">sesuai dengan waktu </t>
  </si>
  <si>
    <t>responsif dalam koordinasi</t>
  </si>
  <si>
    <t>PT Cita Printa Pariwara</t>
  </si>
  <si>
    <t>Office Administration</t>
  </si>
  <si>
    <t>Kebutuhan Jasa Pemasangan Iklan Tender Umum PT Jasamarga Tollroad Operator</t>
  </si>
  <si>
    <t>194.SIK-JMTO.B9.A.2023</t>
  </si>
  <si>
    <t>NILAI RATA-RATA</t>
  </si>
  <si>
    <t>RATING PENILAIAN</t>
  </si>
  <si>
    <t>Nama Personal</t>
  </si>
  <si>
    <t>Jabatan</t>
  </si>
  <si>
    <t>DEPT. HEAD
(Unit Kerja Pemilik Program)</t>
  </si>
  <si>
    <t>Nama Jelas</t>
  </si>
  <si>
    <t>Department ….................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</si>
</sst>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21]dd\ mmmm\ yyyy"/>
    <numFmt numFmtId="166" formatCode="d/m/yyyy"/>
    <numFmt numFmtId="167" formatCode="_(* #,##0_);_(* \(#,##0\);_(* &quot;-&quot;_);_(@_)"/>
    <numFmt numFmtId="168" formatCode="&quot;Rp&quot;#,##0"/>
    <numFmt numFmtId="170" formatCode="[$-421]dd\ mmmm\ yyyy;@"/>
  </numFmts>
  <fonts count="26" x14ac:knownFonts="1">
    <font>
      <sz val="11"/>
      <color theme="1"/>
      <name val="Arial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rgb="FF00000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i/>
      <sz val="10"/>
      <color theme="1"/>
      <name val="Tahoma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0"/>
      <color rgb="FF000000"/>
      <name val="Calibri"/>
      <family val="2"/>
    </font>
    <font>
      <b/>
      <u/>
      <sz val="11"/>
      <color theme="1"/>
      <name val="Tahoma"/>
      <family val="2"/>
    </font>
    <font>
      <sz val="9"/>
      <color theme="1"/>
      <name val="Calibri"/>
      <family val="2"/>
    </font>
    <font>
      <u/>
      <sz val="9"/>
      <color theme="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92D050"/>
        <bgColor rgb="FF92D050"/>
      </patternFill>
    </fill>
  </fills>
  <borders count="11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/>
      <top style="medium">
        <color indexed="64"/>
      </top>
      <bottom style="double">
        <color rgb="FF000000"/>
      </bottom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 style="medium">
        <color indexed="64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indexed="64"/>
      </right>
      <top style="double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8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top"/>
    </xf>
    <xf numFmtId="0" fontId="3" fillId="0" borderId="23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7" fillId="0" borderId="24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 wrapText="1"/>
    </xf>
    <xf numFmtId="1" fontId="2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49" fontId="3" fillId="0" borderId="19" xfId="0" quotePrefix="1" applyNumberFormat="1" applyFont="1" applyBorder="1" applyAlignment="1">
      <alignment horizontal="center" vertical="center" wrapText="1"/>
    </xf>
    <xf numFmtId="0" fontId="3" fillId="0" borderId="22" xfId="0" quotePrefix="1" applyFont="1" applyBorder="1" applyAlignment="1">
      <alignment horizontal="center" vertical="center" wrapText="1"/>
    </xf>
    <xf numFmtId="9" fontId="2" fillId="0" borderId="17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9" fontId="2" fillId="0" borderId="21" xfId="0" applyNumberFormat="1" applyFont="1" applyBorder="1" applyAlignment="1">
      <alignment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9" fontId="3" fillId="0" borderId="38" xfId="0" applyNumberFormat="1" applyFont="1" applyBorder="1" applyAlignment="1">
      <alignment horizontal="center" vertical="center"/>
    </xf>
    <xf numFmtId="0" fontId="3" fillId="2" borderId="39" xfId="0" applyFont="1" applyFill="1" applyBorder="1" applyAlignment="1">
      <alignment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2" borderId="44" xfId="0" applyFont="1" applyFill="1" applyBorder="1" applyAlignment="1">
      <alignment vertical="center"/>
    </xf>
    <xf numFmtId="0" fontId="3" fillId="2" borderId="45" xfId="0" applyFont="1" applyFill="1" applyBorder="1" applyAlignment="1">
      <alignment horizontal="left" vertical="center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7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2" fontId="2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3" fillId="0" borderId="0" xfId="0" applyFont="1"/>
    <xf numFmtId="0" fontId="15" fillId="0" borderId="51" xfId="0" applyFont="1" applyBorder="1"/>
    <xf numFmtId="0" fontId="15" fillId="0" borderId="52" xfId="0" applyFont="1" applyBorder="1" applyAlignment="1">
      <alignment horizontal="center"/>
    </xf>
    <xf numFmtId="0" fontId="15" fillId="0" borderId="52" xfId="0" applyFont="1" applyBorder="1"/>
    <xf numFmtId="0" fontId="2" fillId="0" borderId="53" xfId="0" applyFont="1" applyBorder="1"/>
    <xf numFmtId="0" fontId="15" fillId="0" borderId="6" xfId="0" applyFont="1" applyBorder="1"/>
    <xf numFmtId="0" fontId="15" fillId="0" borderId="54" xfId="0" applyFont="1" applyBorder="1" applyAlignment="1">
      <alignment horizontal="center"/>
    </xf>
    <xf numFmtId="0" fontId="15" fillId="0" borderId="54" xfId="0" applyFont="1" applyBorder="1"/>
    <xf numFmtId="0" fontId="2" fillId="0" borderId="55" xfId="0" applyFont="1" applyBorder="1"/>
    <xf numFmtId="0" fontId="15" fillId="0" borderId="0" xfId="0" applyFont="1"/>
    <xf numFmtId="0" fontId="14" fillId="0" borderId="57" xfId="0" applyFont="1" applyBorder="1" applyAlignment="1">
      <alignment horizontal="center" vertical="center"/>
    </xf>
    <xf numFmtId="0" fontId="14" fillId="0" borderId="57" xfId="0" applyFont="1" applyBorder="1"/>
    <xf numFmtId="0" fontId="14" fillId="0" borderId="58" xfId="0" applyFont="1" applyBorder="1"/>
    <xf numFmtId="164" fontId="16" fillId="0" borderId="59" xfId="0" applyNumberFormat="1" applyFont="1" applyBorder="1" applyAlignment="1">
      <alignment vertical="center"/>
    </xf>
    <xf numFmtId="164" fontId="14" fillId="0" borderId="52" xfId="0" applyNumberFormat="1" applyFont="1" applyBorder="1" applyAlignment="1">
      <alignment vertical="center"/>
    </xf>
    <xf numFmtId="0" fontId="15" fillId="0" borderId="52" xfId="0" applyFont="1" applyBorder="1" applyAlignment="1">
      <alignment vertical="center"/>
    </xf>
    <xf numFmtId="0" fontId="14" fillId="0" borderId="61" xfId="0" applyFont="1" applyBorder="1" applyAlignment="1">
      <alignment horizontal="center" vertical="center"/>
    </xf>
    <xf numFmtId="164" fontId="14" fillId="0" borderId="64" xfId="0" applyNumberFormat="1" applyFont="1" applyBorder="1" applyAlignment="1">
      <alignment vertical="center"/>
    </xf>
    <xf numFmtId="0" fontId="14" fillId="0" borderId="64" xfId="0" applyFont="1" applyBorder="1" applyAlignment="1">
      <alignment horizontal="left"/>
    </xf>
    <xf numFmtId="0" fontId="2" fillId="0" borderId="65" xfId="0" applyFont="1" applyBorder="1"/>
    <xf numFmtId="164" fontId="14" fillId="0" borderId="60" xfId="0" applyNumberFormat="1" applyFont="1" applyBorder="1" applyAlignment="1">
      <alignment vertical="center"/>
    </xf>
    <xf numFmtId="164" fontId="14" fillId="0" borderId="61" xfId="0" applyNumberFormat="1" applyFont="1" applyBorder="1" applyAlignment="1">
      <alignment vertical="center"/>
    </xf>
    <xf numFmtId="165" fontId="14" fillId="0" borderId="61" xfId="0" quotePrefix="1" applyNumberFormat="1" applyFont="1" applyBorder="1" applyAlignment="1">
      <alignment horizontal="left"/>
    </xf>
    <xf numFmtId="0" fontId="2" fillId="0" borderId="62" xfId="0" applyFont="1" applyBorder="1"/>
    <xf numFmtId="166" fontId="14" fillId="0" borderId="61" xfId="0" applyNumberFormat="1" applyFont="1" applyBorder="1" applyAlignment="1">
      <alignment horizontal="left"/>
    </xf>
    <xf numFmtId="0" fontId="14" fillId="0" borderId="67" xfId="0" applyFont="1" applyBorder="1" applyAlignment="1">
      <alignment horizontal="center" vertical="center"/>
    </xf>
    <xf numFmtId="164" fontId="14" fillId="0" borderId="67" xfId="0" applyNumberFormat="1" applyFont="1" applyBorder="1" applyAlignment="1">
      <alignment vertical="center"/>
    </xf>
    <xf numFmtId="0" fontId="14" fillId="0" borderId="67" xfId="0" applyFont="1" applyBorder="1"/>
    <xf numFmtId="0" fontId="2" fillId="0" borderId="68" xfId="0" applyFont="1" applyBorder="1"/>
    <xf numFmtId="164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164" fontId="14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2" fillId="0" borderId="49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9" xfId="0" applyFont="1" applyBorder="1"/>
    <xf numFmtId="0" fontId="2" fillId="0" borderId="71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vertical="center"/>
    </xf>
    <xf numFmtId="0" fontId="7" fillId="0" borderId="76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/>
    </xf>
    <xf numFmtId="0" fontId="6" fillId="4" borderId="77" xfId="0" applyFont="1" applyFill="1" applyBorder="1" applyAlignment="1">
      <alignment horizontal="center" vertical="center"/>
    </xf>
    <xf numFmtId="0" fontId="20" fillId="4" borderId="77" xfId="0" applyFont="1" applyFill="1" applyBorder="1" applyAlignment="1">
      <alignment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vertical="center"/>
    </xf>
    <xf numFmtId="0" fontId="2" fillId="4" borderId="77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/>
    </xf>
    <xf numFmtId="0" fontId="7" fillId="4" borderId="76" xfId="0" applyFont="1" applyFill="1" applyBorder="1"/>
    <xf numFmtId="0" fontId="2" fillId="4" borderId="76" xfId="0" applyFont="1" applyFill="1" applyBorder="1" applyAlignment="1">
      <alignment horizontal="center" vertical="top"/>
    </xf>
    <xf numFmtId="0" fontId="6" fillId="4" borderId="76" xfId="0" applyFont="1" applyFill="1" applyBorder="1" applyAlignment="1">
      <alignment horizontal="center" vertical="center"/>
    </xf>
    <xf numFmtId="0" fontId="2" fillId="4" borderId="77" xfId="0" applyFont="1" applyFill="1" applyBorder="1" applyAlignment="1">
      <alignment horizontal="center" vertical="top"/>
    </xf>
    <xf numFmtId="0" fontId="7" fillId="4" borderId="82" xfId="0" applyFont="1" applyFill="1" applyBorder="1" applyAlignment="1">
      <alignment horizontal="center"/>
    </xf>
    <xf numFmtId="0" fontId="7" fillId="4" borderId="82" xfId="0" applyFont="1" applyFill="1" applyBorder="1" applyAlignment="1">
      <alignment horizontal="center" vertical="center"/>
    </xf>
    <xf numFmtId="0" fontId="7" fillId="4" borderId="82" xfId="0" applyFont="1" applyFill="1" applyBorder="1"/>
    <xf numFmtId="0" fontId="2" fillId="4" borderId="82" xfId="0" applyFont="1" applyFill="1" applyBorder="1" applyAlignment="1">
      <alignment horizontal="center" vertical="top"/>
    </xf>
    <xf numFmtId="0" fontId="6" fillId="4" borderId="82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vertical="top"/>
    </xf>
    <xf numFmtId="0" fontId="7" fillId="4" borderId="17" xfId="0" applyFont="1" applyFill="1" applyBorder="1" applyAlignment="1">
      <alignment horizontal="center"/>
    </xf>
    <xf numFmtId="0" fontId="7" fillId="4" borderId="17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3" borderId="17" xfId="0" applyFont="1" applyFill="1" applyBorder="1"/>
    <xf numFmtId="0" fontId="20" fillId="3" borderId="17" xfId="0" applyFont="1" applyFill="1" applyBorder="1"/>
    <xf numFmtId="0" fontId="2" fillId="0" borderId="17" xfId="0" applyFont="1" applyBorder="1" applyAlignment="1">
      <alignment horizontal="center"/>
    </xf>
    <xf numFmtId="0" fontId="6" fillId="4" borderId="17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vertical="center"/>
    </xf>
    <xf numFmtId="0" fontId="20" fillId="6" borderId="17" xfId="0" applyFont="1" applyFill="1" applyBorder="1" applyAlignment="1">
      <alignment horizontal="center" vertical="center"/>
    </xf>
    <xf numFmtId="0" fontId="2" fillId="0" borderId="35" xfId="0" applyFont="1" applyBorder="1"/>
    <xf numFmtId="0" fontId="20" fillId="0" borderId="32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2" xfId="0" applyFont="1" applyBorder="1" applyAlignment="1">
      <alignment horizontal="center"/>
    </xf>
    <xf numFmtId="0" fontId="2" fillId="0" borderId="34" xfId="0" applyFont="1" applyBorder="1"/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7" xfId="0" applyFont="1" applyBorder="1" applyAlignment="1">
      <alignment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2" fillId="0" borderId="30" xfId="0" applyFont="1" applyBorder="1"/>
    <xf numFmtId="0" fontId="7" fillId="0" borderId="17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32" xfId="0" applyFont="1" applyBorder="1"/>
    <xf numFmtId="0" fontId="14" fillId="0" borderId="57" xfId="0" quotePrefix="1" applyFont="1" applyBorder="1" applyAlignment="1">
      <alignment wrapText="1"/>
    </xf>
    <xf numFmtId="0" fontId="14" fillId="0" borderId="57" xfId="0" applyFont="1" applyBorder="1" applyAlignment="1">
      <alignment wrapText="1"/>
    </xf>
    <xf numFmtId="0" fontId="14" fillId="0" borderId="58" xfId="0" applyFont="1" applyBorder="1" applyAlignment="1">
      <alignment wrapText="1"/>
    </xf>
    <xf numFmtId="0" fontId="14" fillId="0" borderId="61" xfId="0" applyFont="1" applyBorder="1"/>
    <xf numFmtId="0" fontId="14" fillId="0" borderId="62" xfId="0" applyFont="1" applyBorder="1"/>
    <xf numFmtId="0" fontId="7" fillId="4" borderId="17" xfId="0" applyFont="1" applyFill="1" applyBorder="1" applyAlignment="1">
      <alignment vertical="center"/>
    </xf>
    <xf numFmtId="0" fontId="7" fillId="4" borderId="82" xfId="0" applyFont="1" applyFill="1" applyBorder="1" applyAlignment="1">
      <alignment vertical="center"/>
    </xf>
    <xf numFmtId="0" fontId="20" fillId="4" borderId="17" xfId="0" applyFont="1" applyFill="1" applyBorder="1" applyAlignment="1">
      <alignment vertical="center"/>
    </xf>
    <xf numFmtId="1" fontId="20" fillId="3" borderId="17" xfId="0" applyNumberFormat="1" applyFont="1" applyFill="1" applyBorder="1" applyAlignment="1">
      <alignment horizontal="center" vertical="center"/>
    </xf>
    <xf numFmtId="0" fontId="20" fillId="4" borderId="87" xfId="0" applyFont="1" applyFill="1" applyBorder="1" applyAlignment="1">
      <alignment horizontal="center" vertical="center"/>
    </xf>
    <xf numFmtId="0" fontId="20" fillId="4" borderId="76" xfId="0" applyFont="1" applyFill="1" applyBorder="1" applyAlignment="1">
      <alignment horizontal="center" vertical="top"/>
    </xf>
    <xf numFmtId="0" fontId="20" fillId="4" borderId="76" xfId="0" applyFont="1" applyFill="1" applyBorder="1" applyAlignment="1">
      <alignment vertical="top"/>
    </xf>
    <xf numFmtId="0" fontId="20" fillId="4" borderId="77" xfId="0" applyFont="1" applyFill="1" applyBorder="1" applyAlignment="1">
      <alignment horizontal="center" vertical="top"/>
    </xf>
    <xf numFmtId="0" fontId="20" fillId="4" borderId="82" xfId="0" applyFont="1" applyFill="1" applyBorder="1" applyAlignment="1">
      <alignment horizontal="center" vertical="top"/>
    </xf>
    <xf numFmtId="0" fontId="20" fillId="4" borderId="17" xfId="0" applyFont="1" applyFill="1" applyBorder="1" applyAlignment="1">
      <alignment horizontal="center" vertical="top"/>
    </xf>
    <xf numFmtId="0" fontId="20" fillId="3" borderId="17" xfId="0" applyFont="1" applyFill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5" fillId="0" borderId="17" xfId="0" applyFont="1" applyBorder="1" applyAlignment="1">
      <alignment horizont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vertical="center" wrapText="1"/>
    </xf>
    <xf numFmtId="166" fontId="14" fillId="0" borderId="61" xfId="0" quotePrefix="1" applyNumberFormat="1" applyFont="1" applyBorder="1" applyAlignment="1">
      <alignment horizontal="left"/>
    </xf>
    <xf numFmtId="165" fontId="14" fillId="0" borderId="67" xfId="0" applyNumberFormat="1" applyFont="1" applyBorder="1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2" fillId="0" borderId="85" xfId="0" applyFont="1" applyBorder="1" applyAlignment="1">
      <alignment vertical="center"/>
    </xf>
    <xf numFmtId="0" fontId="2" fillId="0" borderId="86" xfId="0" applyFont="1" applyBorder="1" applyAlignment="1">
      <alignment vertical="center"/>
    </xf>
    <xf numFmtId="0" fontId="2" fillId="0" borderId="82" xfId="0" applyFont="1" applyBorder="1" applyAlignment="1">
      <alignment vertical="center"/>
    </xf>
    <xf numFmtId="0" fontId="2" fillId="0" borderId="88" xfId="0" applyFont="1" applyBorder="1" applyAlignment="1">
      <alignment vertical="center"/>
    </xf>
    <xf numFmtId="0" fontId="3" fillId="0" borderId="94" xfId="0" applyFont="1" applyBorder="1" applyAlignment="1">
      <alignment horizontal="center" vertical="center" wrapText="1"/>
    </xf>
    <xf numFmtId="0" fontId="2" fillId="0" borderId="95" xfId="0" applyFont="1" applyBorder="1" applyAlignment="1">
      <alignment vertical="center"/>
    </xf>
    <xf numFmtId="0" fontId="2" fillId="0" borderId="87" xfId="0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3" fillId="0" borderId="97" xfId="0" applyFont="1" applyBorder="1" applyAlignment="1">
      <alignment horizontal="center" vertical="center"/>
    </xf>
    <xf numFmtId="0" fontId="25" fillId="0" borderId="98" xfId="0" applyFont="1" applyBorder="1" applyAlignment="1">
      <alignment vertical="center" wrapText="1"/>
    </xf>
    <xf numFmtId="0" fontId="2" fillId="0" borderId="98" xfId="0" applyFont="1" applyBorder="1" applyAlignment="1">
      <alignment vertical="center" wrapText="1"/>
    </xf>
    <xf numFmtId="0" fontId="3" fillId="0" borderId="99" xfId="0" applyFont="1" applyBorder="1" applyAlignment="1">
      <alignment horizontal="center" vertical="center"/>
    </xf>
    <xf numFmtId="0" fontId="2" fillId="0" borderId="100" xfId="0" applyFont="1" applyBorder="1" applyAlignment="1">
      <alignment vertical="center"/>
    </xf>
    <xf numFmtId="0" fontId="3" fillId="0" borderId="101" xfId="0" applyFont="1" applyBorder="1" applyAlignment="1">
      <alignment horizontal="center" vertical="center"/>
    </xf>
    <xf numFmtId="0" fontId="3" fillId="0" borderId="103" xfId="0" applyFont="1" applyBorder="1" applyAlignment="1">
      <alignment horizontal="left" vertical="center"/>
    </xf>
    <xf numFmtId="0" fontId="3" fillId="0" borderId="102" xfId="0" applyFont="1" applyBorder="1" applyAlignment="1">
      <alignment horizontal="center" vertical="center"/>
    </xf>
    <xf numFmtId="2" fontId="3" fillId="0" borderId="102" xfId="0" applyNumberFormat="1" applyFont="1" applyBorder="1" applyAlignment="1">
      <alignment horizontal="center" vertical="center"/>
    </xf>
    <xf numFmtId="0" fontId="3" fillId="0" borderId="107" xfId="0" applyFont="1" applyBorder="1" applyAlignment="1">
      <alignment vertical="center"/>
    </xf>
    <xf numFmtId="0" fontId="3" fillId="0" borderId="108" xfId="0" applyFont="1" applyBorder="1" applyAlignment="1">
      <alignment vertical="center"/>
    </xf>
    <xf numFmtId="0" fontId="3" fillId="2" borderId="109" xfId="0" applyFont="1" applyFill="1" applyBorder="1" applyAlignment="1">
      <alignment vertical="center"/>
    </xf>
    <xf numFmtId="0" fontId="3" fillId="2" borderId="108" xfId="0" applyFont="1" applyFill="1" applyBorder="1" applyAlignment="1">
      <alignment horizontal="left" vertical="center"/>
    </xf>
    <xf numFmtId="9" fontId="2" fillId="0" borderId="82" xfId="0" applyNumberFormat="1" applyFont="1" applyBorder="1" applyAlignment="1">
      <alignment vertical="center"/>
    </xf>
    <xf numFmtId="0" fontId="3" fillId="0" borderId="110" xfId="0" applyFont="1" applyBorder="1" applyAlignment="1">
      <alignment horizontal="center" vertical="center"/>
    </xf>
    <xf numFmtId="0" fontId="3" fillId="0" borderId="111" xfId="0" applyFont="1" applyBorder="1" applyAlignment="1">
      <alignment vertical="center"/>
    </xf>
    <xf numFmtId="0" fontId="3" fillId="0" borderId="112" xfId="0" applyFont="1" applyBorder="1" applyAlignment="1">
      <alignment vertical="center"/>
    </xf>
    <xf numFmtId="9" fontId="3" fillId="0" borderId="113" xfId="0" applyNumberFormat="1" applyFont="1" applyBorder="1" applyAlignment="1">
      <alignment horizontal="center" vertical="center"/>
    </xf>
    <xf numFmtId="0" fontId="3" fillId="2" borderId="112" xfId="0" applyFont="1" applyFill="1" applyBorder="1" applyAlignment="1">
      <alignment vertical="center"/>
    </xf>
    <xf numFmtId="2" fontId="3" fillId="0" borderId="114" xfId="0" applyNumberFormat="1" applyFont="1" applyBorder="1" applyAlignment="1">
      <alignment horizontal="center" vertical="center"/>
    </xf>
    <xf numFmtId="0" fontId="3" fillId="0" borderId="115" xfId="0" applyFont="1" applyBorder="1" applyAlignment="1">
      <alignment horizontal="center" vertical="center"/>
    </xf>
    <xf numFmtId="0" fontId="3" fillId="0" borderId="116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89" xfId="0" applyFont="1" applyBorder="1" applyAlignment="1">
      <alignment horizontal="center" vertical="center" wrapText="1"/>
    </xf>
    <xf numFmtId="0" fontId="4" fillId="0" borderId="93" xfId="0" applyFont="1" applyBorder="1" applyAlignment="1">
      <alignment vertical="center"/>
    </xf>
    <xf numFmtId="0" fontId="3" fillId="0" borderId="90" xfId="0" applyFont="1" applyBorder="1" applyAlignment="1">
      <alignment horizontal="center" vertical="center" wrapText="1"/>
    </xf>
    <xf numFmtId="0" fontId="4" fillId="0" borderId="91" xfId="0" applyFont="1" applyBorder="1" applyAlignment="1">
      <alignment vertical="center"/>
    </xf>
    <xf numFmtId="0" fontId="4" fillId="0" borderId="92" xfId="0" applyFont="1" applyBorder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104" xfId="0" applyFont="1" applyBorder="1" applyAlignment="1">
      <alignment horizontal="center" vertical="center"/>
    </xf>
    <xf numFmtId="0" fontId="3" fillId="0" borderId="105" xfId="0" applyFont="1" applyBorder="1" applyAlignment="1">
      <alignment horizontal="center" vertical="center"/>
    </xf>
    <xf numFmtId="0" fontId="4" fillId="0" borderId="10" xfId="0" applyFont="1" applyBorder="1"/>
    <xf numFmtId="0" fontId="4" fillId="0" borderId="25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/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3" fillId="0" borderId="15" xfId="0" applyFont="1" applyBorder="1" applyAlignment="1">
      <alignment horizontal="center" vertical="top" wrapText="1"/>
    </xf>
    <xf numFmtId="0" fontId="4" fillId="0" borderId="16" xfId="0" applyFont="1" applyBorder="1"/>
    <xf numFmtId="0" fontId="5" fillId="0" borderId="82" xfId="0" applyFont="1" applyBorder="1" applyAlignment="1">
      <alignment horizontal="center" vertical="top" wrapText="1"/>
    </xf>
    <xf numFmtId="0" fontId="4" fillId="0" borderId="12" xfId="0" applyFont="1" applyBorder="1"/>
    <xf numFmtId="0" fontId="5" fillId="0" borderId="10" xfId="0" applyFont="1" applyBorder="1" applyAlignment="1">
      <alignment horizontal="center" vertical="top" wrapText="1"/>
    </xf>
    <xf numFmtId="0" fontId="4" fillId="0" borderId="29" xfId="0" applyFont="1" applyBorder="1"/>
    <xf numFmtId="0" fontId="4" fillId="0" borderId="30" xfId="0" applyFont="1" applyBorder="1"/>
    <xf numFmtId="0" fontId="4" fillId="0" borderId="19" xfId="0" applyFont="1" applyBorder="1"/>
    <xf numFmtId="0" fontId="3" fillId="0" borderId="26" xfId="0" applyFont="1" applyBorder="1" applyAlignment="1">
      <alignment horizontal="center" vertical="center" wrapText="1"/>
    </xf>
    <xf numFmtId="0" fontId="4" fillId="0" borderId="31" xfId="0" applyFont="1" applyBorder="1"/>
    <xf numFmtId="0" fontId="3" fillId="0" borderId="27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8" xfId="0" applyFont="1" applyBorder="1"/>
    <xf numFmtId="0" fontId="3" fillId="0" borderId="117" xfId="0" applyFont="1" applyBorder="1" applyAlignment="1">
      <alignment horizontal="center" vertical="center"/>
    </xf>
    <xf numFmtId="0" fontId="3" fillId="0" borderId="10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3" fillId="0" borderId="4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70" xfId="0" applyFont="1" applyBorder="1"/>
    <xf numFmtId="0" fontId="4" fillId="0" borderId="72" xfId="0" applyFont="1" applyBorder="1"/>
    <xf numFmtId="0" fontId="3" fillId="0" borderId="47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4" fillId="0" borderId="73" xfId="0" applyFont="1" applyBorder="1"/>
    <xf numFmtId="0" fontId="2" fillId="4" borderId="23" xfId="0" applyFont="1" applyFill="1" applyBorder="1" applyAlignment="1">
      <alignment horizontal="center" vertical="center"/>
    </xf>
    <xf numFmtId="0" fontId="4" fillId="0" borderId="85" xfId="0" applyFont="1" applyBorder="1"/>
    <xf numFmtId="0" fontId="4" fillId="0" borderId="86" xfId="0" applyFont="1" applyBorder="1"/>
    <xf numFmtId="164" fontId="19" fillId="3" borderId="15" xfId="0" applyNumberFormat="1" applyFont="1" applyFill="1" applyBorder="1" applyAlignment="1">
      <alignment horizontal="left" vertical="center"/>
    </xf>
    <xf numFmtId="0" fontId="4" fillId="0" borderId="2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21" fillId="0" borderId="74" xfId="0" quotePrefix="1" applyFont="1" applyBorder="1" applyAlignment="1">
      <alignment horizontal="left" vertical="center"/>
    </xf>
    <xf numFmtId="0" fontId="4" fillId="0" borderId="64" xfId="0" applyFont="1" applyBorder="1"/>
    <xf numFmtId="0" fontId="4" fillId="0" borderId="75" xfId="0" applyFont="1" applyBorder="1"/>
    <xf numFmtId="0" fontId="7" fillId="0" borderId="74" xfId="0" applyFont="1" applyBorder="1" applyAlignment="1">
      <alignment horizontal="center" vertical="center" wrapText="1"/>
    </xf>
    <xf numFmtId="164" fontId="17" fillId="0" borderId="47" xfId="0" applyNumberFormat="1" applyFont="1" applyBorder="1" applyAlignment="1">
      <alignment horizontal="center" vertical="center" wrapText="1"/>
    </xf>
    <xf numFmtId="164" fontId="18" fillId="0" borderId="23" xfId="0" applyNumberFormat="1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/>
    </xf>
    <xf numFmtId="0" fontId="4" fillId="0" borderId="78" xfId="0" applyFont="1" applyBorder="1"/>
    <xf numFmtId="164" fontId="14" fillId="0" borderId="60" xfId="0" applyNumberFormat="1" applyFont="1" applyBorder="1" applyAlignment="1">
      <alignment horizontal="left" vertical="center"/>
    </xf>
    <xf numFmtId="0" fontId="4" fillId="0" borderId="61" xfId="0" applyFont="1" applyBorder="1"/>
    <xf numFmtId="167" fontId="14" fillId="0" borderId="67" xfId="0" quotePrefix="1" applyNumberFormat="1" applyFont="1" applyBorder="1" applyAlignment="1">
      <alignment horizontal="left"/>
    </xf>
    <xf numFmtId="0" fontId="4" fillId="0" borderId="67" xfId="0" applyFont="1" applyBorder="1"/>
    <xf numFmtId="0" fontId="4" fillId="0" borderId="68" xfId="0" applyFont="1" applyBorder="1"/>
    <xf numFmtId="164" fontId="14" fillId="0" borderId="66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4" fillId="0" borderId="49" xfId="0" applyFont="1" applyBorder="1" applyAlignment="1">
      <alignment horizontal="center" vertical="center"/>
    </xf>
    <xf numFmtId="0" fontId="4" fillId="0" borderId="50" xfId="0" applyFont="1" applyBorder="1"/>
    <xf numFmtId="0" fontId="4" fillId="0" borderId="35" xfId="0" applyFont="1" applyBorder="1"/>
    <xf numFmtId="0" fontId="4" fillId="0" borderId="32" xfId="0" applyFont="1" applyBorder="1"/>
    <xf numFmtId="0" fontId="4" fillId="0" borderId="20" xfId="0" applyFont="1" applyBorder="1"/>
    <xf numFmtId="164" fontId="14" fillId="0" borderId="56" xfId="0" applyNumberFormat="1" applyFont="1" applyBorder="1" applyAlignment="1">
      <alignment horizontal="left" vertical="top"/>
    </xf>
    <xf numFmtId="0" fontId="4" fillId="0" borderId="57" xfId="0" applyFont="1" applyBorder="1"/>
    <xf numFmtId="0" fontId="14" fillId="0" borderId="61" xfId="0" applyFont="1" applyBorder="1" applyAlignment="1">
      <alignment horizontal="left"/>
    </xf>
    <xf numFmtId="0" fontId="4" fillId="0" borderId="62" xfId="0" applyFont="1" applyBorder="1"/>
    <xf numFmtId="164" fontId="14" fillId="0" borderId="63" xfId="0" applyNumberFormat="1" applyFont="1" applyBorder="1" applyAlignment="1">
      <alignment horizontal="left" vertical="center"/>
    </xf>
    <xf numFmtId="17" fontId="14" fillId="0" borderId="61" xfId="0" applyNumberFormat="1" applyFont="1" applyBorder="1" applyAlignment="1">
      <alignment horizontal="left"/>
    </xf>
    <xf numFmtId="0" fontId="7" fillId="0" borderId="15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5" borderId="15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0" fillId="5" borderId="15" xfId="0" applyFont="1" applyFill="1" applyBorder="1" applyAlignment="1">
      <alignment horizontal="center" vertical="center"/>
    </xf>
    <xf numFmtId="0" fontId="7" fillId="4" borderId="83" xfId="0" applyFont="1" applyFill="1" applyBorder="1" applyAlignment="1">
      <alignment horizontal="center"/>
    </xf>
    <xf numFmtId="0" fontId="4" fillId="0" borderId="84" xfId="0" applyFont="1" applyBorder="1"/>
    <xf numFmtId="0" fontId="7" fillId="4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0" fontId="7" fillId="0" borderId="79" xfId="0" quotePrefix="1" applyFont="1" applyBorder="1" applyAlignment="1">
      <alignment horizontal="left" vertical="center" wrapText="1"/>
    </xf>
    <xf numFmtId="0" fontId="4" fillId="0" borderId="80" xfId="0" applyFont="1" applyBorder="1"/>
    <xf numFmtId="0" fontId="4" fillId="0" borderId="81" xfId="0" applyFont="1" applyBorder="1"/>
    <xf numFmtId="0" fontId="7" fillId="4" borderId="79" xfId="0" applyFont="1" applyFill="1" applyBorder="1" applyAlignment="1">
      <alignment horizontal="center" vertical="center"/>
    </xf>
    <xf numFmtId="0" fontId="7" fillId="0" borderId="74" xfId="0" quotePrefix="1" applyFont="1" applyBorder="1" applyAlignment="1">
      <alignment horizontal="left" vertical="center" wrapText="1"/>
    </xf>
    <xf numFmtId="0" fontId="7" fillId="4" borderId="74" xfId="0" applyFont="1" applyFill="1" applyBorder="1" applyAlignment="1">
      <alignment horizontal="center"/>
    </xf>
    <xf numFmtId="0" fontId="7" fillId="0" borderId="15" xfId="0" applyFont="1" applyBorder="1" applyAlignment="1">
      <alignment horizontal="left" vertical="center"/>
    </xf>
    <xf numFmtId="0" fontId="2" fillId="0" borderId="15" xfId="0" applyFont="1" applyBorder="1" applyAlignment="1">
      <alignment horizontal="left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top" wrapText="1"/>
    </xf>
    <xf numFmtId="0" fontId="7" fillId="4" borderId="15" xfId="0" applyFont="1" applyFill="1" applyBorder="1" applyAlignment="1">
      <alignment horizontal="center" vertical="center"/>
    </xf>
    <xf numFmtId="168" fontId="14" fillId="0" borderId="67" xfId="0" applyNumberFormat="1" applyFont="1" applyBorder="1" applyAlignment="1">
      <alignment horizontal="left"/>
    </xf>
    <xf numFmtId="17" fontId="14" fillId="0" borderId="61" xfId="0" quotePrefix="1" applyNumberFormat="1" applyFont="1" applyBorder="1" applyAlignment="1">
      <alignment horizontal="left"/>
    </xf>
    <xf numFmtId="0" fontId="13" fillId="0" borderId="0" xfId="0" applyFont="1" applyAlignment="1">
      <alignment horizontal="left"/>
    </xf>
    <xf numFmtId="0" fontId="14" fillId="0" borderId="67" xfId="0" quotePrefix="1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70" fontId="25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1495425</xdr:colOff>
      <xdr:row>3</xdr:row>
      <xdr:rowOff>88411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7CB155-350D-480F-A53E-777B71EB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65991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24</xdr:row>
      <xdr:rowOff>47625</xdr:rowOff>
    </xdr:from>
    <xdr:to>
      <xdr:col>5</xdr:col>
      <xdr:colOff>533400</xdr:colOff>
      <xdr:row>24</xdr:row>
      <xdr:rowOff>152400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F9773611-846C-2BE1-4DB4-83E9384A4105}"/>
            </a:ext>
          </a:extLst>
        </xdr:cNvPr>
        <xdr:cNvSpPr/>
      </xdr:nvSpPr>
      <xdr:spPr>
        <a:xfrm>
          <a:off x="572452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600075</xdr:colOff>
      <xdr:row>24</xdr:row>
      <xdr:rowOff>47625</xdr:rowOff>
    </xdr:from>
    <xdr:to>
      <xdr:col>5</xdr:col>
      <xdr:colOff>781050</xdr:colOff>
      <xdr:row>24</xdr:row>
      <xdr:rowOff>152400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CBA3BE4D-8034-0284-8037-068A0A2F7111}"/>
            </a:ext>
          </a:extLst>
        </xdr:cNvPr>
        <xdr:cNvSpPr/>
      </xdr:nvSpPr>
      <xdr:spPr>
        <a:xfrm>
          <a:off x="597217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847725</xdr:colOff>
      <xdr:row>24</xdr:row>
      <xdr:rowOff>47625</xdr:rowOff>
    </xdr:from>
    <xdr:to>
      <xdr:col>5</xdr:col>
      <xdr:colOff>1028700</xdr:colOff>
      <xdr:row>24</xdr:row>
      <xdr:rowOff>152400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32C627D3-7474-8045-4F4F-01F99F48F7C6}"/>
            </a:ext>
          </a:extLst>
        </xdr:cNvPr>
        <xdr:cNvSpPr/>
      </xdr:nvSpPr>
      <xdr:spPr>
        <a:xfrm>
          <a:off x="621982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1076325</xdr:colOff>
      <xdr:row>24</xdr:row>
      <xdr:rowOff>47625</xdr:rowOff>
    </xdr:from>
    <xdr:to>
      <xdr:col>5</xdr:col>
      <xdr:colOff>1257300</xdr:colOff>
      <xdr:row>24</xdr:row>
      <xdr:rowOff>152400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C198B450-8636-1D05-50C2-F5EFAD0DEA7A}"/>
            </a:ext>
          </a:extLst>
        </xdr:cNvPr>
        <xdr:cNvSpPr/>
      </xdr:nvSpPr>
      <xdr:spPr>
        <a:xfrm>
          <a:off x="644842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24075" cy="7715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038350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24075" cy="7715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24075" cy="7715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1514475</xdr:colOff>
      <xdr:row>3</xdr:row>
      <xdr:rowOff>88411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679CAA-4914-44A6-8528-AE1F0C555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1838325" cy="65991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24</xdr:row>
      <xdr:rowOff>47625</xdr:rowOff>
    </xdr:from>
    <xdr:to>
      <xdr:col>5</xdr:col>
      <xdr:colOff>533400</xdr:colOff>
      <xdr:row>24</xdr:row>
      <xdr:rowOff>152400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16796DCD-11CF-4BF4-90AA-9BB76DEF9FFB}"/>
            </a:ext>
          </a:extLst>
        </xdr:cNvPr>
        <xdr:cNvSpPr/>
      </xdr:nvSpPr>
      <xdr:spPr>
        <a:xfrm>
          <a:off x="572452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600075</xdr:colOff>
      <xdr:row>24</xdr:row>
      <xdr:rowOff>47625</xdr:rowOff>
    </xdr:from>
    <xdr:to>
      <xdr:col>5</xdr:col>
      <xdr:colOff>781050</xdr:colOff>
      <xdr:row>24</xdr:row>
      <xdr:rowOff>152400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9F9D1138-1C9C-4DFD-8ACB-C953FEC3EFF3}"/>
            </a:ext>
          </a:extLst>
        </xdr:cNvPr>
        <xdr:cNvSpPr/>
      </xdr:nvSpPr>
      <xdr:spPr>
        <a:xfrm>
          <a:off x="597217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847725</xdr:colOff>
      <xdr:row>24</xdr:row>
      <xdr:rowOff>47625</xdr:rowOff>
    </xdr:from>
    <xdr:to>
      <xdr:col>5</xdr:col>
      <xdr:colOff>1028700</xdr:colOff>
      <xdr:row>24</xdr:row>
      <xdr:rowOff>152400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6BC69CA1-715D-4095-9634-091A9F3CAD01}"/>
            </a:ext>
          </a:extLst>
        </xdr:cNvPr>
        <xdr:cNvSpPr/>
      </xdr:nvSpPr>
      <xdr:spPr>
        <a:xfrm>
          <a:off x="621982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1076325</xdr:colOff>
      <xdr:row>24</xdr:row>
      <xdr:rowOff>47625</xdr:rowOff>
    </xdr:from>
    <xdr:to>
      <xdr:col>5</xdr:col>
      <xdr:colOff>1257300</xdr:colOff>
      <xdr:row>24</xdr:row>
      <xdr:rowOff>152400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59A604ED-089B-4ED7-8ADC-B1CAB8A4DC09}"/>
            </a:ext>
          </a:extLst>
        </xdr:cNvPr>
        <xdr:cNvSpPr/>
      </xdr:nvSpPr>
      <xdr:spPr>
        <a:xfrm>
          <a:off x="644842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1466850</xdr:colOff>
      <xdr:row>3</xdr:row>
      <xdr:rowOff>88411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737E7C-7EFE-4DC0-90E6-E1CAC26FF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659911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24</xdr:row>
      <xdr:rowOff>47625</xdr:rowOff>
    </xdr:from>
    <xdr:to>
      <xdr:col>5</xdr:col>
      <xdr:colOff>533400</xdr:colOff>
      <xdr:row>24</xdr:row>
      <xdr:rowOff>152400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8DF73841-8758-402E-BBC7-58422BB822D7}"/>
            </a:ext>
          </a:extLst>
        </xdr:cNvPr>
        <xdr:cNvSpPr/>
      </xdr:nvSpPr>
      <xdr:spPr>
        <a:xfrm>
          <a:off x="572452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600075</xdr:colOff>
      <xdr:row>24</xdr:row>
      <xdr:rowOff>47625</xdr:rowOff>
    </xdr:from>
    <xdr:to>
      <xdr:col>5</xdr:col>
      <xdr:colOff>781050</xdr:colOff>
      <xdr:row>24</xdr:row>
      <xdr:rowOff>152400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7A00CBFA-8DEA-4A34-9264-ADB84471238B}"/>
            </a:ext>
          </a:extLst>
        </xdr:cNvPr>
        <xdr:cNvSpPr/>
      </xdr:nvSpPr>
      <xdr:spPr>
        <a:xfrm>
          <a:off x="597217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847725</xdr:colOff>
      <xdr:row>24</xdr:row>
      <xdr:rowOff>47625</xdr:rowOff>
    </xdr:from>
    <xdr:to>
      <xdr:col>5</xdr:col>
      <xdr:colOff>1028700</xdr:colOff>
      <xdr:row>24</xdr:row>
      <xdr:rowOff>152400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C86137DF-2637-4EC1-A3E2-39F5CE1CC0F8}"/>
            </a:ext>
          </a:extLst>
        </xdr:cNvPr>
        <xdr:cNvSpPr/>
      </xdr:nvSpPr>
      <xdr:spPr>
        <a:xfrm>
          <a:off x="621982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5</xdr:col>
      <xdr:colOff>1076325</xdr:colOff>
      <xdr:row>24</xdr:row>
      <xdr:rowOff>47625</xdr:rowOff>
    </xdr:from>
    <xdr:to>
      <xdr:col>5</xdr:col>
      <xdr:colOff>1257300</xdr:colOff>
      <xdr:row>24</xdr:row>
      <xdr:rowOff>152400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4340A1A9-4785-4768-9921-4E9042FBB1F3}"/>
            </a:ext>
          </a:extLst>
        </xdr:cNvPr>
        <xdr:cNvSpPr/>
      </xdr:nvSpPr>
      <xdr:spPr>
        <a:xfrm>
          <a:off x="6448425" y="465772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1181100</xdr:colOff>
      <xdr:row>3</xdr:row>
      <xdr:rowOff>88411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CDA521-9D69-4A9F-BB10-5970FD109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659911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26</xdr:row>
      <xdr:rowOff>47625</xdr:rowOff>
    </xdr:from>
    <xdr:to>
      <xdr:col>8</xdr:col>
      <xdr:colOff>390525</xdr:colOff>
      <xdr:row>26</xdr:row>
      <xdr:rowOff>152400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CB0E2AE0-E8D4-43AB-866E-38CD9EC8AC1B}"/>
            </a:ext>
          </a:extLst>
        </xdr:cNvPr>
        <xdr:cNvSpPr/>
      </xdr:nvSpPr>
      <xdr:spPr>
        <a:xfrm>
          <a:off x="9229725" y="547687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457200</xdr:colOff>
      <xdr:row>26</xdr:row>
      <xdr:rowOff>47625</xdr:rowOff>
    </xdr:from>
    <xdr:to>
      <xdr:col>8</xdr:col>
      <xdr:colOff>638175</xdr:colOff>
      <xdr:row>26</xdr:row>
      <xdr:rowOff>152400</xdr:rowOff>
    </xdr:to>
    <xdr:sp macro="" textlink="">
      <xdr:nvSpPr>
        <xdr:cNvPr id="4" name="Star: 5 Points 3">
          <a:extLst>
            <a:ext uri="{FF2B5EF4-FFF2-40B4-BE49-F238E27FC236}">
              <a16:creationId xmlns:a16="http://schemas.microsoft.com/office/drawing/2014/main" id="{DE1FCA7E-D68D-4A8D-B597-A8616BF6F169}"/>
            </a:ext>
          </a:extLst>
        </xdr:cNvPr>
        <xdr:cNvSpPr/>
      </xdr:nvSpPr>
      <xdr:spPr>
        <a:xfrm>
          <a:off x="9477375" y="547687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704850</xdr:colOff>
      <xdr:row>26</xdr:row>
      <xdr:rowOff>47625</xdr:rowOff>
    </xdr:from>
    <xdr:to>
      <xdr:col>8</xdr:col>
      <xdr:colOff>885825</xdr:colOff>
      <xdr:row>26</xdr:row>
      <xdr:rowOff>152400</xdr:rowOff>
    </xdr:to>
    <xdr:sp macro="" textlink="">
      <xdr:nvSpPr>
        <xdr:cNvPr id="5" name="Star: 5 Points 4">
          <a:extLst>
            <a:ext uri="{FF2B5EF4-FFF2-40B4-BE49-F238E27FC236}">
              <a16:creationId xmlns:a16="http://schemas.microsoft.com/office/drawing/2014/main" id="{08598884-807C-49A8-B34E-EC8C84C5E935}"/>
            </a:ext>
          </a:extLst>
        </xdr:cNvPr>
        <xdr:cNvSpPr/>
      </xdr:nvSpPr>
      <xdr:spPr>
        <a:xfrm>
          <a:off x="9725025" y="547687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933450</xdr:colOff>
      <xdr:row>26</xdr:row>
      <xdr:rowOff>47625</xdr:rowOff>
    </xdr:from>
    <xdr:to>
      <xdr:col>8</xdr:col>
      <xdr:colOff>1114425</xdr:colOff>
      <xdr:row>26</xdr:row>
      <xdr:rowOff>152400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A10ADA07-F823-437A-9112-37F7853ECBBF}"/>
            </a:ext>
          </a:extLst>
        </xdr:cNvPr>
        <xdr:cNvSpPr/>
      </xdr:nvSpPr>
      <xdr:spPr>
        <a:xfrm>
          <a:off x="9953625" y="5476875"/>
          <a:ext cx="180975" cy="104775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1457325</xdr:colOff>
      <xdr:row>2</xdr:row>
      <xdr:rowOff>126511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6A65AE-D85F-41A1-A2E1-4839AEA23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6599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1514475</xdr:colOff>
      <xdr:row>2</xdr:row>
      <xdr:rowOff>136036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3AD968-B2F8-4ADC-BAC3-90DFE4F55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6599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1476375</xdr:colOff>
      <xdr:row>2</xdr:row>
      <xdr:rowOff>126511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1EAF02-3B50-4EDC-A41B-BF8B3CBE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38325" cy="6599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1181100</xdr:colOff>
      <xdr:row>2</xdr:row>
      <xdr:rowOff>155086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752312-821A-4B08-B7A9-328C1FA3C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838325" cy="65991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33600" cy="7715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4:Z1003"/>
  <sheetViews>
    <sheetView showGridLines="0" tabSelected="1" topLeftCell="A4" zoomScaleNormal="100" workbookViewId="0">
      <selection activeCell="D14" sqref="D14"/>
    </sheetView>
  </sheetViews>
  <sheetFormatPr defaultColWidth="12.625" defaultRowHeight="15" customHeight="1" x14ac:dyDescent="0.2"/>
  <cols>
    <col min="1" max="1" width="4.5" style="72" customWidth="1"/>
    <col min="2" max="2" width="39.375" style="72" customWidth="1"/>
    <col min="3" max="3" width="1.5" style="72" customWidth="1"/>
    <col min="4" max="4" width="15.625" style="72" customWidth="1"/>
    <col min="5" max="5" width="13.375" style="72" customWidth="1"/>
    <col min="6" max="6" width="27.875" style="72" customWidth="1"/>
    <col min="7" max="7" width="6.875" style="72" customWidth="1"/>
    <col min="8" max="8" width="12.625" style="72" customWidth="1"/>
    <col min="9" max="26" width="8.875" style="72" customWidth="1"/>
    <col min="27" max="16384" width="12.625" style="72"/>
  </cols>
  <sheetData>
    <row r="4" spans="1:26" ht="21" x14ac:dyDescent="0.2">
      <c r="A4" s="242" t="s">
        <v>0</v>
      </c>
      <c r="B4" s="243"/>
      <c r="C4" s="243"/>
      <c r="D4" s="243"/>
      <c r="E4" s="243"/>
      <c r="F4" s="243"/>
      <c r="G4" s="74"/>
      <c r="H4" s="76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</row>
    <row r="5" spans="1:26" ht="21.75" customHeight="1" x14ac:dyDescent="0.2">
      <c r="A5" s="242"/>
      <c r="B5" s="243"/>
      <c r="C5" s="243"/>
      <c r="D5" s="243"/>
      <c r="E5" s="243"/>
      <c r="F5" s="243"/>
      <c r="G5" s="74"/>
      <c r="H5" s="76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</row>
    <row r="6" spans="1:26" ht="21" x14ac:dyDescent="0.2">
      <c r="A6" s="71"/>
      <c r="G6" s="74"/>
      <c r="H6" s="76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</row>
    <row r="7" spans="1:26" ht="30" customHeight="1" x14ac:dyDescent="0.2">
      <c r="A7" s="193" t="s">
        <v>1</v>
      </c>
      <c r="B7" s="193"/>
      <c r="C7" s="193" t="s">
        <v>2</v>
      </c>
      <c r="D7" s="251" t="s">
        <v>229</v>
      </c>
      <c r="E7" s="251"/>
      <c r="F7" s="251"/>
      <c r="G7" s="74"/>
      <c r="H7" s="76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</row>
    <row r="8" spans="1:26" x14ac:dyDescent="0.2">
      <c r="A8" s="193" t="s">
        <v>3</v>
      </c>
      <c r="B8" s="193"/>
      <c r="C8" s="193" t="s">
        <v>2</v>
      </c>
      <c r="D8" s="194" t="s">
        <v>227</v>
      </c>
      <c r="E8" s="74"/>
      <c r="F8" s="74"/>
      <c r="G8" s="74"/>
      <c r="H8" s="76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</row>
    <row r="9" spans="1:26" x14ac:dyDescent="0.2">
      <c r="A9" s="193" t="s">
        <v>4</v>
      </c>
      <c r="B9" s="193"/>
      <c r="C9" s="193" t="s">
        <v>2</v>
      </c>
      <c r="D9" s="74" t="s">
        <v>228</v>
      </c>
      <c r="E9" s="74"/>
      <c r="F9" s="74"/>
      <c r="G9" s="74"/>
      <c r="H9" s="76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</row>
    <row r="10" spans="1:26" ht="13.5" customHeight="1" x14ac:dyDescent="0.2">
      <c r="A10" s="193" t="s">
        <v>5</v>
      </c>
      <c r="B10" s="193"/>
      <c r="C10" s="193" t="s">
        <v>2</v>
      </c>
      <c r="D10" s="74" t="s">
        <v>230</v>
      </c>
      <c r="E10" s="74"/>
      <c r="F10" s="74"/>
      <c r="G10" s="74"/>
      <c r="H10" s="76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</row>
    <row r="11" spans="1:26" x14ac:dyDescent="0.2">
      <c r="A11" s="193" t="s">
        <v>6</v>
      </c>
      <c r="B11" s="193"/>
      <c r="C11" s="193" t="s">
        <v>2</v>
      </c>
      <c r="D11" s="355">
        <v>45261</v>
      </c>
      <c r="E11" s="74"/>
      <c r="F11" s="74"/>
      <c r="G11" s="74"/>
      <c r="H11" s="76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</row>
    <row r="12" spans="1:26" x14ac:dyDescent="0.2">
      <c r="A12" s="193" t="s">
        <v>7</v>
      </c>
      <c r="B12" s="193"/>
      <c r="C12" s="193" t="s">
        <v>2</v>
      </c>
      <c r="D12" s="355">
        <v>45261</v>
      </c>
      <c r="E12" s="74"/>
      <c r="F12" s="74"/>
      <c r="G12" s="74"/>
      <c r="H12" s="76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1:26" x14ac:dyDescent="0.2">
      <c r="A13" s="193" t="s">
        <v>8</v>
      </c>
      <c r="B13" s="193"/>
      <c r="C13" s="193" t="s">
        <v>2</v>
      </c>
      <c r="D13" s="355">
        <v>45261</v>
      </c>
      <c r="E13" s="74"/>
      <c r="F13" s="74"/>
      <c r="G13" s="74"/>
      <c r="H13" s="76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1:26" x14ac:dyDescent="0.2">
      <c r="A14" s="193" t="s">
        <v>9</v>
      </c>
      <c r="B14" s="193"/>
      <c r="C14" s="193" t="s">
        <v>2</v>
      </c>
      <c r="D14" s="194" t="s">
        <v>148</v>
      </c>
      <c r="E14" s="74"/>
      <c r="F14" s="74"/>
      <c r="G14" s="74"/>
      <c r="H14" s="76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1:26" ht="15.75" thickBot="1" x14ac:dyDescent="0.25">
      <c r="A15" s="74"/>
      <c r="B15" s="74"/>
      <c r="C15" s="74"/>
      <c r="D15" s="74"/>
      <c r="E15" s="74"/>
      <c r="F15" s="74"/>
      <c r="G15" s="74"/>
      <c r="H15" s="76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1:26" ht="17.25" customHeight="1" x14ac:dyDescent="0.2">
      <c r="A16" s="244" t="s">
        <v>10</v>
      </c>
      <c r="B16" s="246" t="s">
        <v>11</v>
      </c>
      <c r="C16" s="247"/>
      <c r="D16" s="247"/>
      <c r="E16" s="247"/>
      <c r="F16" s="248"/>
      <c r="G16" s="74"/>
      <c r="H16" s="76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1:26" ht="19.5" customHeight="1" thickBot="1" x14ac:dyDescent="0.25">
      <c r="A17" s="245"/>
      <c r="B17" s="5" t="s">
        <v>12</v>
      </c>
      <c r="C17" s="6"/>
      <c r="D17" s="5" t="s">
        <v>13</v>
      </c>
      <c r="E17" s="5" t="s">
        <v>14</v>
      </c>
      <c r="F17" s="212" t="s">
        <v>15</v>
      </c>
      <c r="G17" s="74"/>
      <c r="H17" s="76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1:26" ht="4.5" customHeight="1" x14ac:dyDescent="0.2">
      <c r="A18" s="213"/>
      <c r="B18" s="195"/>
      <c r="C18" s="196"/>
      <c r="D18" s="214"/>
      <c r="E18" s="195"/>
      <c r="F18" s="215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spans="1:26" x14ac:dyDescent="0.2">
      <c r="A19" s="216">
        <v>1</v>
      </c>
      <c r="B19" s="14" t="s">
        <v>16</v>
      </c>
      <c r="C19" s="15"/>
      <c r="D19" s="16" t="s">
        <v>35</v>
      </c>
      <c r="E19" s="17">
        <v>87</v>
      </c>
      <c r="F19" s="217" t="s">
        <v>225</v>
      </c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1:26" x14ac:dyDescent="0.2">
      <c r="A20" s="216">
        <v>2</v>
      </c>
      <c r="B20" s="14" t="s">
        <v>17</v>
      </c>
      <c r="C20" s="15"/>
      <c r="D20" s="16" t="s">
        <v>36</v>
      </c>
      <c r="E20" s="17">
        <v>85</v>
      </c>
      <c r="F20" s="218" t="s">
        <v>226</v>
      </c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1:26" x14ac:dyDescent="0.2">
      <c r="A21" s="216">
        <v>3</v>
      </c>
      <c r="B21" s="14" t="s">
        <v>18</v>
      </c>
      <c r="C21" s="15"/>
      <c r="D21" s="16" t="s">
        <v>35</v>
      </c>
      <c r="E21" s="17">
        <v>87</v>
      </c>
      <c r="F21" s="218" t="s">
        <v>225</v>
      </c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spans="1:26" x14ac:dyDescent="0.2">
      <c r="A22" s="216">
        <v>4</v>
      </c>
      <c r="B22" s="14" t="s">
        <v>19</v>
      </c>
      <c r="C22" s="15"/>
      <c r="D22" s="16" t="s">
        <v>36</v>
      </c>
      <c r="E22" s="17">
        <v>85</v>
      </c>
      <c r="F22" s="218" t="s">
        <v>224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spans="1:26" ht="30" x14ac:dyDescent="0.2">
      <c r="A23" s="216">
        <v>5</v>
      </c>
      <c r="B23" s="14" t="s">
        <v>20</v>
      </c>
      <c r="C23" s="15"/>
      <c r="D23" s="16" t="s">
        <v>35</v>
      </c>
      <c r="E23" s="17">
        <v>86</v>
      </c>
      <c r="F23" s="218" t="s">
        <v>223</v>
      </c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spans="1:26" ht="3.75" customHeight="1" x14ac:dyDescent="0.2">
      <c r="A24" s="219"/>
      <c r="B24" s="208"/>
      <c r="C24" s="209"/>
      <c r="D24" s="210"/>
      <c r="E24" s="208"/>
      <c r="F24" s="220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spans="1:26" ht="16.5" customHeight="1" thickBot="1" x14ac:dyDescent="0.25">
      <c r="A25" s="252" t="s">
        <v>231</v>
      </c>
      <c r="B25" s="253"/>
      <c r="C25" s="253"/>
      <c r="D25" s="223" t="s">
        <v>35</v>
      </c>
      <c r="E25" s="224">
        <f>(SUM(E19:E23))/5</f>
        <v>86</v>
      </c>
      <c r="F25" s="222"/>
      <c r="G25" s="74"/>
      <c r="H25" s="76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spans="1:26" ht="15.75" customHeight="1" x14ac:dyDescent="0.2">
      <c r="A26" s="197" t="s">
        <v>21</v>
      </c>
      <c r="B26" s="198"/>
      <c r="C26" s="198"/>
      <c r="D26" s="199"/>
      <c r="E26" s="199"/>
      <c r="F26" s="198"/>
      <c r="G26" s="74"/>
      <c r="H26" s="76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1:26" ht="15.75" customHeight="1" x14ac:dyDescent="0.2">
      <c r="A27" s="200" t="s">
        <v>22</v>
      </c>
      <c r="B27" s="198"/>
      <c r="C27" s="198"/>
      <c r="D27" s="199"/>
      <c r="E27" s="199"/>
      <c r="F27" s="198"/>
      <c r="G27" s="74"/>
      <c r="H27" s="76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spans="1:26" ht="15.75" customHeight="1" x14ac:dyDescent="0.2">
      <c r="A28" s="200" t="s">
        <v>23</v>
      </c>
      <c r="B28" s="198"/>
      <c r="C28" s="198"/>
      <c r="D28" s="199"/>
      <c r="E28" s="199"/>
      <c r="F28" s="198"/>
      <c r="G28" s="74"/>
      <c r="H28" s="76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1:26" ht="21" customHeight="1" x14ac:dyDescent="0.2">
      <c r="A29" s="200" t="s">
        <v>24</v>
      </c>
      <c r="B29" s="198"/>
      <c r="C29" s="198"/>
      <c r="D29" s="199"/>
      <c r="E29" s="199"/>
      <c r="F29" s="198"/>
      <c r="G29" s="74"/>
      <c r="H29" s="76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spans="1:26" ht="15.75" customHeight="1" x14ac:dyDescent="0.2">
      <c r="B30" s="201" t="s">
        <v>25</v>
      </c>
      <c r="C30" s="249" t="s">
        <v>26</v>
      </c>
      <c r="D30" s="250"/>
      <c r="E30" s="202" t="s">
        <v>27</v>
      </c>
      <c r="F30" s="203" t="s">
        <v>28</v>
      </c>
      <c r="H30" s="76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spans="1:26" ht="15.75" customHeight="1" x14ac:dyDescent="0.2">
      <c r="B31" s="238" t="s">
        <v>29</v>
      </c>
      <c r="C31" s="238" t="s">
        <v>30</v>
      </c>
      <c r="D31" s="240"/>
      <c r="E31" s="204" t="s">
        <v>31</v>
      </c>
      <c r="F31" s="70">
        <v>95</v>
      </c>
      <c r="H31" s="76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spans="1:26" ht="15.75" customHeight="1" x14ac:dyDescent="0.2">
      <c r="B32" s="239"/>
      <c r="C32" s="239"/>
      <c r="D32" s="241"/>
      <c r="E32" s="204" t="s">
        <v>32</v>
      </c>
      <c r="F32" s="70">
        <v>90</v>
      </c>
      <c r="H32" s="76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spans="1:26" ht="12.75" customHeight="1" x14ac:dyDescent="0.2">
      <c r="B33" s="238" t="s">
        <v>33</v>
      </c>
      <c r="C33" s="238" t="s">
        <v>34</v>
      </c>
      <c r="D33" s="240"/>
      <c r="E33" s="204" t="s">
        <v>35</v>
      </c>
      <c r="F33" s="70">
        <v>85</v>
      </c>
      <c r="H33" s="76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spans="1:26" ht="15.75" customHeight="1" x14ac:dyDescent="0.2">
      <c r="B34" s="239"/>
      <c r="C34" s="239"/>
      <c r="D34" s="241"/>
      <c r="E34" s="204" t="s">
        <v>36</v>
      </c>
      <c r="F34" s="70">
        <v>80</v>
      </c>
      <c r="H34" s="76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spans="1:26" ht="15.75" customHeight="1" x14ac:dyDescent="0.2">
      <c r="B35" s="238" t="s">
        <v>37</v>
      </c>
      <c r="C35" s="238" t="s">
        <v>38</v>
      </c>
      <c r="D35" s="240"/>
      <c r="E35" s="204" t="s">
        <v>39</v>
      </c>
      <c r="F35" s="70">
        <v>70</v>
      </c>
      <c r="H35" s="76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1:26" ht="15.75" customHeight="1" x14ac:dyDescent="0.2">
      <c r="B36" s="239"/>
      <c r="C36" s="239"/>
      <c r="D36" s="241"/>
      <c r="E36" s="204" t="s">
        <v>40</v>
      </c>
      <c r="F36" s="70">
        <v>60</v>
      </c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1:26" ht="15.75" customHeight="1" x14ac:dyDescent="0.2">
      <c r="B37" s="238" t="s">
        <v>41</v>
      </c>
      <c r="C37" s="238" t="s">
        <v>42</v>
      </c>
      <c r="D37" s="240"/>
      <c r="E37" s="204" t="s">
        <v>43</v>
      </c>
      <c r="F37" s="70">
        <v>50</v>
      </c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spans="1:26" ht="15.75" customHeight="1" x14ac:dyDescent="0.2">
      <c r="B38" s="239"/>
      <c r="C38" s="239"/>
      <c r="D38" s="241"/>
      <c r="E38" s="204" t="s">
        <v>44</v>
      </c>
      <c r="F38" s="70">
        <v>40</v>
      </c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spans="1:26" ht="15.75" customHeight="1" x14ac:dyDescent="0.2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spans="1:26" ht="15.75" customHeight="1" x14ac:dyDescent="0.2">
      <c r="A40" s="74"/>
      <c r="B40" s="74"/>
      <c r="C40" s="74"/>
      <c r="F40" s="36" t="s">
        <v>45</v>
      </c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pans="1:26" ht="15.75" customHeight="1" x14ac:dyDescent="0.2">
      <c r="A41" s="74"/>
      <c r="B41" s="74"/>
      <c r="C41" s="74"/>
      <c r="F41" s="24" t="s">
        <v>46</v>
      </c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spans="1:26" ht="15.75" customHeight="1" x14ac:dyDescent="0.2">
      <c r="A42" s="74"/>
      <c r="B42" s="74"/>
      <c r="C42" s="74"/>
      <c r="F42" s="74"/>
      <c r="H42" s="76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spans="1:26" ht="15.75" customHeight="1" x14ac:dyDescent="0.2">
      <c r="A43" s="74"/>
      <c r="B43" s="74"/>
      <c r="C43" s="74"/>
      <c r="F43" s="74"/>
      <c r="H43" s="76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spans="1:26" ht="15.75" customHeight="1" x14ac:dyDescent="0.2">
      <c r="A44" s="74"/>
      <c r="B44" s="74"/>
      <c r="C44" s="74"/>
      <c r="F44" s="74"/>
      <c r="H44" s="76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5.75" customHeight="1" x14ac:dyDescent="0.2">
      <c r="A45" s="74"/>
      <c r="B45" s="74"/>
      <c r="C45" s="74"/>
      <c r="F45" s="74"/>
      <c r="H45" s="76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spans="1:26" ht="15.75" customHeight="1" x14ac:dyDescent="0.2">
      <c r="A46" s="74"/>
      <c r="B46" s="74"/>
      <c r="C46" s="74"/>
      <c r="F46" s="354" t="s">
        <v>233</v>
      </c>
      <c r="H46" s="76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spans="1:26" ht="15.75" customHeight="1" x14ac:dyDescent="0.2">
      <c r="A47" s="74"/>
      <c r="B47" s="74"/>
      <c r="C47" s="74"/>
      <c r="F47" s="24" t="s">
        <v>234</v>
      </c>
      <c r="H47" s="76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spans="1:26" ht="15.75" customHeight="1" x14ac:dyDescent="0.2">
      <c r="A48" s="74"/>
      <c r="B48" s="74"/>
      <c r="C48" s="74"/>
      <c r="H48" s="76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spans="1:26" ht="15.75" customHeight="1" x14ac:dyDescent="0.2">
      <c r="A49" s="74"/>
      <c r="B49" s="74"/>
      <c r="C49" s="74"/>
      <c r="D49" s="74"/>
      <c r="E49" s="74"/>
      <c r="F49" s="74"/>
      <c r="G49" s="74"/>
      <c r="H49" s="76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spans="1:26" ht="15.75" customHeight="1" x14ac:dyDescent="0.2">
      <c r="A50" s="205"/>
      <c r="B50" s="206"/>
      <c r="C50" s="206"/>
      <c r="D50" s="74"/>
      <c r="E50" s="74"/>
      <c r="F50" s="74"/>
      <c r="G50" s="74"/>
      <c r="H50" s="76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spans="1:26" ht="15.75" customHeight="1" x14ac:dyDescent="0.2">
      <c r="A51" s="74"/>
      <c r="B51" s="40"/>
      <c r="C51" s="74"/>
      <c r="D51" s="41"/>
      <c r="E51" s="41"/>
      <c r="F51" s="74"/>
      <c r="G51" s="74"/>
      <c r="H51" s="76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spans="1:26" ht="15.75" customHeight="1" x14ac:dyDescent="0.2">
      <c r="A52" s="74"/>
      <c r="B52" s="42"/>
      <c r="C52" s="74"/>
      <c r="D52" s="43"/>
      <c r="E52" s="43"/>
      <c r="F52" s="44"/>
      <c r="G52" s="74"/>
      <c r="H52" s="76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spans="1:26" ht="15.75" customHeight="1" x14ac:dyDescent="0.2">
      <c r="A53" s="74"/>
      <c r="B53" s="42"/>
      <c r="C53" s="74"/>
      <c r="D53" s="43"/>
      <c r="E53" s="43"/>
      <c r="F53" s="74"/>
      <c r="G53" s="74"/>
      <c r="H53" s="76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1:26" ht="15.75" customHeight="1" x14ac:dyDescent="0.2">
      <c r="A54" s="74"/>
      <c r="B54" s="42"/>
      <c r="C54" s="74"/>
      <c r="D54" s="45"/>
      <c r="E54" s="45"/>
      <c r="F54" s="74"/>
      <c r="G54" s="74"/>
      <c r="H54" s="76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spans="1:26" ht="15.75" customHeight="1" x14ac:dyDescent="0.2">
      <c r="A55" s="74"/>
      <c r="B55" s="42"/>
      <c r="C55" s="74"/>
      <c r="D55" s="45"/>
      <c r="E55" s="45"/>
      <c r="F55" s="74"/>
      <c r="G55" s="74"/>
      <c r="H55" s="76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spans="1:26" ht="15.75" customHeight="1" x14ac:dyDescent="0.2">
      <c r="A56" s="74"/>
      <c r="B56" s="46"/>
      <c r="C56" s="74"/>
      <c r="D56" s="45"/>
      <c r="E56" s="45"/>
      <c r="F56" s="74"/>
      <c r="G56" s="74"/>
      <c r="H56" s="76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spans="1:26" ht="15.75" customHeight="1" x14ac:dyDescent="0.2">
      <c r="A57" s="74"/>
      <c r="B57" s="46"/>
      <c r="C57" s="74"/>
      <c r="D57" s="45"/>
      <c r="E57" s="45"/>
      <c r="F57" s="74"/>
      <c r="G57" s="74"/>
      <c r="H57" s="76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spans="1:26" ht="15.75" customHeight="1" x14ac:dyDescent="0.2">
      <c r="A58" s="74"/>
      <c r="B58" s="46"/>
      <c r="C58" s="74"/>
      <c r="D58" s="45"/>
      <c r="E58" s="45"/>
      <c r="F58" s="74"/>
      <c r="G58" s="74"/>
      <c r="H58" s="76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spans="1:26" ht="15.75" customHeight="1" x14ac:dyDescent="0.2">
      <c r="A59" s="74"/>
      <c r="B59" s="74"/>
      <c r="C59" s="74"/>
      <c r="D59" s="74"/>
      <c r="E59" s="74"/>
      <c r="F59" s="74"/>
      <c r="G59" s="74"/>
      <c r="H59" s="76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spans="1:26" ht="15.75" customHeight="1" x14ac:dyDescent="0.2">
      <c r="A60" s="74"/>
      <c r="B60" s="74"/>
      <c r="C60" s="74"/>
      <c r="D60" s="74"/>
      <c r="E60" s="74"/>
      <c r="F60" s="74"/>
      <c r="G60" s="74"/>
      <c r="H60" s="76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spans="1:26" ht="15.75" customHeight="1" x14ac:dyDescent="0.2">
      <c r="A61" s="74"/>
      <c r="B61" s="74"/>
      <c r="C61" s="74"/>
      <c r="D61" s="74"/>
      <c r="E61" s="74"/>
      <c r="F61" s="74"/>
      <c r="G61" s="74"/>
      <c r="H61" s="76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spans="1:26" ht="15.75" customHeight="1" x14ac:dyDescent="0.2">
      <c r="A62" s="74"/>
      <c r="B62" s="74"/>
      <c r="C62" s="74"/>
      <c r="D62" s="74"/>
      <c r="E62" s="74"/>
      <c r="F62" s="74"/>
      <c r="G62" s="74"/>
      <c r="H62" s="76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spans="1:26" ht="15.75" customHeight="1" x14ac:dyDescent="0.2">
      <c r="A63" s="74"/>
      <c r="B63" s="74"/>
      <c r="C63" s="74"/>
      <c r="D63" s="74"/>
      <c r="E63" s="74"/>
      <c r="F63" s="74"/>
      <c r="G63" s="74"/>
      <c r="H63" s="76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spans="1:26" ht="15.75" customHeight="1" x14ac:dyDescent="0.2">
      <c r="A64" s="74"/>
      <c r="B64" s="74"/>
      <c r="C64" s="74"/>
      <c r="D64" s="74"/>
      <c r="E64" s="74"/>
      <c r="F64" s="74"/>
      <c r="G64" s="74"/>
      <c r="H64" s="76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spans="1:26" ht="15.75" customHeight="1" x14ac:dyDescent="0.2">
      <c r="A65" s="74"/>
      <c r="B65" s="74"/>
      <c r="C65" s="74"/>
      <c r="D65" s="74"/>
      <c r="E65" s="74"/>
      <c r="F65" s="74"/>
      <c r="G65" s="74"/>
      <c r="H65" s="76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spans="1:26" ht="15.75" customHeight="1" x14ac:dyDescent="0.2">
      <c r="A66" s="74"/>
      <c r="B66" s="74"/>
      <c r="C66" s="74"/>
      <c r="D66" s="74"/>
      <c r="E66" s="74"/>
      <c r="F66" s="74"/>
      <c r="G66" s="74"/>
      <c r="H66" s="76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spans="1:26" ht="15.75" customHeight="1" x14ac:dyDescent="0.2">
      <c r="A67" s="74"/>
      <c r="B67" s="74"/>
      <c r="C67" s="74"/>
      <c r="D67" s="74"/>
      <c r="E67" s="74"/>
      <c r="F67" s="74"/>
      <c r="G67" s="74"/>
      <c r="H67" s="76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spans="1:26" ht="15.75" customHeight="1" x14ac:dyDescent="0.2">
      <c r="A68" s="74"/>
      <c r="B68" s="74"/>
      <c r="C68" s="74"/>
      <c r="D68" s="74"/>
      <c r="E68" s="74"/>
      <c r="F68" s="74"/>
      <c r="G68" s="74"/>
      <c r="H68" s="76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spans="1:26" ht="15.75" customHeight="1" x14ac:dyDescent="0.2">
      <c r="A69" s="74"/>
      <c r="B69" s="74"/>
      <c r="C69" s="74"/>
      <c r="D69" s="74"/>
      <c r="E69" s="74"/>
      <c r="F69" s="74"/>
      <c r="G69" s="74"/>
      <c r="H69" s="76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spans="1:26" ht="15.75" customHeight="1" x14ac:dyDescent="0.2">
      <c r="A70" s="74"/>
      <c r="B70" s="74"/>
      <c r="C70" s="74"/>
      <c r="D70" s="74"/>
      <c r="E70" s="74"/>
      <c r="F70" s="74"/>
      <c r="G70" s="74"/>
      <c r="H70" s="76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spans="1:26" ht="15.75" customHeight="1" x14ac:dyDescent="0.2">
      <c r="A71" s="74"/>
      <c r="B71" s="74"/>
      <c r="C71" s="74"/>
      <c r="D71" s="74"/>
      <c r="E71" s="74"/>
      <c r="F71" s="74"/>
      <c r="G71" s="74"/>
      <c r="H71" s="76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spans="1:26" ht="15.75" customHeight="1" x14ac:dyDescent="0.2">
      <c r="A72" s="74"/>
      <c r="B72" s="74"/>
      <c r="C72" s="74"/>
      <c r="D72" s="74"/>
      <c r="E72" s="74"/>
      <c r="F72" s="74"/>
      <c r="G72" s="74"/>
      <c r="H72" s="76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spans="1:26" ht="15.75" customHeight="1" x14ac:dyDescent="0.2">
      <c r="A73" s="74"/>
      <c r="B73" s="74"/>
      <c r="C73" s="74"/>
      <c r="D73" s="74"/>
      <c r="E73" s="74"/>
      <c r="F73" s="74"/>
      <c r="G73" s="74"/>
      <c r="H73" s="76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spans="1:26" ht="15.75" customHeight="1" x14ac:dyDescent="0.2">
      <c r="A74" s="74"/>
      <c r="B74" s="74"/>
      <c r="C74" s="74"/>
      <c r="D74" s="74"/>
      <c r="E74" s="74"/>
      <c r="F74" s="74"/>
      <c r="G74" s="74"/>
      <c r="H74" s="76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spans="1:26" ht="15.75" customHeight="1" x14ac:dyDescent="0.2">
      <c r="A75" s="74"/>
      <c r="B75" s="74"/>
      <c r="C75" s="74"/>
      <c r="D75" s="74"/>
      <c r="E75" s="74"/>
      <c r="F75" s="74"/>
      <c r="G75" s="74"/>
      <c r="H75" s="76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spans="1:26" ht="15.75" customHeight="1" x14ac:dyDescent="0.2">
      <c r="A76" s="74"/>
      <c r="B76" s="74"/>
      <c r="C76" s="74"/>
      <c r="D76" s="74"/>
      <c r="E76" s="74"/>
      <c r="F76" s="74"/>
      <c r="G76" s="74"/>
      <c r="H76" s="76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spans="1:26" ht="15.75" customHeight="1" x14ac:dyDescent="0.2">
      <c r="A77" s="74"/>
      <c r="B77" s="74"/>
      <c r="C77" s="74"/>
      <c r="D77" s="74"/>
      <c r="E77" s="74"/>
      <c r="F77" s="74"/>
      <c r="G77" s="74"/>
      <c r="H77" s="76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spans="1:26" ht="15.75" customHeight="1" x14ac:dyDescent="0.2">
      <c r="A78" s="74"/>
      <c r="B78" s="74"/>
      <c r="C78" s="74"/>
      <c r="D78" s="74"/>
      <c r="E78" s="74"/>
      <c r="F78" s="74"/>
      <c r="G78" s="74"/>
      <c r="H78" s="76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spans="1:26" ht="15.75" customHeight="1" x14ac:dyDescent="0.2">
      <c r="A79" s="74"/>
      <c r="B79" s="74"/>
      <c r="C79" s="74"/>
      <c r="D79" s="74"/>
      <c r="E79" s="74"/>
      <c r="F79" s="74"/>
      <c r="G79" s="74"/>
      <c r="H79" s="76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spans="1:26" ht="15.75" customHeight="1" x14ac:dyDescent="0.2">
      <c r="A80" s="74"/>
      <c r="B80" s="74"/>
      <c r="C80" s="74"/>
      <c r="D80" s="74"/>
      <c r="E80" s="74"/>
      <c r="F80" s="74"/>
      <c r="G80" s="74"/>
      <c r="H80" s="76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spans="1:26" ht="15.75" customHeight="1" x14ac:dyDescent="0.2">
      <c r="A81" s="74"/>
      <c r="B81" s="74"/>
      <c r="C81" s="74"/>
      <c r="D81" s="74"/>
      <c r="E81" s="74"/>
      <c r="F81" s="74"/>
      <c r="G81" s="74"/>
      <c r="H81" s="76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spans="1:26" ht="15.75" customHeight="1" x14ac:dyDescent="0.2">
      <c r="A82" s="74"/>
      <c r="B82" s="74"/>
      <c r="C82" s="74"/>
      <c r="D82" s="74"/>
      <c r="E82" s="74"/>
      <c r="F82" s="74"/>
      <c r="G82" s="74"/>
      <c r="H82" s="76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spans="1:26" ht="15.75" customHeight="1" x14ac:dyDescent="0.2">
      <c r="A83" s="74"/>
      <c r="B83" s="74"/>
      <c r="C83" s="74"/>
      <c r="D83" s="74"/>
      <c r="E83" s="74"/>
      <c r="F83" s="74"/>
      <c r="G83" s="74"/>
      <c r="H83" s="76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spans="1:26" ht="15.75" customHeight="1" x14ac:dyDescent="0.2">
      <c r="A84" s="74"/>
      <c r="B84" s="74"/>
      <c r="C84" s="74"/>
      <c r="D84" s="74"/>
      <c r="E84" s="74"/>
      <c r="F84" s="74"/>
      <c r="G84" s="74"/>
      <c r="H84" s="76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spans="1:26" ht="15.75" customHeight="1" x14ac:dyDescent="0.2">
      <c r="A85" s="74"/>
      <c r="B85" s="74"/>
      <c r="C85" s="74"/>
      <c r="D85" s="74"/>
      <c r="E85" s="74"/>
      <c r="F85" s="74"/>
      <c r="G85" s="74"/>
      <c r="H85" s="76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spans="1:26" ht="15.75" customHeight="1" x14ac:dyDescent="0.2">
      <c r="A86" s="74"/>
      <c r="B86" s="74"/>
      <c r="C86" s="74"/>
      <c r="D86" s="74"/>
      <c r="E86" s="74"/>
      <c r="F86" s="74"/>
      <c r="G86" s="74"/>
      <c r="H86" s="76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spans="1:26" ht="15.75" customHeight="1" x14ac:dyDescent="0.2">
      <c r="A87" s="74"/>
      <c r="B87" s="74"/>
      <c r="C87" s="74"/>
      <c r="D87" s="74"/>
      <c r="E87" s="74"/>
      <c r="F87" s="74"/>
      <c r="G87" s="74"/>
      <c r="H87" s="76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spans="1:26" ht="15.75" customHeight="1" x14ac:dyDescent="0.2">
      <c r="A88" s="74"/>
      <c r="B88" s="74"/>
      <c r="C88" s="74"/>
      <c r="D88" s="74"/>
      <c r="E88" s="74"/>
      <c r="F88" s="74"/>
      <c r="G88" s="74"/>
      <c r="H88" s="76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pans="1:26" ht="15.75" customHeight="1" x14ac:dyDescent="0.2">
      <c r="A89" s="74"/>
      <c r="B89" s="74"/>
      <c r="C89" s="74"/>
      <c r="D89" s="74"/>
      <c r="E89" s="74"/>
      <c r="F89" s="74"/>
      <c r="G89" s="74"/>
      <c r="H89" s="76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spans="1:26" ht="15.75" customHeight="1" x14ac:dyDescent="0.2">
      <c r="A90" s="74"/>
      <c r="B90" s="74"/>
      <c r="C90" s="74"/>
      <c r="D90" s="74"/>
      <c r="E90" s="74"/>
      <c r="F90" s="74"/>
      <c r="G90" s="74"/>
      <c r="H90" s="76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spans="1:26" ht="15.75" customHeight="1" x14ac:dyDescent="0.2">
      <c r="A91" s="74"/>
      <c r="B91" s="74"/>
      <c r="C91" s="74"/>
      <c r="D91" s="74"/>
      <c r="E91" s="74"/>
      <c r="F91" s="74"/>
      <c r="G91" s="74"/>
      <c r="H91" s="76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spans="1:26" ht="15.75" customHeight="1" x14ac:dyDescent="0.2">
      <c r="A92" s="74"/>
      <c r="B92" s="74"/>
      <c r="C92" s="74"/>
      <c r="D92" s="74"/>
      <c r="E92" s="74"/>
      <c r="F92" s="74"/>
      <c r="G92" s="74"/>
      <c r="H92" s="76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spans="1:26" ht="15.75" customHeight="1" x14ac:dyDescent="0.2">
      <c r="A93" s="74"/>
      <c r="B93" s="74"/>
      <c r="C93" s="74"/>
      <c r="D93" s="74"/>
      <c r="E93" s="74"/>
      <c r="F93" s="74"/>
      <c r="G93" s="74"/>
      <c r="H93" s="76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spans="1:26" ht="15.75" customHeight="1" x14ac:dyDescent="0.2">
      <c r="A94" s="74"/>
      <c r="B94" s="74"/>
      <c r="C94" s="74"/>
      <c r="D94" s="74"/>
      <c r="E94" s="74"/>
      <c r="F94" s="74"/>
      <c r="G94" s="74"/>
      <c r="H94" s="76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spans="1:26" ht="15.75" customHeight="1" x14ac:dyDescent="0.2">
      <c r="A95" s="74"/>
      <c r="B95" s="74"/>
      <c r="C95" s="74"/>
      <c r="D95" s="74"/>
      <c r="E95" s="74"/>
      <c r="F95" s="74"/>
      <c r="G95" s="74"/>
      <c r="H95" s="76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spans="1:26" ht="15.75" customHeight="1" x14ac:dyDescent="0.2">
      <c r="A96" s="74"/>
      <c r="B96" s="74"/>
      <c r="C96" s="74"/>
      <c r="D96" s="74"/>
      <c r="E96" s="74"/>
      <c r="F96" s="74"/>
      <c r="G96" s="74"/>
      <c r="H96" s="76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spans="1:26" ht="15.75" customHeight="1" x14ac:dyDescent="0.2">
      <c r="A97" s="74"/>
      <c r="B97" s="74"/>
      <c r="C97" s="74"/>
      <c r="D97" s="74"/>
      <c r="E97" s="74"/>
      <c r="F97" s="74"/>
      <c r="G97" s="74"/>
      <c r="H97" s="76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spans="1:26" ht="15.75" customHeight="1" x14ac:dyDescent="0.2">
      <c r="A98" s="74"/>
      <c r="B98" s="74"/>
      <c r="C98" s="74"/>
      <c r="D98" s="74"/>
      <c r="E98" s="74"/>
      <c r="F98" s="74"/>
      <c r="G98" s="74"/>
      <c r="H98" s="76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spans="1:26" ht="15.75" customHeight="1" x14ac:dyDescent="0.2">
      <c r="A99" s="74"/>
      <c r="B99" s="74"/>
      <c r="C99" s="74"/>
      <c r="D99" s="74"/>
      <c r="E99" s="74"/>
      <c r="F99" s="74"/>
      <c r="G99" s="74"/>
      <c r="H99" s="76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spans="1:26" ht="15.75" customHeight="1" x14ac:dyDescent="0.2">
      <c r="A100" s="74"/>
      <c r="B100" s="74"/>
      <c r="C100" s="74"/>
      <c r="D100" s="74"/>
      <c r="E100" s="74"/>
      <c r="F100" s="74"/>
      <c r="G100" s="74"/>
      <c r="H100" s="76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spans="1:26" ht="15.75" customHeight="1" x14ac:dyDescent="0.2">
      <c r="A101" s="74"/>
      <c r="B101" s="74"/>
      <c r="C101" s="74"/>
      <c r="D101" s="74"/>
      <c r="E101" s="74"/>
      <c r="F101" s="74"/>
      <c r="G101" s="74"/>
      <c r="H101" s="76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spans="1:26" ht="15.75" customHeight="1" x14ac:dyDescent="0.2">
      <c r="A102" s="74"/>
      <c r="B102" s="74"/>
      <c r="C102" s="74"/>
      <c r="D102" s="74"/>
      <c r="E102" s="74"/>
      <c r="F102" s="74"/>
      <c r="G102" s="74"/>
      <c r="H102" s="76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spans="1:26" ht="15.75" customHeight="1" x14ac:dyDescent="0.2">
      <c r="A103" s="74"/>
      <c r="B103" s="74"/>
      <c r="C103" s="74"/>
      <c r="D103" s="74"/>
      <c r="E103" s="74"/>
      <c r="F103" s="74"/>
      <c r="G103" s="74"/>
      <c r="H103" s="76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spans="1:26" ht="15.75" customHeight="1" x14ac:dyDescent="0.2">
      <c r="A104" s="74"/>
      <c r="B104" s="74"/>
      <c r="C104" s="74"/>
      <c r="D104" s="74"/>
      <c r="E104" s="74"/>
      <c r="F104" s="74"/>
      <c r="G104" s="74"/>
      <c r="H104" s="76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spans="1:26" ht="15.75" customHeight="1" x14ac:dyDescent="0.2">
      <c r="A105" s="74"/>
      <c r="B105" s="74"/>
      <c r="C105" s="74"/>
      <c r="D105" s="74"/>
      <c r="E105" s="74"/>
      <c r="F105" s="74"/>
      <c r="G105" s="74"/>
      <c r="H105" s="76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spans="1:26" ht="15.75" customHeight="1" x14ac:dyDescent="0.2">
      <c r="A106" s="74"/>
      <c r="B106" s="74"/>
      <c r="C106" s="74"/>
      <c r="D106" s="74"/>
      <c r="E106" s="74"/>
      <c r="F106" s="74"/>
      <c r="G106" s="74"/>
      <c r="H106" s="76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spans="1:26" ht="15.75" customHeight="1" x14ac:dyDescent="0.2">
      <c r="A107" s="74"/>
      <c r="B107" s="74"/>
      <c r="C107" s="74"/>
      <c r="D107" s="74"/>
      <c r="E107" s="74"/>
      <c r="F107" s="74"/>
      <c r="G107" s="74"/>
      <c r="H107" s="76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spans="1:26" ht="15.75" customHeight="1" x14ac:dyDescent="0.2">
      <c r="A108" s="74"/>
      <c r="B108" s="74"/>
      <c r="C108" s="74"/>
      <c r="D108" s="74"/>
      <c r="E108" s="74"/>
      <c r="F108" s="74"/>
      <c r="G108" s="74"/>
      <c r="H108" s="76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spans="1:26" ht="15.75" customHeight="1" x14ac:dyDescent="0.2">
      <c r="A109" s="74"/>
      <c r="B109" s="74"/>
      <c r="C109" s="74"/>
      <c r="D109" s="74"/>
      <c r="E109" s="74"/>
      <c r="F109" s="74"/>
      <c r="G109" s="74"/>
      <c r="H109" s="76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spans="1:26" ht="15.75" customHeight="1" x14ac:dyDescent="0.2">
      <c r="A110" s="74"/>
      <c r="B110" s="74"/>
      <c r="C110" s="74"/>
      <c r="D110" s="74"/>
      <c r="E110" s="74"/>
      <c r="F110" s="74"/>
      <c r="G110" s="74"/>
      <c r="H110" s="76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spans="1:26" ht="15.75" customHeight="1" x14ac:dyDescent="0.2">
      <c r="A111" s="74"/>
      <c r="B111" s="74"/>
      <c r="C111" s="74"/>
      <c r="D111" s="74"/>
      <c r="E111" s="74"/>
      <c r="F111" s="74"/>
      <c r="G111" s="74"/>
      <c r="H111" s="76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spans="1:26" ht="15.75" customHeight="1" x14ac:dyDescent="0.2">
      <c r="A112" s="74"/>
      <c r="B112" s="74"/>
      <c r="C112" s="74"/>
      <c r="D112" s="74"/>
      <c r="E112" s="74"/>
      <c r="F112" s="74"/>
      <c r="G112" s="74"/>
      <c r="H112" s="76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spans="1:26" ht="15.75" customHeight="1" x14ac:dyDescent="0.2">
      <c r="A113" s="74"/>
      <c r="B113" s="74"/>
      <c r="C113" s="74"/>
      <c r="D113" s="74"/>
      <c r="E113" s="74"/>
      <c r="F113" s="74"/>
      <c r="G113" s="74"/>
      <c r="H113" s="76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spans="1:26" ht="15.75" customHeight="1" x14ac:dyDescent="0.2">
      <c r="A114" s="74"/>
      <c r="B114" s="74"/>
      <c r="C114" s="74"/>
      <c r="D114" s="74"/>
      <c r="E114" s="74"/>
      <c r="F114" s="74"/>
      <c r="G114" s="74"/>
      <c r="H114" s="76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spans="1:26" ht="15.75" customHeight="1" x14ac:dyDescent="0.2">
      <c r="A115" s="74"/>
      <c r="B115" s="74"/>
      <c r="C115" s="74"/>
      <c r="D115" s="74"/>
      <c r="E115" s="74"/>
      <c r="F115" s="74"/>
      <c r="G115" s="74"/>
      <c r="H115" s="76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spans="1:26" ht="15.75" customHeight="1" x14ac:dyDescent="0.2">
      <c r="A116" s="74"/>
      <c r="B116" s="74"/>
      <c r="C116" s="74"/>
      <c r="D116" s="74"/>
      <c r="E116" s="74"/>
      <c r="F116" s="74"/>
      <c r="G116" s="74"/>
      <c r="H116" s="76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spans="1:26" ht="15.75" customHeight="1" x14ac:dyDescent="0.2">
      <c r="A117" s="74"/>
      <c r="B117" s="74"/>
      <c r="C117" s="74"/>
      <c r="D117" s="74"/>
      <c r="E117" s="74"/>
      <c r="F117" s="74"/>
      <c r="G117" s="74"/>
      <c r="H117" s="76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spans="1:26" ht="15.75" customHeight="1" x14ac:dyDescent="0.2">
      <c r="A118" s="74"/>
      <c r="B118" s="74"/>
      <c r="C118" s="74"/>
      <c r="D118" s="74"/>
      <c r="E118" s="74"/>
      <c r="F118" s="74"/>
      <c r="G118" s="74"/>
      <c r="H118" s="76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spans="1:26" ht="15.75" customHeight="1" x14ac:dyDescent="0.2">
      <c r="A119" s="74"/>
      <c r="B119" s="74"/>
      <c r="C119" s="74"/>
      <c r="D119" s="74"/>
      <c r="E119" s="74"/>
      <c r="F119" s="74"/>
      <c r="G119" s="74"/>
      <c r="H119" s="76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spans="1:26" ht="15.75" customHeight="1" x14ac:dyDescent="0.2">
      <c r="A120" s="74"/>
      <c r="B120" s="74"/>
      <c r="C120" s="74"/>
      <c r="D120" s="74"/>
      <c r="E120" s="74"/>
      <c r="F120" s="74"/>
      <c r="G120" s="74"/>
      <c r="H120" s="76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spans="1:26" ht="15.75" customHeight="1" x14ac:dyDescent="0.2">
      <c r="A121" s="74"/>
      <c r="B121" s="74"/>
      <c r="C121" s="74"/>
      <c r="D121" s="74"/>
      <c r="E121" s="74"/>
      <c r="F121" s="74"/>
      <c r="G121" s="74"/>
      <c r="H121" s="76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spans="1:26" ht="15.75" customHeight="1" x14ac:dyDescent="0.2">
      <c r="A122" s="74"/>
      <c r="B122" s="74"/>
      <c r="C122" s="74"/>
      <c r="D122" s="74"/>
      <c r="E122" s="74"/>
      <c r="F122" s="74"/>
      <c r="G122" s="74"/>
      <c r="H122" s="76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spans="1:26" ht="15.75" customHeight="1" x14ac:dyDescent="0.2">
      <c r="A123" s="74"/>
      <c r="B123" s="74"/>
      <c r="C123" s="74"/>
      <c r="D123" s="74"/>
      <c r="E123" s="74"/>
      <c r="F123" s="74"/>
      <c r="G123" s="74"/>
      <c r="H123" s="76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spans="1:26" ht="15.75" customHeight="1" x14ac:dyDescent="0.2">
      <c r="A124" s="74"/>
      <c r="B124" s="74"/>
      <c r="C124" s="74"/>
      <c r="D124" s="74"/>
      <c r="E124" s="74"/>
      <c r="F124" s="74"/>
      <c r="G124" s="74"/>
      <c r="H124" s="76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spans="1:26" ht="15.75" customHeight="1" x14ac:dyDescent="0.2">
      <c r="A125" s="74"/>
      <c r="B125" s="74"/>
      <c r="C125" s="74"/>
      <c r="D125" s="74"/>
      <c r="E125" s="74"/>
      <c r="F125" s="74"/>
      <c r="G125" s="74"/>
      <c r="H125" s="76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spans="1:26" ht="15.75" customHeight="1" x14ac:dyDescent="0.2">
      <c r="A126" s="74"/>
      <c r="B126" s="74"/>
      <c r="C126" s="74"/>
      <c r="D126" s="74"/>
      <c r="E126" s="74"/>
      <c r="F126" s="74"/>
      <c r="G126" s="74"/>
      <c r="H126" s="76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spans="1:26" ht="15.75" customHeight="1" x14ac:dyDescent="0.2">
      <c r="A127" s="74"/>
      <c r="B127" s="74"/>
      <c r="C127" s="74"/>
      <c r="D127" s="74"/>
      <c r="E127" s="74"/>
      <c r="F127" s="74"/>
      <c r="G127" s="74"/>
      <c r="H127" s="76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spans="1:26" ht="15.75" customHeight="1" x14ac:dyDescent="0.2">
      <c r="A128" s="74"/>
      <c r="B128" s="74"/>
      <c r="C128" s="74"/>
      <c r="D128" s="74"/>
      <c r="E128" s="74"/>
      <c r="F128" s="74"/>
      <c r="G128" s="74"/>
      <c r="H128" s="76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ht="15.75" customHeight="1" x14ac:dyDescent="0.2">
      <c r="A129" s="74"/>
      <c r="B129" s="74"/>
      <c r="C129" s="74"/>
      <c r="D129" s="74"/>
      <c r="E129" s="74"/>
      <c r="F129" s="74"/>
      <c r="G129" s="74"/>
      <c r="H129" s="76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spans="1:26" ht="15.75" customHeight="1" x14ac:dyDescent="0.2">
      <c r="A130" s="74"/>
      <c r="B130" s="74"/>
      <c r="C130" s="74"/>
      <c r="D130" s="74"/>
      <c r="E130" s="74"/>
      <c r="F130" s="74"/>
      <c r="G130" s="74"/>
      <c r="H130" s="76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spans="1:26" ht="15.75" customHeight="1" x14ac:dyDescent="0.2">
      <c r="A131" s="74"/>
      <c r="B131" s="74"/>
      <c r="C131" s="74"/>
      <c r="D131" s="74"/>
      <c r="E131" s="74"/>
      <c r="F131" s="74"/>
      <c r="G131" s="74"/>
      <c r="H131" s="76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spans="1:26" ht="15.75" customHeight="1" x14ac:dyDescent="0.2">
      <c r="A132" s="74"/>
      <c r="B132" s="74"/>
      <c r="C132" s="74"/>
      <c r="D132" s="74"/>
      <c r="E132" s="74"/>
      <c r="F132" s="74"/>
      <c r="G132" s="74"/>
      <c r="H132" s="76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spans="1:26" ht="15.75" customHeight="1" x14ac:dyDescent="0.2">
      <c r="A133" s="74"/>
      <c r="B133" s="74"/>
      <c r="C133" s="74"/>
      <c r="D133" s="74"/>
      <c r="E133" s="74"/>
      <c r="F133" s="74"/>
      <c r="G133" s="74"/>
      <c r="H133" s="76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spans="1:26" ht="15.75" customHeight="1" x14ac:dyDescent="0.2">
      <c r="A134" s="74"/>
      <c r="B134" s="74"/>
      <c r="C134" s="74"/>
      <c r="D134" s="74"/>
      <c r="E134" s="74"/>
      <c r="F134" s="74"/>
      <c r="G134" s="74"/>
      <c r="H134" s="76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spans="1:26" ht="15.75" customHeight="1" x14ac:dyDescent="0.2">
      <c r="A135" s="74"/>
      <c r="B135" s="74"/>
      <c r="C135" s="74"/>
      <c r="D135" s="74"/>
      <c r="E135" s="74"/>
      <c r="F135" s="74"/>
      <c r="G135" s="74"/>
      <c r="H135" s="76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spans="1:26" ht="15.75" customHeight="1" x14ac:dyDescent="0.2">
      <c r="A136" s="74"/>
      <c r="B136" s="74"/>
      <c r="C136" s="74"/>
      <c r="D136" s="74"/>
      <c r="E136" s="74"/>
      <c r="F136" s="74"/>
      <c r="G136" s="74"/>
      <c r="H136" s="76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spans="1:26" ht="15.75" customHeight="1" x14ac:dyDescent="0.2">
      <c r="A137" s="74"/>
      <c r="B137" s="74"/>
      <c r="C137" s="74"/>
      <c r="D137" s="74"/>
      <c r="E137" s="74"/>
      <c r="F137" s="74"/>
      <c r="G137" s="74"/>
      <c r="H137" s="76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spans="1:26" ht="15.75" customHeight="1" x14ac:dyDescent="0.2">
      <c r="A138" s="74"/>
      <c r="B138" s="74"/>
      <c r="C138" s="74"/>
      <c r="D138" s="74"/>
      <c r="E138" s="74"/>
      <c r="F138" s="74"/>
      <c r="G138" s="74"/>
      <c r="H138" s="76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spans="1:26" ht="15.75" customHeight="1" x14ac:dyDescent="0.2">
      <c r="A139" s="74"/>
      <c r="B139" s="74"/>
      <c r="C139" s="74"/>
      <c r="D139" s="74"/>
      <c r="E139" s="74"/>
      <c r="F139" s="74"/>
      <c r="G139" s="74"/>
      <c r="H139" s="76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spans="1:26" ht="15.75" customHeight="1" x14ac:dyDescent="0.2">
      <c r="A140" s="74"/>
      <c r="B140" s="74"/>
      <c r="C140" s="74"/>
      <c r="D140" s="74"/>
      <c r="E140" s="74"/>
      <c r="F140" s="74"/>
      <c r="G140" s="74"/>
      <c r="H140" s="76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spans="1:26" ht="15.75" customHeight="1" x14ac:dyDescent="0.2">
      <c r="A141" s="74"/>
      <c r="B141" s="74"/>
      <c r="C141" s="74"/>
      <c r="D141" s="74"/>
      <c r="E141" s="74"/>
      <c r="F141" s="74"/>
      <c r="G141" s="74"/>
      <c r="H141" s="76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spans="1:26" ht="15.75" customHeight="1" x14ac:dyDescent="0.2">
      <c r="A142" s="74"/>
      <c r="B142" s="74"/>
      <c r="C142" s="74"/>
      <c r="D142" s="74"/>
      <c r="E142" s="74"/>
      <c r="F142" s="74"/>
      <c r="G142" s="74"/>
      <c r="H142" s="76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ht="15.75" customHeight="1" x14ac:dyDescent="0.2">
      <c r="A143" s="74"/>
      <c r="B143" s="74"/>
      <c r="C143" s="74"/>
      <c r="D143" s="74"/>
      <c r="E143" s="74"/>
      <c r="F143" s="74"/>
      <c r="G143" s="74"/>
      <c r="H143" s="76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spans="1:26" ht="15.75" customHeight="1" x14ac:dyDescent="0.2">
      <c r="A144" s="74"/>
      <c r="B144" s="74"/>
      <c r="C144" s="74"/>
      <c r="D144" s="74"/>
      <c r="E144" s="74"/>
      <c r="F144" s="74"/>
      <c r="G144" s="74"/>
      <c r="H144" s="76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spans="1:26" ht="15.75" customHeight="1" x14ac:dyDescent="0.2">
      <c r="A145" s="74"/>
      <c r="B145" s="74"/>
      <c r="C145" s="74"/>
      <c r="D145" s="74"/>
      <c r="E145" s="74"/>
      <c r="F145" s="74"/>
      <c r="G145" s="74"/>
      <c r="H145" s="76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spans="1:26" ht="15.75" customHeight="1" x14ac:dyDescent="0.2">
      <c r="A146" s="74"/>
      <c r="B146" s="74"/>
      <c r="C146" s="74"/>
      <c r="D146" s="74"/>
      <c r="E146" s="74"/>
      <c r="F146" s="74"/>
      <c r="G146" s="74"/>
      <c r="H146" s="76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spans="1:26" ht="15.75" customHeight="1" x14ac:dyDescent="0.2">
      <c r="A147" s="74"/>
      <c r="B147" s="74"/>
      <c r="C147" s="74"/>
      <c r="D147" s="74"/>
      <c r="E147" s="74"/>
      <c r="F147" s="74"/>
      <c r="G147" s="74"/>
      <c r="H147" s="76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spans="1:26" ht="15.75" customHeight="1" x14ac:dyDescent="0.2">
      <c r="A148" s="74"/>
      <c r="B148" s="74"/>
      <c r="C148" s="74"/>
      <c r="D148" s="74"/>
      <c r="E148" s="74"/>
      <c r="F148" s="74"/>
      <c r="G148" s="74"/>
      <c r="H148" s="76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spans="1:26" ht="15.75" customHeight="1" x14ac:dyDescent="0.2">
      <c r="A149" s="74"/>
      <c r="B149" s="74"/>
      <c r="C149" s="74"/>
      <c r="D149" s="74"/>
      <c r="E149" s="74"/>
      <c r="F149" s="74"/>
      <c r="G149" s="74"/>
      <c r="H149" s="76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spans="1:26" ht="15.75" customHeight="1" x14ac:dyDescent="0.2">
      <c r="A150" s="74"/>
      <c r="B150" s="74"/>
      <c r="C150" s="74"/>
      <c r="D150" s="74"/>
      <c r="E150" s="74"/>
      <c r="F150" s="74"/>
      <c r="G150" s="74"/>
      <c r="H150" s="76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spans="1:26" ht="15.75" customHeight="1" x14ac:dyDescent="0.2">
      <c r="A151" s="74"/>
      <c r="B151" s="74"/>
      <c r="C151" s="74"/>
      <c r="D151" s="74"/>
      <c r="E151" s="74"/>
      <c r="F151" s="74"/>
      <c r="G151" s="74"/>
      <c r="H151" s="76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ht="15.75" customHeight="1" x14ac:dyDescent="0.2">
      <c r="A152" s="74"/>
      <c r="B152" s="74"/>
      <c r="C152" s="74"/>
      <c r="D152" s="74"/>
      <c r="E152" s="74"/>
      <c r="F152" s="74"/>
      <c r="G152" s="74"/>
      <c r="H152" s="76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spans="1:26" ht="15.75" customHeight="1" x14ac:dyDescent="0.2">
      <c r="A153" s="74"/>
      <c r="B153" s="74"/>
      <c r="C153" s="74"/>
      <c r="D153" s="74"/>
      <c r="E153" s="74"/>
      <c r="F153" s="74"/>
      <c r="G153" s="74"/>
      <c r="H153" s="76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spans="1:26" ht="15.75" customHeight="1" x14ac:dyDescent="0.2">
      <c r="A154" s="74"/>
      <c r="B154" s="74"/>
      <c r="C154" s="74"/>
      <c r="D154" s="74"/>
      <c r="E154" s="74"/>
      <c r="F154" s="74"/>
      <c r="G154" s="74"/>
      <c r="H154" s="76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spans="1:26" ht="15.75" customHeight="1" x14ac:dyDescent="0.2">
      <c r="A155" s="74"/>
      <c r="B155" s="74"/>
      <c r="C155" s="74"/>
      <c r="D155" s="74"/>
      <c r="E155" s="74"/>
      <c r="F155" s="74"/>
      <c r="G155" s="74"/>
      <c r="H155" s="76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spans="1:26" ht="15.75" customHeight="1" x14ac:dyDescent="0.2">
      <c r="A156" s="74"/>
      <c r="B156" s="74"/>
      <c r="C156" s="74"/>
      <c r="D156" s="74"/>
      <c r="E156" s="74"/>
      <c r="F156" s="74"/>
      <c r="G156" s="74"/>
      <c r="H156" s="76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spans="1:26" ht="15.75" customHeight="1" x14ac:dyDescent="0.2">
      <c r="A157" s="74"/>
      <c r="B157" s="74"/>
      <c r="C157" s="74"/>
      <c r="D157" s="74"/>
      <c r="E157" s="74"/>
      <c r="F157" s="74"/>
      <c r="G157" s="74"/>
      <c r="H157" s="76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spans="1:26" ht="15.75" customHeight="1" x14ac:dyDescent="0.2">
      <c r="A158" s="74"/>
      <c r="B158" s="74"/>
      <c r="C158" s="74"/>
      <c r="D158" s="74"/>
      <c r="E158" s="74"/>
      <c r="F158" s="74"/>
      <c r="G158" s="74"/>
      <c r="H158" s="76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spans="1:26" ht="15.75" customHeight="1" x14ac:dyDescent="0.2">
      <c r="A159" s="74"/>
      <c r="B159" s="74"/>
      <c r="C159" s="74"/>
      <c r="D159" s="74"/>
      <c r="E159" s="74"/>
      <c r="F159" s="74"/>
      <c r="G159" s="74"/>
      <c r="H159" s="76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spans="1:26" ht="15.75" customHeight="1" x14ac:dyDescent="0.2">
      <c r="A160" s="74"/>
      <c r="B160" s="74"/>
      <c r="C160" s="74"/>
      <c r="D160" s="74"/>
      <c r="E160" s="74"/>
      <c r="F160" s="74"/>
      <c r="G160" s="74"/>
      <c r="H160" s="76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spans="1:26" ht="15.75" customHeight="1" x14ac:dyDescent="0.2">
      <c r="A161" s="74"/>
      <c r="B161" s="74"/>
      <c r="C161" s="74"/>
      <c r="D161" s="74"/>
      <c r="E161" s="74"/>
      <c r="F161" s="74"/>
      <c r="G161" s="74"/>
      <c r="H161" s="76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spans="1:26" ht="15.75" customHeight="1" x14ac:dyDescent="0.2">
      <c r="A162" s="74"/>
      <c r="B162" s="74"/>
      <c r="C162" s="74"/>
      <c r="D162" s="74"/>
      <c r="E162" s="74"/>
      <c r="F162" s="74"/>
      <c r="G162" s="74"/>
      <c r="H162" s="76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spans="1:26" ht="15.75" customHeight="1" x14ac:dyDescent="0.2">
      <c r="A163" s="74"/>
      <c r="B163" s="74"/>
      <c r="C163" s="74"/>
      <c r="D163" s="74"/>
      <c r="E163" s="74"/>
      <c r="F163" s="74"/>
      <c r="G163" s="74"/>
      <c r="H163" s="76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spans="1:26" ht="15.75" customHeight="1" x14ac:dyDescent="0.2">
      <c r="A164" s="74"/>
      <c r="B164" s="74"/>
      <c r="C164" s="74"/>
      <c r="D164" s="74"/>
      <c r="E164" s="74"/>
      <c r="F164" s="74"/>
      <c r="G164" s="74"/>
      <c r="H164" s="76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spans="1:26" ht="15.75" customHeight="1" x14ac:dyDescent="0.2">
      <c r="A165" s="74"/>
      <c r="B165" s="74"/>
      <c r="C165" s="74"/>
      <c r="D165" s="74"/>
      <c r="E165" s="74"/>
      <c r="F165" s="74"/>
      <c r="G165" s="74"/>
      <c r="H165" s="76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spans="1:26" ht="15.75" customHeight="1" x14ac:dyDescent="0.2">
      <c r="A166" s="74"/>
      <c r="B166" s="74"/>
      <c r="C166" s="74"/>
      <c r="D166" s="74"/>
      <c r="E166" s="74"/>
      <c r="F166" s="74"/>
      <c r="G166" s="74"/>
      <c r="H166" s="76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spans="1:26" ht="15.75" customHeight="1" x14ac:dyDescent="0.2">
      <c r="A167" s="74"/>
      <c r="B167" s="74"/>
      <c r="C167" s="74"/>
      <c r="D167" s="74"/>
      <c r="E167" s="74"/>
      <c r="F167" s="74"/>
      <c r="G167" s="74"/>
      <c r="H167" s="76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spans="1:26" ht="15.75" customHeight="1" x14ac:dyDescent="0.2">
      <c r="A168" s="74"/>
      <c r="B168" s="74"/>
      <c r="C168" s="74"/>
      <c r="D168" s="74"/>
      <c r="E168" s="74"/>
      <c r="F168" s="74"/>
      <c r="G168" s="74"/>
      <c r="H168" s="76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spans="1:26" ht="15.75" customHeight="1" x14ac:dyDescent="0.2">
      <c r="A169" s="74"/>
      <c r="B169" s="74"/>
      <c r="C169" s="74"/>
      <c r="D169" s="74"/>
      <c r="E169" s="74"/>
      <c r="F169" s="74"/>
      <c r="G169" s="74"/>
      <c r="H169" s="76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spans="1:26" ht="15.75" customHeight="1" x14ac:dyDescent="0.2">
      <c r="A170" s="74"/>
      <c r="B170" s="74"/>
      <c r="C170" s="74"/>
      <c r="D170" s="74"/>
      <c r="E170" s="74"/>
      <c r="F170" s="74"/>
      <c r="G170" s="74"/>
      <c r="H170" s="76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spans="1:26" ht="15.75" customHeight="1" x14ac:dyDescent="0.2">
      <c r="A171" s="74"/>
      <c r="B171" s="74"/>
      <c r="C171" s="74"/>
      <c r="D171" s="74"/>
      <c r="E171" s="74"/>
      <c r="F171" s="74"/>
      <c r="G171" s="74"/>
      <c r="H171" s="76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spans="1:26" ht="15.75" customHeight="1" x14ac:dyDescent="0.2">
      <c r="A172" s="74"/>
      <c r="B172" s="74"/>
      <c r="C172" s="74"/>
      <c r="D172" s="74"/>
      <c r="E172" s="74"/>
      <c r="F172" s="74"/>
      <c r="G172" s="74"/>
      <c r="H172" s="76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spans="1:26" ht="15.75" customHeight="1" x14ac:dyDescent="0.2">
      <c r="A173" s="74"/>
      <c r="B173" s="74"/>
      <c r="C173" s="74"/>
      <c r="D173" s="74"/>
      <c r="E173" s="74"/>
      <c r="F173" s="74"/>
      <c r="G173" s="74"/>
      <c r="H173" s="76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spans="1:26" ht="15.75" customHeight="1" x14ac:dyDescent="0.2">
      <c r="A174" s="74"/>
      <c r="B174" s="74"/>
      <c r="C174" s="74"/>
      <c r="D174" s="74"/>
      <c r="E174" s="74"/>
      <c r="F174" s="74"/>
      <c r="G174" s="74"/>
      <c r="H174" s="76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ht="15.75" customHeight="1" x14ac:dyDescent="0.2">
      <c r="A175" s="74"/>
      <c r="B175" s="74"/>
      <c r="C175" s="74"/>
      <c r="D175" s="74"/>
      <c r="E175" s="74"/>
      <c r="F175" s="74"/>
      <c r="G175" s="74"/>
      <c r="H175" s="76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spans="1:26" ht="15.75" customHeight="1" x14ac:dyDescent="0.2">
      <c r="A176" s="74"/>
      <c r="B176" s="74"/>
      <c r="C176" s="74"/>
      <c r="D176" s="74"/>
      <c r="E176" s="74"/>
      <c r="F176" s="74"/>
      <c r="G176" s="74"/>
      <c r="H176" s="76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spans="1:26" ht="15.75" customHeight="1" x14ac:dyDescent="0.2">
      <c r="A177" s="74"/>
      <c r="B177" s="74"/>
      <c r="C177" s="74"/>
      <c r="D177" s="74"/>
      <c r="E177" s="74"/>
      <c r="F177" s="74"/>
      <c r="G177" s="74"/>
      <c r="H177" s="76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spans="1:26" ht="15.75" customHeight="1" x14ac:dyDescent="0.2">
      <c r="A178" s="74"/>
      <c r="B178" s="74"/>
      <c r="C178" s="74"/>
      <c r="D178" s="74"/>
      <c r="E178" s="74"/>
      <c r="F178" s="74"/>
      <c r="G178" s="74"/>
      <c r="H178" s="76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spans="1:26" ht="15.75" customHeight="1" x14ac:dyDescent="0.2">
      <c r="A179" s="74"/>
      <c r="B179" s="74"/>
      <c r="C179" s="74"/>
      <c r="D179" s="74"/>
      <c r="E179" s="74"/>
      <c r="F179" s="74"/>
      <c r="G179" s="74"/>
      <c r="H179" s="76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spans="1:26" ht="15.75" customHeight="1" x14ac:dyDescent="0.2">
      <c r="A180" s="74"/>
      <c r="B180" s="74"/>
      <c r="C180" s="74"/>
      <c r="D180" s="74"/>
      <c r="E180" s="74"/>
      <c r="F180" s="74"/>
      <c r="G180" s="74"/>
      <c r="H180" s="76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spans="1:26" ht="15.75" customHeight="1" x14ac:dyDescent="0.2">
      <c r="A181" s="74"/>
      <c r="B181" s="74"/>
      <c r="C181" s="74"/>
      <c r="D181" s="74"/>
      <c r="E181" s="74"/>
      <c r="F181" s="74"/>
      <c r="G181" s="74"/>
      <c r="H181" s="76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spans="1:26" ht="15.75" customHeight="1" x14ac:dyDescent="0.2">
      <c r="A182" s="74"/>
      <c r="B182" s="74"/>
      <c r="C182" s="74"/>
      <c r="D182" s="74"/>
      <c r="E182" s="74"/>
      <c r="F182" s="74"/>
      <c r="G182" s="74"/>
      <c r="H182" s="76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spans="1:26" ht="15.75" customHeight="1" x14ac:dyDescent="0.2">
      <c r="A183" s="74"/>
      <c r="B183" s="74"/>
      <c r="C183" s="74"/>
      <c r="D183" s="74"/>
      <c r="E183" s="74"/>
      <c r="F183" s="74"/>
      <c r="G183" s="74"/>
      <c r="H183" s="76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ht="15.75" customHeight="1" x14ac:dyDescent="0.2">
      <c r="A184" s="74"/>
      <c r="B184" s="74"/>
      <c r="C184" s="74"/>
      <c r="D184" s="74"/>
      <c r="E184" s="74"/>
      <c r="F184" s="74"/>
      <c r="G184" s="74"/>
      <c r="H184" s="76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spans="1:26" ht="15.75" customHeight="1" x14ac:dyDescent="0.2">
      <c r="A185" s="74"/>
      <c r="B185" s="74"/>
      <c r="C185" s="74"/>
      <c r="D185" s="74"/>
      <c r="E185" s="74"/>
      <c r="F185" s="74"/>
      <c r="G185" s="74"/>
      <c r="H185" s="76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spans="1:26" ht="15.75" customHeight="1" x14ac:dyDescent="0.2">
      <c r="A186" s="74"/>
      <c r="B186" s="74"/>
      <c r="C186" s="74"/>
      <c r="D186" s="74"/>
      <c r="E186" s="74"/>
      <c r="F186" s="74"/>
      <c r="G186" s="74"/>
      <c r="H186" s="76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spans="1:26" ht="15.75" customHeight="1" x14ac:dyDescent="0.2">
      <c r="A187" s="74"/>
      <c r="B187" s="74"/>
      <c r="C187" s="74"/>
      <c r="D187" s="74"/>
      <c r="E187" s="74"/>
      <c r="F187" s="74"/>
      <c r="G187" s="74"/>
      <c r="H187" s="76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spans="1:26" ht="15.75" customHeight="1" x14ac:dyDescent="0.2">
      <c r="A188" s="74"/>
      <c r="B188" s="74"/>
      <c r="C188" s="74"/>
      <c r="D188" s="74"/>
      <c r="E188" s="74"/>
      <c r="F188" s="74"/>
      <c r="G188" s="74"/>
      <c r="H188" s="76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spans="1:26" ht="15.75" customHeight="1" x14ac:dyDescent="0.2">
      <c r="A189" s="74"/>
      <c r="B189" s="74"/>
      <c r="C189" s="74"/>
      <c r="D189" s="74"/>
      <c r="E189" s="74"/>
      <c r="F189" s="74"/>
      <c r="G189" s="74"/>
      <c r="H189" s="76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spans="1:26" ht="15.75" customHeight="1" x14ac:dyDescent="0.2">
      <c r="A190" s="74"/>
      <c r="B190" s="74"/>
      <c r="C190" s="74"/>
      <c r="D190" s="74"/>
      <c r="E190" s="74"/>
      <c r="F190" s="74"/>
      <c r="G190" s="74"/>
      <c r="H190" s="76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spans="1:26" ht="15.75" customHeight="1" x14ac:dyDescent="0.2">
      <c r="A191" s="74"/>
      <c r="B191" s="74"/>
      <c r="C191" s="74"/>
      <c r="D191" s="74"/>
      <c r="E191" s="74"/>
      <c r="F191" s="74"/>
      <c r="G191" s="74"/>
      <c r="H191" s="76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spans="1:26" ht="15.75" customHeight="1" x14ac:dyDescent="0.2">
      <c r="A192" s="74"/>
      <c r="B192" s="74"/>
      <c r="C192" s="74"/>
      <c r="D192" s="74"/>
      <c r="E192" s="74"/>
      <c r="F192" s="74"/>
      <c r="G192" s="74"/>
      <c r="H192" s="76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spans="1:26" ht="15.75" customHeight="1" x14ac:dyDescent="0.2">
      <c r="A193" s="74"/>
      <c r="B193" s="74"/>
      <c r="C193" s="74"/>
      <c r="D193" s="74"/>
      <c r="E193" s="74"/>
      <c r="F193" s="74"/>
      <c r="G193" s="74"/>
      <c r="H193" s="76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spans="1:26" ht="15.75" customHeight="1" x14ac:dyDescent="0.2">
      <c r="A194" s="74"/>
      <c r="B194" s="74"/>
      <c r="C194" s="74"/>
      <c r="D194" s="74"/>
      <c r="E194" s="74"/>
      <c r="F194" s="74"/>
      <c r="G194" s="74"/>
      <c r="H194" s="76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spans="1:26" ht="15.75" customHeight="1" x14ac:dyDescent="0.2">
      <c r="A195" s="74"/>
      <c r="B195" s="74"/>
      <c r="C195" s="74"/>
      <c r="D195" s="74"/>
      <c r="E195" s="74"/>
      <c r="F195" s="74"/>
      <c r="G195" s="74"/>
      <c r="H195" s="76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spans="1:26" ht="15.75" customHeight="1" x14ac:dyDescent="0.2">
      <c r="A196" s="74"/>
      <c r="B196" s="74"/>
      <c r="C196" s="74"/>
      <c r="D196" s="74"/>
      <c r="E196" s="74"/>
      <c r="F196" s="74"/>
      <c r="G196" s="74"/>
      <c r="H196" s="76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ht="15.75" customHeight="1" x14ac:dyDescent="0.2">
      <c r="A197" s="74"/>
      <c r="B197" s="74"/>
      <c r="C197" s="74"/>
      <c r="D197" s="74"/>
      <c r="E197" s="74"/>
      <c r="F197" s="74"/>
      <c r="G197" s="74"/>
      <c r="H197" s="76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spans="1:26" ht="15.75" customHeight="1" x14ac:dyDescent="0.2">
      <c r="A198" s="74"/>
      <c r="B198" s="74"/>
      <c r="C198" s="74"/>
      <c r="D198" s="74"/>
      <c r="E198" s="74"/>
      <c r="F198" s="74"/>
      <c r="G198" s="74"/>
      <c r="H198" s="76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spans="1:26" ht="15.75" customHeight="1" x14ac:dyDescent="0.2">
      <c r="A199" s="74"/>
      <c r="B199" s="74"/>
      <c r="C199" s="74"/>
      <c r="D199" s="74"/>
      <c r="E199" s="74"/>
      <c r="F199" s="74"/>
      <c r="G199" s="74"/>
      <c r="H199" s="76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spans="1:26" ht="15.75" customHeight="1" x14ac:dyDescent="0.2">
      <c r="A200" s="74"/>
      <c r="B200" s="74"/>
      <c r="C200" s="74"/>
      <c r="D200" s="74"/>
      <c r="E200" s="74"/>
      <c r="F200" s="74"/>
      <c r="G200" s="74"/>
      <c r="H200" s="76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spans="1:26" ht="15.75" customHeight="1" x14ac:dyDescent="0.2">
      <c r="A201" s="74"/>
      <c r="B201" s="74"/>
      <c r="C201" s="74"/>
      <c r="D201" s="74"/>
      <c r="E201" s="74"/>
      <c r="F201" s="74"/>
      <c r="G201" s="74"/>
      <c r="H201" s="76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spans="1:26" ht="15.75" customHeight="1" x14ac:dyDescent="0.2">
      <c r="A202" s="74"/>
      <c r="B202" s="74"/>
      <c r="C202" s="74"/>
      <c r="D202" s="74"/>
      <c r="E202" s="74"/>
      <c r="F202" s="74"/>
      <c r="G202" s="74"/>
      <c r="H202" s="76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spans="1:26" ht="15.75" customHeight="1" x14ac:dyDescent="0.2">
      <c r="A203" s="74"/>
      <c r="B203" s="74"/>
      <c r="C203" s="74"/>
      <c r="D203" s="74"/>
      <c r="E203" s="74"/>
      <c r="F203" s="74"/>
      <c r="G203" s="74"/>
      <c r="H203" s="76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spans="1:26" ht="15.75" customHeight="1" x14ac:dyDescent="0.2">
      <c r="A204" s="74"/>
      <c r="B204" s="74"/>
      <c r="C204" s="74"/>
      <c r="D204" s="74"/>
      <c r="E204" s="74"/>
      <c r="F204" s="74"/>
      <c r="G204" s="74"/>
      <c r="H204" s="76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spans="1:26" ht="15.75" customHeight="1" x14ac:dyDescent="0.2">
      <c r="A205" s="74"/>
      <c r="B205" s="74"/>
      <c r="C205" s="74"/>
      <c r="D205" s="74"/>
      <c r="E205" s="74"/>
      <c r="F205" s="74"/>
      <c r="G205" s="74"/>
      <c r="H205" s="76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spans="1:26" ht="15.75" customHeight="1" x14ac:dyDescent="0.2">
      <c r="A206" s="74"/>
      <c r="B206" s="74"/>
      <c r="C206" s="74"/>
      <c r="D206" s="74"/>
      <c r="E206" s="74"/>
      <c r="F206" s="74"/>
      <c r="G206" s="74"/>
      <c r="H206" s="76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spans="1:26" ht="15.75" customHeight="1" x14ac:dyDescent="0.2">
      <c r="A207" s="74"/>
      <c r="B207" s="74"/>
      <c r="C207" s="74"/>
      <c r="D207" s="74"/>
      <c r="E207" s="74"/>
      <c r="F207" s="74"/>
      <c r="G207" s="74"/>
      <c r="H207" s="76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spans="1:26" ht="15.75" customHeight="1" x14ac:dyDescent="0.2">
      <c r="A208" s="74"/>
      <c r="B208" s="74"/>
      <c r="C208" s="74"/>
      <c r="D208" s="74"/>
      <c r="E208" s="74"/>
      <c r="F208" s="74"/>
      <c r="G208" s="74"/>
      <c r="H208" s="76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spans="1:26" ht="15.75" customHeight="1" x14ac:dyDescent="0.2">
      <c r="A209" s="74"/>
      <c r="B209" s="74"/>
      <c r="C209" s="74"/>
      <c r="D209" s="74"/>
      <c r="E209" s="74"/>
      <c r="F209" s="74"/>
      <c r="G209" s="74"/>
      <c r="H209" s="76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spans="1:26" ht="15.75" customHeight="1" x14ac:dyDescent="0.2">
      <c r="A210" s="74"/>
      <c r="B210" s="74"/>
      <c r="C210" s="74"/>
      <c r="D210" s="74"/>
      <c r="E210" s="74"/>
      <c r="F210" s="74"/>
      <c r="G210" s="74"/>
      <c r="H210" s="76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spans="1:26" ht="15.75" customHeight="1" x14ac:dyDescent="0.2">
      <c r="A211" s="74"/>
      <c r="B211" s="74"/>
      <c r="C211" s="74"/>
      <c r="D211" s="74"/>
      <c r="E211" s="74"/>
      <c r="F211" s="74"/>
      <c r="G211" s="74"/>
      <c r="H211" s="76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spans="1:26" ht="15.75" customHeight="1" x14ac:dyDescent="0.2">
      <c r="A212" s="74"/>
      <c r="B212" s="74"/>
      <c r="C212" s="74"/>
      <c r="D212" s="74"/>
      <c r="E212" s="74"/>
      <c r="F212" s="74"/>
      <c r="G212" s="74"/>
      <c r="H212" s="76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spans="1:26" ht="15.75" customHeight="1" x14ac:dyDescent="0.2">
      <c r="A213" s="74"/>
      <c r="B213" s="74"/>
      <c r="C213" s="74"/>
      <c r="D213" s="74"/>
      <c r="E213" s="74"/>
      <c r="F213" s="74"/>
      <c r="G213" s="74"/>
      <c r="H213" s="76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spans="1:26" ht="15.75" customHeight="1" x14ac:dyDescent="0.2">
      <c r="A214" s="74"/>
      <c r="B214" s="74"/>
      <c r="C214" s="74"/>
      <c r="D214" s="74"/>
      <c r="E214" s="74"/>
      <c r="F214" s="74"/>
      <c r="G214" s="74"/>
      <c r="H214" s="76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spans="1:26" ht="15.75" customHeight="1" x14ac:dyDescent="0.2">
      <c r="A215" s="74"/>
      <c r="B215" s="74"/>
      <c r="C215" s="74"/>
      <c r="D215" s="74"/>
      <c r="E215" s="74"/>
      <c r="F215" s="74"/>
      <c r="G215" s="74"/>
      <c r="H215" s="76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spans="1:26" ht="15.75" customHeight="1" x14ac:dyDescent="0.2">
      <c r="A216" s="74"/>
      <c r="B216" s="74"/>
      <c r="C216" s="74"/>
      <c r="D216" s="74"/>
      <c r="E216" s="74"/>
      <c r="F216" s="74"/>
      <c r="G216" s="74"/>
      <c r="H216" s="76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spans="1:26" ht="15.75" customHeight="1" x14ac:dyDescent="0.2">
      <c r="A217" s="74"/>
      <c r="B217" s="74"/>
      <c r="C217" s="74"/>
      <c r="D217" s="74"/>
      <c r="E217" s="74"/>
      <c r="F217" s="74"/>
      <c r="G217" s="74"/>
      <c r="H217" s="76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spans="1:26" ht="15.75" customHeight="1" x14ac:dyDescent="0.2">
      <c r="A218" s="74"/>
      <c r="B218" s="74"/>
      <c r="C218" s="74"/>
      <c r="D218" s="74"/>
      <c r="E218" s="74"/>
      <c r="F218" s="74"/>
      <c r="G218" s="74"/>
      <c r="H218" s="76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spans="1:26" ht="15.75" customHeight="1" x14ac:dyDescent="0.2">
      <c r="A219" s="74"/>
      <c r="B219" s="74"/>
      <c r="C219" s="74"/>
      <c r="D219" s="74"/>
      <c r="E219" s="74"/>
      <c r="F219" s="74"/>
      <c r="G219" s="74"/>
      <c r="H219" s="76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spans="1:26" ht="15.75" customHeight="1" x14ac:dyDescent="0.2">
      <c r="A220" s="74"/>
      <c r="B220" s="74"/>
      <c r="C220" s="74"/>
      <c r="D220" s="74"/>
      <c r="E220" s="74"/>
      <c r="F220" s="74"/>
      <c r="G220" s="74"/>
      <c r="H220" s="76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spans="1:26" ht="15.75" customHeight="1" x14ac:dyDescent="0.2">
      <c r="A221" s="74"/>
      <c r="B221" s="74"/>
      <c r="C221" s="74"/>
      <c r="D221" s="74"/>
      <c r="E221" s="74"/>
      <c r="F221" s="74"/>
      <c r="G221" s="74"/>
      <c r="H221" s="76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spans="1:26" ht="15.75" customHeight="1" x14ac:dyDescent="0.2">
      <c r="A222" s="74"/>
      <c r="B222" s="74"/>
      <c r="C222" s="74"/>
      <c r="D222" s="74"/>
      <c r="E222" s="74"/>
      <c r="F222" s="74"/>
      <c r="G222" s="74"/>
      <c r="H222" s="76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spans="1:26" ht="15.75" customHeight="1" x14ac:dyDescent="0.2">
      <c r="A223" s="74"/>
      <c r="B223" s="74"/>
      <c r="C223" s="74"/>
      <c r="D223" s="74"/>
      <c r="E223" s="74"/>
      <c r="F223" s="74"/>
      <c r="G223" s="74"/>
      <c r="H223" s="76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spans="1:26" ht="15.75" customHeight="1" x14ac:dyDescent="0.2">
      <c r="A224" s="74"/>
      <c r="B224" s="74"/>
      <c r="C224" s="74"/>
      <c r="D224" s="74"/>
      <c r="E224" s="74"/>
      <c r="F224" s="74"/>
      <c r="G224" s="74"/>
      <c r="H224" s="76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spans="1:26" ht="15.75" customHeight="1" x14ac:dyDescent="0.2">
      <c r="A225" s="74"/>
      <c r="B225" s="74"/>
      <c r="C225" s="74"/>
      <c r="D225" s="74"/>
      <c r="E225" s="74"/>
      <c r="F225" s="74"/>
      <c r="G225" s="74"/>
      <c r="H225" s="76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spans="1:26" ht="15.75" customHeight="1" x14ac:dyDescent="0.2">
      <c r="A226" s="74"/>
      <c r="B226" s="74"/>
      <c r="C226" s="74"/>
      <c r="D226" s="74"/>
      <c r="E226" s="74"/>
      <c r="F226" s="74"/>
      <c r="G226" s="74"/>
      <c r="H226" s="76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spans="1:26" ht="15.75" customHeight="1" x14ac:dyDescent="0.2">
      <c r="A227" s="74"/>
      <c r="B227" s="74"/>
      <c r="C227" s="74"/>
      <c r="D227" s="74"/>
      <c r="E227" s="74"/>
      <c r="F227" s="74"/>
      <c r="G227" s="74"/>
      <c r="H227" s="76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spans="1:26" ht="15.75" customHeight="1" x14ac:dyDescent="0.2">
      <c r="A228" s="74"/>
      <c r="B228" s="74"/>
      <c r="C228" s="74"/>
      <c r="D228" s="74"/>
      <c r="E228" s="74"/>
      <c r="F228" s="74"/>
      <c r="G228" s="74"/>
      <c r="H228" s="76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spans="1:26" ht="15.75" customHeight="1" x14ac:dyDescent="0.2">
      <c r="A229" s="74"/>
      <c r="B229" s="74"/>
      <c r="C229" s="74"/>
      <c r="D229" s="74"/>
      <c r="E229" s="74"/>
      <c r="F229" s="74"/>
      <c r="G229" s="74"/>
      <c r="H229" s="76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spans="1:26" ht="15.75" customHeight="1" x14ac:dyDescent="0.2">
      <c r="A230" s="74"/>
      <c r="B230" s="74"/>
      <c r="C230" s="74"/>
      <c r="D230" s="74"/>
      <c r="E230" s="74"/>
      <c r="F230" s="74"/>
      <c r="G230" s="74"/>
      <c r="H230" s="76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spans="1:26" ht="15.75" customHeight="1" x14ac:dyDescent="0.2">
      <c r="A231" s="74"/>
      <c r="B231" s="74"/>
      <c r="C231" s="74"/>
      <c r="D231" s="74"/>
      <c r="E231" s="74"/>
      <c r="F231" s="74"/>
      <c r="G231" s="74"/>
      <c r="H231" s="76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spans="1:26" ht="15.75" customHeight="1" x14ac:dyDescent="0.2">
      <c r="A232" s="74"/>
      <c r="B232" s="74"/>
      <c r="C232" s="74"/>
      <c r="D232" s="74"/>
      <c r="E232" s="74"/>
      <c r="F232" s="74"/>
      <c r="G232" s="74"/>
      <c r="H232" s="76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spans="1:26" ht="15.75" customHeight="1" x14ac:dyDescent="0.2">
      <c r="A233" s="74"/>
      <c r="B233" s="74"/>
      <c r="C233" s="74"/>
      <c r="D233" s="74"/>
      <c r="E233" s="74"/>
      <c r="F233" s="74"/>
      <c r="G233" s="74"/>
      <c r="H233" s="76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spans="1:26" ht="15.75" customHeight="1" x14ac:dyDescent="0.2">
      <c r="A234" s="74"/>
      <c r="B234" s="74"/>
      <c r="C234" s="74"/>
      <c r="D234" s="74"/>
      <c r="E234" s="74"/>
      <c r="F234" s="74"/>
      <c r="G234" s="74"/>
      <c r="H234" s="76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spans="1:26" ht="15.75" customHeight="1" x14ac:dyDescent="0.2">
      <c r="A235" s="74"/>
      <c r="B235" s="74"/>
      <c r="C235" s="74"/>
      <c r="D235" s="74"/>
      <c r="E235" s="74"/>
      <c r="F235" s="74"/>
      <c r="G235" s="74"/>
      <c r="H235" s="76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spans="1:26" ht="15.75" customHeight="1" x14ac:dyDescent="0.2">
      <c r="A236" s="74"/>
      <c r="B236" s="74"/>
      <c r="C236" s="74"/>
      <c r="D236" s="74"/>
      <c r="E236" s="74"/>
      <c r="F236" s="74"/>
      <c r="G236" s="74"/>
      <c r="H236" s="76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spans="1:26" ht="15.75" customHeight="1" x14ac:dyDescent="0.2">
      <c r="A237" s="74"/>
      <c r="B237" s="74"/>
      <c r="C237" s="74"/>
      <c r="D237" s="74"/>
      <c r="E237" s="74"/>
      <c r="F237" s="74"/>
      <c r="G237" s="74"/>
      <c r="H237" s="76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spans="1:26" ht="15.75" customHeight="1" x14ac:dyDescent="0.2">
      <c r="A238" s="74"/>
      <c r="B238" s="74"/>
      <c r="C238" s="74"/>
      <c r="D238" s="74"/>
      <c r="E238" s="74"/>
      <c r="F238" s="74"/>
      <c r="G238" s="74"/>
      <c r="H238" s="76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spans="1:26" ht="15.75" customHeight="1" x14ac:dyDescent="0.2">
      <c r="A239" s="74"/>
      <c r="B239" s="74"/>
      <c r="C239" s="74"/>
      <c r="D239" s="74"/>
      <c r="E239" s="74"/>
      <c r="F239" s="74"/>
      <c r="G239" s="74"/>
      <c r="H239" s="76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spans="1:26" ht="15.75" customHeight="1" x14ac:dyDescent="0.2">
      <c r="A240" s="74"/>
      <c r="B240" s="74"/>
      <c r="C240" s="74"/>
      <c r="D240" s="74"/>
      <c r="E240" s="74"/>
      <c r="F240" s="74"/>
      <c r="G240" s="74"/>
      <c r="H240" s="76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spans="1:26" ht="15.75" customHeight="1" x14ac:dyDescent="0.2">
      <c r="A241" s="74"/>
      <c r="B241" s="74"/>
      <c r="C241" s="74"/>
      <c r="D241" s="74"/>
      <c r="E241" s="74"/>
      <c r="F241" s="74"/>
      <c r="G241" s="74"/>
      <c r="H241" s="76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spans="1:26" ht="15.75" customHeight="1" x14ac:dyDescent="0.2">
      <c r="A242" s="74"/>
      <c r="B242" s="74"/>
      <c r="C242" s="74"/>
      <c r="D242" s="74"/>
      <c r="E242" s="74"/>
      <c r="F242" s="74"/>
      <c r="G242" s="74"/>
      <c r="H242" s="76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spans="1:26" ht="15.75" customHeight="1" x14ac:dyDescent="0.2">
      <c r="A243" s="74"/>
      <c r="B243" s="74"/>
      <c r="C243" s="74"/>
      <c r="D243" s="74"/>
      <c r="E243" s="74"/>
      <c r="F243" s="74"/>
      <c r="G243" s="74"/>
      <c r="H243" s="76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spans="1:26" ht="15.75" customHeight="1" x14ac:dyDescent="0.2">
      <c r="A244" s="74"/>
      <c r="B244" s="74"/>
      <c r="C244" s="74"/>
      <c r="D244" s="74"/>
      <c r="E244" s="74"/>
      <c r="F244" s="74"/>
      <c r="G244" s="74"/>
      <c r="H244" s="76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spans="1:26" ht="15.75" customHeight="1" x14ac:dyDescent="0.2">
      <c r="A245" s="74"/>
      <c r="B245" s="74"/>
      <c r="C245" s="74"/>
      <c r="D245" s="74"/>
      <c r="E245" s="74"/>
      <c r="F245" s="74"/>
      <c r="G245" s="74"/>
      <c r="H245" s="76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spans="1:26" ht="15.75" customHeight="1" x14ac:dyDescent="0.2">
      <c r="A246" s="74"/>
      <c r="B246" s="74"/>
      <c r="C246" s="74"/>
      <c r="D246" s="74"/>
      <c r="E246" s="74"/>
      <c r="F246" s="74"/>
      <c r="G246" s="74"/>
      <c r="H246" s="76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spans="1:26" ht="15.75" customHeight="1" x14ac:dyDescent="0.2">
      <c r="A247" s="74"/>
      <c r="B247" s="74"/>
      <c r="C247" s="74"/>
      <c r="D247" s="74"/>
      <c r="E247" s="74"/>
      <c r="F247" s="74"/>
      <c r="G247" s="74"/>
      <c r="H247" s="76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5">
    <mergeCell ref="B33:B34"/>
    <mergeCell ref="C33:D34"/>
    <mergeCell ref="B35:B36"/>
    <mergeCell ref="C35:D36"/>
    <mergeCell ref="B37:B38"/>
    <mergeCell ref="C37:D38"/>
    <mergeCell ref="B31:B32"/>
    <mergeCell ref="C31:D32"/>
    <mergeCell ref="A4:F4"/>
    <mergeCell ref="A5:F5"/>
    <mergeCell ref="A16:A17"/>
    <mergeCell ref="B16:F16"/>
    <mergeCell ref="C30:D30"/>
    <mergeCell ref="D7:F7"/>
    <mergeCell ref="A25:C25"/>
  </mergeCells>
  <printOptions horizontalCentered="1"/>
  <pageMargins left="0.11811023622047245" right="0.11811023622047245" top="1.2204724409448819" bottom="0.23622047244094491" header="0" footer="0"/>
  <pageSetup paperSize="9" scale="8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Z1000"/>
  <sheetViews>
    <sheetView workbookViewId="0"/>
  </sheetViews>
  <sheetFormatPr defaultColWidth="12.625" defaultRowHeight="15" customHeight="1" x14ac:dyDescent="0.2"/>
  <cols>
    <col min="1" max="1" width="0.625" customWidth="1"/>
    <col min="2" max="2" width="4.375" customWidth="1"/>
    <col min="3" max="3" width="8.125" customWidth="1"/>
    <col min="4" max="4" width="15.5" customWidth="1"/>
    <col min="5" max="5" width="4.125" customWidth="1"/>
    <col min="6" max="6" width="14.125" customWidth="1"/>
    <col min="7" max="7" width="8" customWidth="1"/>
    <col min="8" max="8" width="7.625" customWidth="1"/>
    <col min="9" max="9" width="1.875" customWidth="1"/>
    <col min="10" max="11" width="4.125" customWidth="1"/>
    <col min="12" max="13" width="2.375" customWidth="1"/>
    <col min="14" max="14" width="6.375" customWidth="1"/>
    <col min="15" max="15" width="8.125" customWidth="1"/>
    <col min="16" max="17" width="8" customWidth="1"/>
    <col min="18" max="18" width="16.625" customWidth="1"/>
    <col min="19" max="19" width="2.5" customWidth="1"/>
    <col min="20" max="20" width="22.125" customWidth="1"/>
    <col min="21" max="21" width="1.375" customWidth="1"/>
    <col min="22" max="26" width="7.6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81"/>
      <c r="B2" s="81"/>
      <c r="C2" s="81"/>
      <c r="D2" s="82"/>
      <c r="E2" s="83"/>
      <c r="F2" s="83"/>
      <c r="G2" s="83"/>
      <c r="H2" s="83"/>
      <c r="I2" s="83"/>
      <c r="J2" s="83"/>
      <c r="K2" s="83"/>
      <c r="L2" s="83"/>
      <c r="M2" s="81"/>
      <c r="N2" s="81"/>
      <c r="O2" s="81"/>
      <c r="P2" s="81"/>
      <c r="Q2" s="81"/>
      <c r="R2" s="81"/>
      <c r="S2" s="81"/>
      <c r="T2" s="81"/>
      <c r="U2" s="2"/>
      <c r="V2" s="2"/>
      <c r="W2" s="2"/>
      <c r="X2" s="2"/>
      <c r="Y2" s="2"/>
      <c r="Z2" s="2"/>
    </row>
    <row r="3" spans="1:26" ht="15.75" x14ac:dyDescent="0.25">
      <c r="A3" s="81"/>
      <c r="B3" s="81"/>
      <c r="C3" s="81"/>
      <c r="D3" s="82"/>
      <c r="E3" s="83"/>
      <c r="F3" s="83"/>
      <c r="G3" s="83"/>
      <c r="H3" s="83"/>
      <c r="I3" s="83"/>
      <c r="J3" s="83"/>
      <c r="K3" s="83"/>
      <c r="L3" s="83"/>
      <c r="M3" s="81"/>
      <c r="N3" s="81"/>
      <c r="O3" s="81"/>
      <c r="P3" s="81"/>
      <c r="Q3" s="81"/>
      <c r="R3" s="81"/>
      <c r="S3" s="81"/>
      <c r="T3" s="81"/>
      <c r="U3" s="2"/>
      <c r="V3" s="2"/>
      <c r="W3" s="2"/>
      <c r="X3" s="2"/>
      <c r="Y3" s="2"/>
      <c r="Z3" s="2"/>
    </row>
    <row r="4" spans="1:26" ht="15.75" x14ac:dyDescent="0.25">
      <c r="A4" s="81"/>
      <c r="B4" s="81"/>
      <c r="C4" s="81"/>
      <c r="D4" s="82" t="s">
        <v>151</v>
      </c>
      <c r="E4" s="83" t="s">
        <v>152</v>
      </c>
      <c r="F4" s="83"/>
      <c r="G4" s="84"/>
      <c r="H4" s="84"/>
      <c r="I4" s="84"/>
      <c r="J4" s="84"/>
      <c r="K4" s="84"/>
      <c r="L4" s="83"/>
      <c r="M4" s="81"/>
      <c r="N4" s="81"/>
      <c r="O4" s="81"/>
      <c r="P4" s="85"/>
      <c r="Q4" s="81"/>
      <c r="R4" s="81"/>
      <c r="S4" s="81"/>
      <c r="T4" s="81"/>
      <c r="U4" s="2"/>
      <c r="V4" s="2"/>
      <c r="W4" s="2"/>
      <c r="X4" s="2"/>
      <c r="Y4" s="2"/>
      <c r="Z4" s="2"/>
    </row>
    <row r="5" spans="1:26" ht="15.75" x14ac:dyDescent="0.25">
      <c r="A5" s="81"/>
      <c r="B5" s="81"/>
      <c r="C5" s="81"/>
      <c r="D5" s="86" t="s">
        <v>88</v>
      </c>
      <c r="E5" s="83" t="s">
        <v>153</v>
      </c>
      <c r="F5" s="83"/>
      <c r="G5" s="309"/>
      <c r="H5" s="258"/>
      <c r="I5" s="258"/>
      <c r="J5" s="258"/>
      <c r="K5" s="258"/>
      <c r="L5" s="258"/>
      <c r="M5" s="81"/>
      <c r="N5" s="81"/>
      <c r="O5" s="81"/>
      <c r="P5" s="81"/>
      <c r="Q5" s="81"/>
      <c r="R5" s="81"/>
      <c r="S5" s="81"/>
      <c r="T5" s="81"/>
      <c r="U5" s="2"/>
      <c r="V5" s="2"/>
      <c r="W5" s="2"/>
      <c r="X5" s="2"/>
      <c r="Y5" s="2"/>
      <c r="Z5" s="2"/>
    </row>
    <row r="6" spans="1:26" ht="15.75" x14ac:dyDescent="0.25">
      <c r="A6" s="81"/>
      <c r="B6" s="81"/>
      <c r="C6" s="81"/>
      <c r="D6" s="83"/>
      <c r="E6" s="83"/>
      <c r="F6" s="83"/>
      <c r="G6" s="83"/>
      <c r="H6" s="83"/>
      <c r="I6" s="83"/>
      <c r="J6" s="83"/>
      <c r="K6" s="83"/>
      <c r="L6" s="83"/>
      <c r="M6" s="81"/>
      <c r="N6" s="81"/>
      <c r="O6" s="81"/>
      <c r="P6" s="81"/>
      <c r="Q6" s="81"/>
      <c r="R6" s="81"/>
      <c r="S6" s="81"/>
      <c r="T6" s="81"/>
      <c r="U6" s="2"/>
      <c r="V6" s="2"/>
      <c r="W6" s="2"/>
      <c r="X6" s="2"/>
      <c r="Y6" s="2"/>
      <c r="Z6" s="2"/>
    </row>
    <row r="7" spans="1:26" ht="15" customHeight="1" x14ac:dyDescent="0.25">
      <c r="A7" s="310" t="s">
        <v>90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311"/>
      <c r="R7" s="87" t="s">
        <v>91</v>
      </c>
      <c r="S7" s="88" t="s">
        <v>2</v>
      </c>
      <c r="T7" s="89"/>
      <c r="U7" s="90"/>
      <c r="V7" s="2"/>
      <c r="W7" s="2"/>
      <c r="X7" s="2"/>
      <c r="Y7" s="2"/>
      <c r="Z7" s="2"/>
    </row>
    <row r="8" spans="1:26" ht="15" customHeight="1" x14ac:dyDescent="0.25">
      <c r="A8" s="312"/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4"/>
      <c r="R8" s="91" t="s">
        <v>92</v>
      </c>
      <c r="S8" s="92" t="s">
        <v>2</v>
      </c>
      <c r="T8" s="93"/>
      <c r="U8" s="94"/>
      <c r="V8" s="2"/>
      <c r="W8" s="2"/>
      <c r="X8" s="2"/>
      <c r="Y8" s="2"/>
      <c r="Z8" s="2"/>
    </row>
    <row r="9" spans="1:26" ht="6" customHeight="1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2"/>
      <c r="V9" s="2"/>
      <c r="W9" s="2"/>
      <c r="X9" s="2"/>
      <c r="Y9" s="2"/>
      <c r="Z9" s="2"/>
    </row>
    <row r="10" spans="1:26" x14ac:dyDescent="0.25">
      <c r="A10" s="315" t="s">
        <v>93</v>
      </c>
      <c r="B10" s="316"/>
      <c r="C10" s="316"/>
      <c r="D10" s="316"/>
      <c r="E10" s="96"/>
      <c r="F10" s="97" t="s">
        <v>154</v>
      </c>
      <c r="G10" s="97"/>
      <c r="H10" s="97"/>
      <c r="I10" s="97"/>
      <c r="J10" s="97"/>
      <c r="K10" s="97"/>
      <c r="L10" s="97"/>
      <c r="M10" s="97"/>
      <c r="N10" s="98"/>
      <c r="O10" s="95"/>
      <c r="P10" s="99" t="s">
        <v>95</v>
      </c>
      <c r="Q10" s="100"/>
      <c r="R10" s="101"/>
      <c r="S10" s="101"/>
      <c r="T10" s="89"/>
      <c r="U10" s="90"/>
      <c r="V10" s="2"/>
      <c r="W10" s="2"/>
      <c r="X10" s="2"/>
      <c r="Y10" s="2"/>
      <c r="Z10" s="2"/>
    </row>
    <row r="11" spans="1:26" x14ac:dyDescent="0.25">
      <c r="A11" s="303" t="s">
        <v>96</v>
      </c>
      <c r="B11" s="304"/>
      <c r="C11" s="304"/>
      <c r="D11" s="304"/>
      <c r="E11" s="102"/>
      <c r="F11" s="317" t="s">
        <v>155</v>
      </c>
      <c r="G11" s="304"/>
      <c r="H11" s="304"/>
      <c r="I11" s="304"/>
      <c r="J11" s="304"/>
      <c r="K11" s="304"/>
      <c r="L11" s="304"/>
      <c r="M11" s="304"/>
      <c r="N11" s="318"/>
      <c r="O11" s="95"/>
      <c r="P11" s="319" t="s">
        <v>98</v>
      </c>
      <c r="Q11" s="296"/>
      <c r="R11" s="296"/>
      <c r="S11" s="103" t="s">
        <v>2</v>
      </c>
      <c r="T11" s="104">
        <v>2019</v>
      </c>
      <c r="U11" s="105"/>
      <c r="V11" s="2"/>
      <c r="W11" s="2"/>
      <c r="X11" s="2"/>
      <c r="Y11" s="2"/>
      <c r="Z11" s="2"/>
    </row>
    <row r="12" spans="1:26" x14ac:dyDescent="0.25">
      <c r="A12" s="303" t="s">
        <v>156</v>
      </c>
      <c r="B12" s="304"/>
      <c r="C12" s="304"/>
      <c r="D12" s="304"/>
      <c r="E12" s="102"/>
      <c r="F12" s="317" t="s">
        <v>157</v>
      </c>
      <c r="G12" s="304"/>
      <c r="H12" s="304"/>
      <c r="I12" s="304"/>
      <c r="J12" s="304"/>
      <c r="K12" s="304"/>
      <c r="L12" s="304"/>
      <c r="M12" s="304"/>
      <c r="N12" s="318"/>
      <c r="O12" s="95"/>
      <c r="P12" s="303" t="s">
        <v>101</v>
      </c>
      <c r="Q12" s="304"/>
      <c r="R12" s="304"/>
      <c r="S12" s="107" t="s">
        <v>2</v>
      </c>
      <c r="T12" s="108" t="s">
        <v>158</v>
      </c>
      <c r="U12" s="109"/>
      <c r="V12" s="2"/>
      <c r="W12" s="2"/>
      <c r="X12" s="2"/>
      <c r="Y12" s="2"/>
      <c r="Z12" s="2"/>
    </row>
    <row r="13" spans="1:26" x14ac:dyDescent="0.25">
      <c r="A13" s="303" t="s">
        <v>103</v>
      </c>
      <c r="B13" s="304"/>
      <c r="C13" s="304"/>
      <c r="D13" s="304"/>
      <c r="E13" s="102"/>
      <c r="F13" s="320" t="s">
        <v>159</v>
      </c>
      <c r="G13" s="304"/>
      <c r="H13" s="304"/>
      <c r="I13" s="304"/>
      <c r="J13" s="304"/>
      <c r="K13" s="304"/>
      <c r="L13" s="304"/>
      <c r="M13" s="304"/>
      <c r="N13" s="318"/>
      <c r="O13" s="95"/>
      <c r="P13" s="303" t="s">
        <v>160</v>
      </c>
      <c r="Q13" s="304"/>
      <c r="R13" s="304"/>
      <c r="S13" s="107" t="s">
        <v>2</v>
      </c>
      <c r="T13" s="110">
        <v>43780</v>
      </c>
      <c r="U13" s="109"/>
      <c r="V13" s="2"/>
      <c r="W13" s="2"/>
      <c r="X13" s="2"/>
      <c r="Y13" s="2"/>
      <c r="Z13" s="2"/>
    </row>
    <row r="14" spans="1:26" x14ac:dyDescent="0.25">
      <c r="A14" s="308" t="s">
        <v>106</v>
      </c>
      <c r="B14" s="306"/>
      <c r="C14" s="306"/>
      <c r="D14" s="306"/>
      <c r="E14" s="111"/>
      <c r="F14" s="305" t="s">
        <v>161</v>
      </c>
      <c r="G14" s="306"/>
      <c r="H14" s="306"/>
      <c r="I14" s="306"/>
      <c r="J14" s="306"/>
      <c r="K14" s="306"/>
      <c r="L14" s="306"/>
      <c r="M14" s="306"/>
      <c r="N14" s="307"/>
      <c r="O14" s="95"/>
      <c r="P14" s="308"/>
      <c r="Q14" s="306"/>
      <c r="R14" s="306"/>
      <c r="S14" s="112"/>
      <c r="T14" s="113"/>
      <c r="U14" s="114"/>
      <c r="V14" s="2"/>
      <c r="W14" s="2"/>
      <c r="X14" s="2"/>
      <c r="Y14" s="2"/>
      <c r="Z14" s="2"/>
    </row>
    <row r="15" spans="1:26" ht="6.75" customHeight="1" x14ac:dyDescent="0.25">
      <c r="A15" s="83"/>
      <c r="B15" s="115"/>
      <c r="C15" s="116"/>
      <c r="D15" s="116"/>
      <c r="E15" s="117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118"/>
      <c r="S15" s="119"/>
      <c r="T15" s="83"/>
      <c r="U15" s="2"/>
      <c r="V15" s="2"/>
      <c r="W15" s="2"/>
      <c r="X15" s="2"/>
      <c r="Y15" s="2"/>
      <c r="Z15" s="2"/>
    </row>
    <row r="16" spans="1:26" ht="8.25" customHeight="1" x14ac:dyDescent="0.25">
      <c r="A16" s="120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2"/>
      <c r="V16" s="2"/>
      <c r="W16" s="2"/>
      <c r="X16" s="2"/>
      <c r="Y16" s="2"/>
      <c r="Z16" s="2"/>
    </row>
    <row r="17" spans="1:26" ht="15.75" customHeight="1" x14ac:dyDescent="0.25">
      <c r="A17" s="123"/>
      <c r="B17" s="282" t="s">
        <v>10</v>
      </c>
      <c r="C17" s="283" t="s">
        <v>108</v>
      </c>
      <c r="D17" s="284"/>
      <c r="E17" s="284"/>
      <c r="F17" s="284"/>
      <c r="G17" s="284"/>
      <c r="H17" s="284"/>
      <c r="I17" s="255"/>
      <c r="J17" s="283" t="s">
        <v>109</v>
      </c>
      <c r="K17" s="284"/>
      <c r="L17" s="284"/>
      <c r="M17" s="284"/>
      <c r="N17" s="284"/>
      <c r="O17" s="255"/>
      <c r="P17" s="286" t="s">
        <v>52</v>
      </c>
      <c r="Q17" s="282" t="s">
        <v>110</v>
      </c>
      <c r="R17" s="299" t="s">
        <v>111</v>
      </c>
      <c r="S17" s="300" t="s">
        <v>112</v>
      </c>
      <c r="T17" s="255"/>
      <c r="U17" s="124"/>
      <c r="V17" s="2"/>
      <c r="W17" s="2"/>
      <c r="X17" s="2"/>
      <c r="Y17" s="2"/>
      <c r="Z17" s="2"/>
    </row>
    <row r="18" spans="1:26" ht="15.75" customHeight="1" x14ac:dyDescent="0.25">
      <c r="A18" s="123"/>
      <c r="B18" s="267"/>
      <c r="C18" s="254"/>
      <c r="D18" s="285"/>
      <c r="E18" s="285"/>
      <c r="F18" s="285"/>
      <c r="G18" s="285"/>
      <c r="H18" s="285"/>
      <c r="I18" s="256"/>
      <c r="J18" s="254"/>
      <c r="K18" s="285"/>
      <c r="L18" s="285"/>
      <c r="M18" s="285"/>
      <c r="N18" s="285"/>
      <c r="O18" s="256"/>
      <c r="P18" s="267"/>
      <c r="Q18" s="267"/>
      <c r="R18" s="267"/>
      <c r="S18" s="254"/>
      <c r="T18" s="256"/>
      <c r="U18" s="124"/>
      <c r="V18" s="2"/>
      <c r="W18" s="2"/>
      <c r="X18" s="2"/>
      <c r="Y18" s="2"/>
      <c r="Z18" s="2"/>
    </row>
    <row r="19" spans="1:26" ht="21" customHeight="1" x14ac:dyDescent="0.25">
      <c r="A19" s="123"/>
      <c r="B19" s="287">
        <v>1</v>
      </c>
      <c r="C19" s="292" t="s">
        <v>113</v>
      </c>
      <c r="D19" s="293"/>
      <c r="E19" s="293"/>
      <c r="F19" s="293"/>
      <c r="G19" s="293"/>
      <c r="H19" s="293"/>
      <c r="I19" s="265"/>
      <c r="J19" s="125" t="s">
        <v>114</v>
      </c>
      <c r="K19" s="125" t="s">
        <v>115</v>
      </c>
      <c r="L19" s="294" t="s">
        <v>40</v>
      </c>
      <c r="M19" s="265"/>
      <c r="N19" s="125" t="s">
        <v>116</v>
      </c>
      <c r="O19" s="125" t="s">
        <v>117</v>
      </c>
      <c r="P19" s="126">
        <v>50</v>
      </c>
      <c r="Q19" s="127"/>
      <c r="R19" s="128">
        <f>R21+R20</f>
        <v>42.5</v>
      </c>
      <c r="S19" s="301"/>
      <c r="T19" s="255"/>
      <c r="U19" s="124"/>
      <c r="V19" s="2"/>
      <c r="W19" s="2"/>
      <c r="X19" s="2"/>
      <c r="Y19" s="2"/>
      <c r="Z19" s="2"/>
    </row>
    <row r="20" spans="1:26" ht="19.5" customHeight="1" x14ac:dyDescent="0.25">
      <c r="A20" s="123"/>
      <c r="B20" s="288"/>
      <c r="C20" s="295" t="s">
        <v>118</v>
      </c>
      <c r="D20" s="296"/>
      <c r="E20" s="296"/>
      <c r="F20" s="296"/>
      <c r="G20" s="296"/>
      <c r="H20" s="296"/>
      <c r="I20" s="297"/>
      <c r="J20" s="129"/>
      <c r="K20" s="129">
        <v>85</v>
      </c>
      <c r="L20" s="298"/>
      <c r="M20" s="297"/>
      <c r="N20" s="129"/>
      <c r="O20" s="129"/>
      <c r="P20" s="130">
        <v>25</v>
      </c>
      <c r="Q20" s="131">
        <f>IF(J20&gt;0,J20,IF(K20&gt;0,K20,IF(L20&gt;0,L20,IF(N20&gt;0,N20,O20))))</f>
        <v>85</v>
      </c>
      <c r="R20" s="132">
        <f t="shared" ref="R20:R21" si="0">Q20*P20/100</f>
        <v>21.25</v>
      </c>
      <c r="S20" s="270"/>
      <c r="T20" s="302"/>
      <c r="U20" s="124"/>
      <c r="V20" s="2"/>
      <c r="W20" s="2"/>
      <c r="X20" s="2"/>
      <c r="Y20" s="2"/>
      <c r="Z20" s="2"/>
    </row>
    <row r="21" spans="1:26" ht="19.5" customHeight="1" x14ac:dyDescent="0.25">
      <c r="A21" s="123"/>
      <c r="B21" s="267"/>
      <c r="C21" s="336" t="s">
        <v>119</v>
      </c>
      <c r="D21" s="337"/>
      <c r="E21" s="337"/>
      <c r="F21" s="337"/>
      <c r="G21" s="337"/>
      <c r="H21" s="337"/>
      <c r="I21" s="338"/>
      <c r="J21" s="133"/>
      <c r="K21" s="133">
        <v>79</v>
      </c>
      <c r="L21" s="339"/>
      <c r="M21" s="338"/>
      <c r="N21" s="133"/>
      <c r="O21" s="134"/>
      <c r="P21" s="135">
        <v>25</v>
      </c>
      <c r="Q21" s="131">
        <v>85</v>
      </c>
      <c r="R21" s="132">
        <f t="shared" si="0"/>
        <v>21.25</v>
      </c>
      <c r="S21" s="254"/>
      <c r="T21" s="256"/>
      <c r="U21" s="124"/>
      <c r="V21" s="2"/>
      <c r="W21" s="2"/>
      <c r="X21" s="2"/>
      <c r="Y21" s="2"/>
      <c r="Z21" s="2"/>
    </row>
    <row r="22" spans="1:26" ht="21.75" customHeight="1" x14ac:dyDescent="0.25">
      <c r="A22" s="123"/>
      <c r="B22" s="287">
        <v>2</v>
      </c>
      <c r="C22" s="292" t="s">
        <v>120</v>
      </c>
      <c r="D22" s="293"/>
      <c r="E22" s="293"/>
      <c r="F22" s="293"/>
      <c r="G22" s="293"/>
      <c r="H22" s="293"/>
      <c r="I22" s="265"/>
      <c r="J22" s="125" t="s">
        <v>114</v>
      </c>
      <c r="K22" s="125" t="s">
        <v>115</v>
      </c>
      <c r="L22" s="294" t="s">
        <v>40</v>
      </c>
      <c r="M22" s="265"/>
      <c r="N22" s="125" t="s">
        <v>116</v>
      </c>
      <c r="O22" s="125" t="s">
        <v>117</v>
      </c>
      <c r="P22" s="126">
        <v>20</v>
      </c>
      <c r="Q22" s="127"/>
      <c r="R22" s="128">
        <f>R23+R24</f>
        <v>17.600000000000001</v>
      </c>
      <c r="S22" s="289"/>
      <c r="T22" s="255"/>
      <c r="U22" s="124"/>
      <c r="V22" s="2"/>
      <c r="W22" s="2"/>
      <c r="X22" s="2"/>
      <c r="Y22" s="2"/>
      <c r="Z22" s="2"/>
    </row>
    <row r="23" spans="1:26" ht="21" customHeight="1" x14ac:dyDescent="0.25">
      <c r="A23" s="123"/>
      <c r="B23" s="288"/>
      <c r="C23" s="340" t="s">
        <v>121</v>
      </c>
      <c r="D23" s="296"/>
      <c r="E23" s="296"/>
      <c r="F23" s="296"/>
      <c r="G23" s="296"/>
      <c r="H23" s="296"/>
      <c r="I23" s="297"/>
      <c r="J23" s="136">
        <v>90</v>
      </c>
      <c r="K23" s="137"/>
      <c r="L23" s="341"/>
      <c r="M23" s="297"/>
      <c r="N23" s="138"/>
      <c r="O23" s="138"/>
      <c r="P23" s="139">
        <v>10</v>
      </c>
      <c r="Q23" s="140">
        <f t="shared" ref="Q23:Q24" si="1">IF(J23&gt;0,J23,IF(K23&gt;0,K23,IF(L23&gt;0,L23,IF(N23&gt;0,N23,O23))))</f>
        <v>90</v>
      </c>
      <c r="R23" s="132">
        <f t="shared" ref="R23:R24" si="2">Q23*P23/100</f>
        <v>9</v>
      </c>
      <c r="S23" s="270"/>
      <c r="T23" s="302"/>
      <c r="U23" s="124"/>
      <c r="V23" s="2"/>
      <c r="W23" s="2"/>
      <c r="X23" s="2"/>
      <c r="Y23" s="2"/>
      <c r="Z23" s="2"/>
    </row>
    <row r="24" spans="1:26" ht="21" customHeight="1" x14ac:dyDescent="0.25">
      <c r="A24" s="123"/>
      <c r="B24" s="267"/>
      <c r="C24" s="336" t="s">
        <v>122</v>
      </c>
      <c r="D24" s="337"/>
      <c r="E24" s="337"/>
      <c r="F24" s="337"/>
      <c r="G24" s="337"/>
      <c r="H24" s="337"/>
      <c r="I24" s="338"/>
      <c r="J24" s="133">
        <v>86</v>
      </c>
      <c r="K24" s="133"/>
      <c r="L24" s="339"/>
      <c r="M24" s="338"/>
      <c r="N24" s="133"/>
      <c r="O24" s="133"/>
      <c r="P24" s="141">
        <v>10</v>
      </c>
      <c r="Q24" s="131">
        <f t="shared" si="1"/>
        <v>86</v>
      </c>
      <c r="R24" s="132">
        <f t="shared" si="2"/>
        <v>8.6</v>
      </c>
      <c r="S24" s="254"/>
      <c r="T24" s="256"/>
      <c r="U24" s="124"/>
      <c r="V24" s="2"/>
      <c r="W24" s="2"/>
      <c r="X24" s="2"/>
      <c r="Y24" s="2"/>
      <c r="Z24" s="2"/>
    </row>
    <row r="25" spans="1:26" ht="21" customHeight="1" x14ac:dyDescent="0.25">
      <c r="A25" s="123"/>
      <c r="B25" s="287">
        <f>B22+1</f>
        <v>3</v>
      </c>
      <c r="C25" s="292" t="s">
        <v>123</v>
      </c>
      <c r="D25" s="293"/>
      <c r="E25" s="293"/>
      <c r="F25" s="293"/>
      <c r="G25" s="293"/>
      <c r="H25" s="293"/>
      <c r="I25" s="265"/>
      <c r="J25" s="125" t="s">
        <v>114</v>
      </c>
      <c r="K25" s="125" t="s">
        <v>115</v>
      </c>
      <c r="L25" s="294" t="s">
        <v>40</v>
      </c>
      <c r="M25" s="265"/>
      <c r="N25" s="125" t="s">
        <v>116</v>
      </c>
      <c r="O25" s="125" t="s">
        <v>117</v>
      </c>
      <c r="P25" s="126">
        <v>20</v>
      </c>
      <c r="Q25" s="127"/>
      <c r="R25" s="128">
        <f>R26</f>
        <v>17</v>
      </c>
      <c r="S25" s="289"/>
      <c r="T25" s="255"/>
      <c r="U25" s="124"/>
      <c r="V25" s="2"/>
      <c r="W25" s="2"/>
      <c r="X25" s="2"/>
      <c r="Y25" s="2"/>
      <c r="Z25" s="2"/>
    </row>
    <row r="26" spans="1:26" ht="21" customHeight="1" x14ac:dyDescent="0.25">
      <c r="A26" s="123"/>
      <c r="B26" s="288"/>
      <c r="C26" s="342" t="s">
        <v>124</v>
      </c>
      <c r="D26" s="293"/>
      <c r="E26" s="293"/>
      <c r="F26" s="293"/>
      <c r="G26" s="293"/>
      <c r="H26" s="293"/>
      <c r="I26" s="265"/>
      <c r="J26" s="142"/>
      <c r="K26" s="143">
        <v>85</v>
      </c>
      <c r="L26" s="332"/>
      <c r="M26" s="333"/>
      <c r="N26" s="142"/>
      <c r="O26" s="144"/>
      <c r="P26" s="145">
        <v>20</v>
      </c>
      <c r="Q26" s="146">
        <f>IF(J26&gt;0,J26,IF(K26&gt;0,K26,IF(L26&gt;0,L26,IF(N26&gt;0,N26,O26))))</f>
        <v>85</v>
      </c>
      <c r="R26" s="147">
        <f>Q26*P26/100</f>
        <v>17</v>
      </c>
      <c r="S26" s="290"/>
      <c r="T26" s="291"/>
      <c r="U26" s="124"/>
      <c r="V26" s="2"/>
      <c r="W26" s="2"/>
      <c r="X26" s="2"/>
      <c r="Y26" s="2"/>
      <c r="Z26" s="2"/>
    </row>
    <row r="27" spans="1:26" ht="21" customHeight="1" x14ac:dyDescent="0.25">
      <c r="A27" s="123"/>
      <c r="B27" s="287">
        <f>B25+1</f>
        <v>4</v>
      </c>
      <c r="C27" s="292" t="s">
        <v>125</v>
      </c>
      <c r="D27" s="293"/>
      <c r="E27" s="293"/>
      <c r="F27" s="293"/>
      <c r="G27" s="293"/>
      <c r="H27" s="293"/>
      <c r="I27" s="265"/>
      <c r="J27" s="125" t="s">
        <v>114</v>
      </c>
      <c r="K27" s="125" t="s">
        <v>115</v>
      </c>
      <c r="L27" s="294" t="s">
        <v>40</v>
      </c>
      <c r="M27" s="265"/>
      <c r="N27" s="125" t="s">
        <v>116</v>
      </c>
      <c r="O27" s="125" t="s">
        <v>117</v>
      </c>
      <c r="P27" s="126">
        <v>10</v>
      </c>
      <c r="Q27" s="127"/>
      <c r="R27" s="128">
        <f>R28</f>
        <v>5</v>
      </c>
      <c r="S27" s="289"/>
      <c r="T27" s="255"/>
      <c r="U27" s="124"/>
      <c r="V27" s="2"/>
      <c r="W27" s="2"/>
      <c r="X27" s="2"/>
      <c r="Y27" s="2"/>
      <c r="Z27" s="2"/>
    </row>
    <row r="28" spans="1:26" ht="21" customHeight="1" x14ac:dyDescent="0.25">
      <c r="A28" s="123"/>
      <c r="B28" s="288"/>
      <c r="C28" s="342" t="s">
        <v>126</v>
      </c>
      <c r="D28" s="293"/>
      <c r="E28" s="293"/>
      <c r="F28" s="293"/>
      <c r="G28" s="293"/>
      <c r="H28" s="293"/>
      <c r="I28" s="265"/>
      <c r="J28" s="148">
        <v>100</v>
      </c>
      <c r="K28" s="148"/>
      <c r="L28" s="334"/>
      <c r="M28" s="265"/>
      <c r="N28" s="149"/>
      <c r="O28" s="149"/>
      <c r="P28" s="150">
        <v>5</v>
      </c>
      <c r="Q28" s="146">
        <f>IF(J28&gt;0,J28,IF(K28&gt;0,K28,IF(L28&gt;0,L28,IF(N28&gt;0,N28,O28))))</f>
        <v>100</v>
      </c>
      <c r="R28" s="147">
        <f>Q28*P28/100</f>
        <v>5</v>
      </c>
      <c r="S28" s="270"/>
      <c r="T28" s="302"/>
      <c r="U28" s="124"/>
      <c r="V28" s="2"/>
      <c r="W28" s="2"/>
      <c r="X28" s="2"/>
      <c r="Y28" s="2"/>
      <c r="Z28" s="2"/>
    </row>
    <row r="29" spans="1:26" ht="27" customHeight="1" x14ac:dyDescent="0.25">
      <c r="A29" s="123"/>
      <c r="B29" s="288"/>
      <c r="C29" s="343"/>
      <c r="D29" s="293"/>
      <c r="E29" s="293"/>
      <c r="F29" s="293"/>
      <c r="G29" s="293"/>
      <c r="H29" s="293"/>
      <c r="I29" s="265"/>
      <c r="J29" s="294" t="s">
        <v>127</v>
      </c>
      <c r="K29" s="293"/>
      <c r="L29" s="265"/>
      <c r="M29" s="335" t="s">
        <v>128</v>
      </c>
      <c r="N29" s="293"/>
      <c r="O29" s="293"/>
      <c r="P29" s="265"/>
      <c r="Q29" s="151"/>
      <c r="R29" s="152">
        <f>R30</f>
        <v>5</v>
      </c>
      <c r="S29" s="270"/>
      <c r="T29" s="302"/>
      <c r="U29" s="124"/>
      <c r="V29" s="2"/>
      <c r="W29" s="2"/>
      <c r="X29" s="2"/>
      <c r="Y29" s="2"/>
      <c r="Z29" s="2"/>
    </row>
    <row r="30" spans="1:26" ht="21" customHeight="1" x14ac:dyDescent="0.25">
      <c r="A30" s="123"/>
      <c r="B30" s="267"/>
      <c r="C30" s="342" t="s">
        <v>129</v>
      </c>
      <c r="D30" s="293"/>
      <c r="E30" s="293"/>
      <c r="F30" s="293"/>
      <c r="G30" s="293"/>
      <c r="H30" s="293"/>
      <c r="I30" s="265"/>
      <c r="J30" s="330">
        <v>100</v>
      </c>
      <c r="K30" s="293"/>
      <c r="L30" s="265"/>
      <c r="M30" s="330"/>
      <c r="N30" s="293"/>
      <c r="O30" s="265"/>
      <c r="P30" s="153">
        <v>5</v>
      </c>
      <c r="Q30" s="154">
        <f>IF(J30&gt;0,J30,M30)</f>
        <v>100</v>
      </c>
      <c r="R30" s="147">
        <f>Q30*P30/100</f>
        <v>5</v>
      </c>
      <c r="S30" s="254"/>
      <c r="T30" s="256"/>
      <c r="U30" s="124"/>
      <c r="V30" s="2"/>
      <c r="W30" s="2"/>
      <c r="X30" s="2"/>
      <c r="Y30" s="2"/>
      <c r="Z30" s="2"/>
    </row>
    <row r="31" spans="1:26" ht="21.75" customHeight="1" x14ac:dyDescent="0.25">
      <c r="A31" s="123"/>
      <c r="B31" s="331" t="s">
        <v>130</v>
      </c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65"/>
      <c r="R31" s="155">
        <f>(R19+R22+R25+R27+R29)</f>
        <v>87.1</v>
      </c>
      <c r="S31" s="327"/>
      <c r="T31" s="265"/>
      <c r="U31" s="124"/>
      <c r="V31" s="2"/>
      <c r="W31" s="2"/>
      <c r="X31" s="2"/>
      <c r="Y31" s="2"/>
      <c r="Z31" s="2"/>
    </row>
    <row r="32" spans="1:26" ht="26.25" customHeight="1" x14ac:dyDescent="0.25">
      <c r="A32" s="123"/>
      <c r="B32" s="328" t="s">
        <v>131</v>
      </c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65"/>
      <c r="R32" s="156" t="str">
        <f>IF(R31&gt;=86,"Sangat Baik",IF(R31&gt;=70,"Baik",IF(R31&gt;=56,"Cukup",IF(R31&gt;=40,"Buruk",IF(R31&gt;=0,"Sangat Buruk")))))</f>
        <v>Sangat Baik</v>
      </c>
      <c r="S32" s="328" t="str">
        <f>IF(R31&gt;=86,"A",IF(R31&gt;=70,"B",IF(R31&gt;=56,"C",IF(R31&gt;=40,"D",IF(R31&gt;=0,"E")))))</f>
        <v>A</v>
      </c>
      <c r="T32" s="265"/>
      <c r="U32" s="124"/>
      <c r="V32" s="2"/>
      <c r="W32" s="2"/>
      <c r="X32" s="2"/>
      <c r="Y32" s="2"/>
      <c r="Z32" s="2"/>
    </row>
    <row r="33" spans="1:26" ht="7.5" customHeight="1" x14ac:dyDescent="0.25">
      <c r="A33" s="157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9"/>
      <c r="S33" s="160"/>
      <c r="T33" s="160"/>
      <c r="U33" s="161"/>
      <c r="V33" s="2"/>
      <c r="W33" s="2"/>
      <c r="X33" s="2"/>
      <c r="Y33" s="2"/>
      <c r="Z33" s="2"/>
    </row>
    <row r="34" spans="1:26" ht="4.5" customHeight="1" x14ac:dyDescent="0.25">
      <c r="A34" s="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2"/>
      <c r="S34" s="163"/>
      <c r="T34" s="163"/>
      <c r="U34" s="2"/>
      <c r="V34" s="2"/>
      <c r="W34" s="2"/>
      <c r="X34" s="2"/>
      <c r="Y34" s="2"/>
      <c r="Z34" s="2"/>
    </row>
    <row r="35" spans="1:26" ht="15.75" customHeight="1" x14ac:dyDescent="0.25">
      <c r="A35" s="120"/>
      <c r="B35" s="121" t="s">
        <v>132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2"/>
      <c r="V35" s="2"/>
      <c r="W35" s="2"/>
      <c r="X35" s="2"/>
      <c r="Y35" s="2"/>
      <c r="Z35" s="2"/>
    </row>
    <row r="36" spans="1:26" ht="2.25" customHeight="1" x14ac:dyDescent="0.25">
      <c r="A36" s="12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24"/>
      <c r="V36" s="2"/>
      <c r="W36" s="2"/>
      <c r="X36" s="2"/>
      <c r="Y36" s="2"/>
      <c r="Z36" s="2"/>
    </row>
    <row r="37" spans="1:26" ht="27" customHeight="1" x14ac:dyDescent="0.25">
      <c r="A37" s="123"/>
      <c r="B37" s="2"/>
      <c r="C37" s="164" t="s">
        <v>109</v>
      </c>
      <c r="D37" s="165" t="s">
        <v>133</v>
      </c>
      <c r="E37" s="166" t="s">
        <v>134</v>
      </c>
      <c r="F37" s="40"/>
      <c r="G37" s="2"/>
      <c r="H37" s="2"/>
      <c r="I37" s="2"/>
      <c r="J37" s="2"/>
      <c r="K37" s="2"/>
      <c r="L37" s="2"/>
      <c r="M37" s="2"/>
      <c r="N37" s="165" t="s">
        <v>135</v>
      </c>
      <c r="O37" s="165" t="s">
        <v>136</v>
      </c>
      <c r="P37" s="329" t="s">
        <v>133</v>
      </c>
      <c r="Q37" s="265"/>
      <c r="R37" s="167"/>
      <c r="S37" s="2"/>
      <c r="T37" s="2"/>
      <c r="U37" s="124"/>
      <c r="V37" s="2"/>
      <c r="W37" s="2"/>
      <c r="X37" s="2"/>
      <c r="Y37" s="2"/>
      <c r="Z37" s="2"/>
    </row>
    <row r="38" spans="1:26" ht="23.25" customHeight="1" x14ac:dyDescent="0.25">
      <c r="A38" s="123"/>
      <c r="B38" s="2"/>
      <c r="C38" s="16" t="s">
        <v>114</v>
      </c>
      <c r="D38" s="168" t="s">
        <v>69</v>
      </c>
      <c r="E38" s="168" t="s">
        <v>137</v>
      </c>
      <c r="F38" s="169"/>
      <c r="G38" s="83"/>
      <c r="H38" s="83"/>
      <c r="I38" s="83"/>
      <c r="J38" s="83"/>
      <c r="K38" s="83"/>
      <c r="L38" s="83"/>
      <c r="M38" s="2"/>
      <c r="N38" s="16" t="s">
        <v>137</v>
      </c>
      <c r="O38" s="168" t="s">
        <v>32</v>
      </c>
      <c r="P38" s="321" t="s">
        <v>69</v>
      </c>
      <c r="Q38" s="265"/>
      <c r="R38" s="167"/>
      <c r="S38" s="2"/>
      <c r="T38" s="2"/>
      <c r="U38" s="124"/>
      <c r="V38" s="2"/>
      <c r="W38" s="2"/>
      <c r="X38" s="2"/>
      <c r="Y38" s="2"/>
      <c r="Z38" s="2"/>
    </row>
    <row r="39" spans="1:26" ht="23.25" customHeight="1" x14ac:dyDescent="0.25">
      <c r="A39" s="123"/>
      <c r="B39" s="2"/>
      <c r="C39" s="16" t="s">
        <v>115</v>
      </c>
      <c r="D39" s="168" t="s">
        <v>70</v>
      </c>
      <c r="E39" s="168" t="s">
        <v>138</v>
      </c>
      <c r="F39" s="169"/>
      <c r="G39" s="83"/>
      <c r="H39" s="83"/>
      <c r="I39" s="83"/>
      <c r="J39" s="83"/>
      <c r="K39" s="83"/>
      <c r="L39" s="83"/>
      <c r="M39" s="2"/>
      <c r="N39" s="16" t="s">
        <v>138</v>
      </c>
      <c r="O39" s="168" t="s">
        <v>36</v>
      </c>
      <c r="P39" s="321" t="s">
        <v>70</v>
      </c>
      <c r="Q39" s="265"/>
      <c r="R39" s="167"/>
      <c r="S39" s="2"/>
      <c r="T39" s="2"/>
      <c r="U39" s="124"/>
      <c r="V39" s="2"/>
      <c r="W39" s="2"/>
      <c r="X39" s="2"/>
      <c r="Y39" s="2"/>
      <c r="Z39" s="2"/>
    </row>
    <row r="40" spans="1:26" ht="23.25" customHeight="1" x14ac:dyDescent="0.25">
      <c r="A40" s="123"/>
      <c r="B40" s="2"/>
      <c r="C40" s="16" t="s">
        <v>40</v>
      </c>
      <c r="D40" s="168" t="s">
        <v>71</v>
      </c>
      <c r="E40" s="168" t="s">
        <v>139</v>
      </c>
      <c r="F40" s="169"/>
      <c r="G40" s="83"/>
      <c r="H40" s="83"/>
      <c r="I40" s="83"/>
      <c r="J40" s="83"/>
      <c r="K40" s="83"/>
      <c r="L40" s="83"/>
      <c r="M40" s="2"/>
      <c r="N40" s="16" t="s">
        <v>139</v>
      </c>
      <c r="O40" s="168" t="s">
        <v>40</v>
      </c>
      <c r="P40" s="321" t="s">
        <v>71</v>
      </c>
      <c r="Q40" s="265"/>
      <c r="R40" s="167"/>
      <c r="S40" s="2"/>
      <c r="T40" s="2"/>
      <c r="U40" s="124"/>
      <c r="V40" s="2"/>
      <c r="W40" s="2"/>
      <c r="X40" s="2"/>
      <c r="Y40" s="2"/>
      <c r="Z40" s="2"/>
    </row>
    <row r="41" spans="1:26" ht="23.25" customHeight="1" x14ac:dyDescent="0.25">
      <c r="A41" s="123"/>
      <c r="B41" s="2"/>
      <c r="C41" s="16" t="s">
        <v>140</v>
      </c>
      <c r="D41" s="168" t="s">
        <v>72</v>
      </c>
      <c r="E41" s="168" t="s">
        <v>141</v>
      </c>
      <c r="F41" s="169"/>
      <c r="G41" s="83"/>
      <c r="H41" s="83"/>
      <c r="I41" s="83"/>
      <c r="J41" s="83"/>
      <c r="K41" s="83"/>
      <c r="L41" s="83"/>
      <c r="M41" s="2"/>
      <c r="N41" s="16" t="s">
        <v>141</v>
      </c>
      <c r="O41" s="168" t="s">
        <v>44</v>
      </c>
      <c r="P41" s="321" t="s">
        <v>72</v>
      </c>
      <c r="Q41" s="265"/>
      <c r="R41" s="167"/>
      <c r="S41" s="2"/>
      <c r="T41" s="2"/>
      <c r="U41" s="124"/>
      <c r="V41" s="2"/>
      <c r="W41" s="2"/>
      <c r="X41" s="2"/>
      <c r="Y41" s="2"/>
      <c r="Z41" s="2"/>
    </row>
    <row r="42" spans="1:26" ht="23.25" customHeight="1" x14ac:dyDescent="0.25">
      <c r="A42" s="123"/>
      <c r="B42" s="2"/>
      <c r="C42" s="16" t="s">
        <v>117</v>
      </c>
      <c r="D42" s="168" t="s">
        <v>142</v>
      </c>
      <c r="E42" s="168" t="s">
        <v>143</v>
      </c>
      <c r="F42" s="169"/>
      <c r="G42" s="83"/>
      <c r="H42" s="83"/>
      <c r="I42" s="83"/>
      <c r="J42" s="83"/>
      <c r="K42" s="83"/>
      <c r="L42" s="83"/>
      <c r="M42" s="2"/>
      <c r="N42" s="16" t="s">
        <v>143</v>
      </c>
      <c r="O42" s="168" t="s">
        <v>144</v>
      </c>
      <c r="P42" s="321" t="s">
        <v>142</v>
      </c>
      <c r="Q42" s="265"/>
      <c r="R42" s="167"/>
      <c r="S42" s="2"/>
      <c r="T42" s="2"/>
      <c r="U42" s="124"/>
      <c r="V42" s="2"/>
      <c r="W42" s="2"/>
      <c r="X42" s="2"/>
      <c r="Y42" s="2"/>
      <c r="Z42" s="2"/>
    </row>
    <row r="43" spans="1:26" ht="6.75" customHeight="1" x14ac:dyDescent="0.25">
      <c r="A43" s="157"/>
      <c r="B43" s="159"/>
      <c r="C43" s="159"/>
      <c r="D43" s="159"/>
      <c r="E43" s="159"/>
      <c r="F43" s="159"/>
      <c r="G43" s="170"/>
      <c r="H43" s="170"/>
      <c r="I43" s="170"/>
      <c r="J43" s="170"/>
      <c r="K43" s="170"/>
      <c r="L43" s="170"/>
      <c r="M43" s="159"/>
      <c r="N43" s="159"/>
      <c r="O43" s="159"/>
      <c r="P43" s="159"/>
      <c r="Q43" s="159"/>
      <c r="R43" s="159"/>
      <c r="S43" s="159"/>
      <c r="T43" s="159"/>
      <c r="U43" s="161"/>
      <c r="V43" s="2"/>
      <c r="W43" s="2"/>
      <c r="X43" s="2"/>
      <c r="Y43" s="2"/>
      <c r="Z43" s="2"/>
    </row>
    <row r="44" spans="1:26" ht="15" customHeight="1" x14ac:dyDescent="0.25">
      <c r="A44" s="2"/>
      <c r="B44" s="324" t="s">
        <v>145</v>
      </c>
      <c r="C44" s="258"/>
      <c r="D44" s="258"/>
      <c r="E44" s="258"/>
      <c r="F44" s="83"/>
      <c r="G44" s="83"/>
      <c r="H44" s="83"/>
      <c r="I44" s="83"/>
      <c r="J44" s="83"/>
      <c r="K44" s="83"/>
      <c r="L44" s="83"/>
      <c r="M44" s="83"/>
      <c r="N44" s="83"/>
      <c r="O44" s="325" t="s">
        <v>146</v>
      </c>
      <c r="P44" s="262"/>
      <c r="Q44" s="262"/>
      <c r="R44" s="262"/>
      <c r="S44" s="262"/>
      <c r="T44" s="262"/>
      <c r="U44" s="83"/>
      <c r="V44" s="2"/>
      <c r="W44" s="2"/>
      <c r="X44" s="2"/>
      <c r="Y44" s="2"/>
      <c r="Z44" s="2"/>
    </row>
    <row r="45" spans="1:26" ht="16.5" customHeight="1" x14ac:dyDescent="0.25">
      <c r="A45" s="2"/>
      <c r="B45" s="324" t="str">
        <f>F11</f>
        <v>PT DEF</v>
      </c>
      <c r="C45" s="258"/>
      <c r="D45" s="258"/>
      <c r="E45" s="258"/>
      <c r="F45" s="83"/>
      <c r="G45" s="83"/>
      <c r="H45" s="83"/>
      <c r="I45" s="83"/>
      <c r="J45" s="83"/>
      <c r="K45" s="83"/>
      <c r="L45" s="83"/>
      <c r="M45" s="83"/>
      <c r="N45" s="83"/>
      <c r="O45" s="326" t="s">
        <v>46</v>
      </c>
      <c r="P45" s="258"/>
      <c r="Q45" s="258"/>
      <c r="R45" s="258"/>
      <c r="S45" s="258"/>
      <c r="T45" s="258"/>
      <c r="U45" s="83"/>
      <c r="V45" s="2"/>
      <c r="W45" s="2"/>
      <c r="X45" s="2"/>
      <c r="Y45" s="2"/>
      <c r="Z45" s="2"/>
    </row>
    <row r="46" spans="1:26" ht="15.75" customHeight="1" x14ac:dyDescent="0.25">
      <c r="A46" s="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2"/>
      <c r="W46" s="2"/>
      <c r="X46" s="2"/>
      <c r="Y46" s="2"/>
      <c r="Z46" s="2"/>
    </row>
    <row r="47" spans="1:26" ht="15.75" customHeight="1" x14ac:dyDescent="0.25">
      <c r="A47" s="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2"/>
      <c r="W47" s="2"/>
      <c r="X47" s="2"/>
      <c r="Y47" s="2"/>
      <c r="Z47" s="2"/>
    </row>
    <row r="48" spans="1:26" ht="15.75" customHeight="1" x14ac:dyDescent="0.25">
      <c r="A48" s="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2"/>
      <c r="W48" s="2"/>
      <c r="X48" s="2"/>
      <c r="Y48" s="2"/>
      <c r="Z48" s="2"/>
    </row>
    <row r="49" spans="1:26" ht="15.75" customHeight="1" x14ac:dyDescent="0.25">
      <c r="A49" s="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2"/>
      <c r="W49" s="2"/>
      <c r="X49" s="2"/>
      <c r="Y49" s="2"/>
      <c r="Z49" s="2"/>
    </row>
    <row r="50" spans="1:26" ht="15.75" customHeight="1" x14ac:dyDescent="0.25">
      <c r="A50" s="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2"/>
      <c r="W50" s="2"/>
      <c r="X50" s="2"/>
      <c r="Y50" s="2"/>
      <c r="Z50" s="2"/>
    </row>
    <row r="51" spans="1:26" ht="15.75" customHeight="1" x14ac:dyDescent="0.25">
      <c r="A51" s="2"/>
      <c r="B51" s="322" t="s">
        <v>162</v>
      </c>
      <c r="C51" s="258"/>
      <c r="D51" s="258"/>
      <c r="E51" s="258"/>
      <c r="F51" s="83"/>
      <c r="G51" s="83"/>
      <c r="H51" s="83"/>
      <c r="I51" s="83"/>
      <c r="J51" s="83"/>
      <c r="K51" s="83"/>
      <c r="L51" s="83"/>
      <c r="M51" s="83"/>
      <c r="N51" s="83"/>
      <c r="O51" s="322" t="s">
        <v>148</v>
      </c>
      <c r="P51" s="258"/>
      <c r="Q51" s="258"/>
      <c r="R51" s="258"/>
      <c r="S51" s="258"/>
      <c r="T51" s="258"/>
      <c r="U51" s="258"/>
      <c r="V51" s="2"/>
      <c r="W51" s="2"/>
      <c r="X51" s="2"/>
      <c r="Y51" s="2"/>
      <c r="Z51" s="2"/>
    </row>
    <row r="52" spans="1:26" ht="15.75" customHeight="1" x14ac:dyDescent="0.25">
      <c r="A52" s="2"/>
      <c r="B52" s="323" t="s">
        <v>149</v>
      </c>
      <c r="C52" s="258"/>
      <c r="D52" s="258"/>
      <c r="E52" s="258"/>
      <c r="F52" s="83"/>
      <c r="G52" s="2"/>
      <c r="H52" s="2"/>
      <c r="I52" s="2"/>
      <c r="J52" s="2"/>
      <c r="K52" s="2"/>
      <c r="L52" s="2"/>
      <c r="M52" s="83"/>
      <c r="N52" s="83"/>
      <c r="O52" s="323" t="s">
        <v>150</v>
      </c>
      <c r="P52" s="258"/>
      <c r="Q52" s="258"/>
      <c r="R52" s="258"/>
      <c r="S52" s="258"/>
      <c r="T52" s="258"/>
      <c r="U52" s="258"/>
      <c r="V52" s="2"/>
      <c r="W52" s="2"/>
      <c r="X52" s="2"/>
      <c r="Y52" s="2"/>
      <c r="Z52" s="2"/>
    </row>
    <row r="53" spans="1:26" ht="15.75" customHeight="1" x14ac:dyDescent="0.25">
      <c r="A53" s="2"/>
      <c r="B53" s="83"/>
      <c r="C53" s="83"/>
      <c r="D53" s="83"/>
      <c r="E53" s="83"/>
      <c r="F53" s="83"/>
      <c r="G53" s="2"/>
      <c r="H53" s="2"/>
      <c r="I53" s="2"/>
      <c r="J53" s="2"/>
      <c r="K53" s="2"/>
      <c r="L53" s="2"/>
      <c r="M53" s="83"/>
      <c r="N53" s="83"/>
      <c r="O53" s="83"/>
      <c r="P53" s="83"/>
      <c r="Q53" s="83"/>
      <c r="R53" s="83"/>
      <c r="S53" s="83"/>
      <c r="T53" s="83"/>
      <c r="U53" s="83"/>
      <c r="V53" s="2"/>
      <c r="W53" s="2"/>
      <c r="X53" s="2"/>
      <c r="Y53" s="2"/>
      <c r="Z53" s="2"/>
    </row>
    <row r="54" spans="1:26" ht="15.75" customHeight="1" x14ac:dyDescent="0.25">
      <c r="A54" s="2"/>
      <c r="B54" s="83"/>
      <c r="C54" s="83"/>
      <c r="D54" s="83"/>
      <c r="E54" s="83"/>
      <c r="F54" s="83"/>
      <c r="G54" s="2"/>
      <c r="H54" s="2"/>
      <c r="I54" s="2"/>
      <c r="J54" s="2"/>
      <c r="K54" s="2"/>
      <c r="L54" s="2"/>
      <c r="M54" s="83"/>
      <c r="N54" s="83"/>
      <c r="O54" s="83"/>
      <c r="P54" s="83"/>
      <c r="Q54" s="83"/>
      <c r="R54" s="83"/>
      <c r="S54" s="83"/>
      <c r="T54" s="83"/>
      <c r="U54" s="83"/>
      <c r="V54" s="2"/>
      <c r="W54" s="2"/>
      <c r="X54" s="2"/>
      <c r="Y54" s="2"/>
      <c r="Z54" s="2"/>
    </row>
    <row r="55" spans="1:26" ht="15.75" customHeight="1" x14ac:dyDescent="0.25">
      <c r="A55" s="2"/>
      <c r="B55" s="83"/>
      <c r="C55" s="83"/>
      <c r="D55" s="83"/>
      <c r="E55" s="83"/>
      <c r="F55" s="83"/>
      <c r="G55" s="2"/>
      <c r="H55" s="2"/>
      <c r="I55" s="2"/>
      <c r="J55" s="2"/>
      <c r="K55" s="2"/>
      <c r="L55" s="2"/>
      <c r="M55" s="83"/>
      <c r="N55" s="83"/>
      <c r="O55" s="83"/>
      <c r="P55" s="83"/>
      <c r="Q55" s="83"/>
      <c r="R55" s="83"/>
      <c r="S55" s="83"/>
      <c r="T55" s="83"/>
      <c r="U55" s="83"/>
      <c r="V55" s="2"/>
      <c r="W55" s="2"/>
      <c r="X55" s="2"/>
      <c r="Y55" s="2"/>
      <c r="Z55" s="2"/>
    </row>
    <row r="56" spans="1:26" ht="15.75" customHeight="1" x14ac:dyDescent="0.25">
      <c r="A56" s="2"/>
      <c r="B56" s="83"/>
      <c r="C56" s="83"/>
      <c r="D56" s="83"/>
      <c r="E56" s="83"/>
      <c r="F56" s="83"/>
      <c r="G56" s="2"/>
      <c r="H56" s="2"/>
      <c r="I56" s="2"/>
      <c r="J56" s="2"/>
      <c r="K56" s="2"/>
      <c r="L56" s="2"/>
      <c r="M56" s="83"/>
      <c r="N56" s="83"/>
      <c r="O56" s="83"/>
      <c r="P56" s="83"/>
      <c r="Q56" s="83"/>
      <c r="R56" s="83"/>
      <c r="S56" s="83"/>
      <c r="T56" s="83"/>
      <c r="U56" s="83"/>
      <c r="V56" s="2"/>
      <c r="W56" s="2"/>
      <c r="X56" s="2"/>
      <c r="Y56" s="2"/>
      <c r="Z56" s="2"/>
    </row>
    <row r="57" spans="1:26" ht="15.75" customHeight="1" x14ac:dyDescent="0.25">
      <c r="A57" s="2"/>
      <c r="B57" s="83"/>
      <c r="C57" s="83"/>
      <c r="D57" s="83"/>
      <c r="E57" s="83"/>
      <c r="F57" s="83"/>
      <c r="G57" s="2"/>
      <c r="H57" s="2"/>
      <c r="I57" s="2"/>
      <c r="J57" s="2"/>
      <c r="K57" s="2"/>
      <c r="L57" s="2"/>
      <c r="M57" s="83"/>
      <c r="N57" s="83"/>
      <c r="O57" s="83"/>
      <c r="P57" s="83"/>
      <c r="Q57" s="83"/>
      <c r="R57" s="83"/>
      <c r="S57" s="83"/>
      <c r="T57" s="83"/>
      <c r="U57" s="83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4">
    <mergeCell ref="B22:B24"/>
    <mergeCell ref="C22:I22"/>
    <mergeCell ref="L22:M22"/>
    <mergeCell ref="C23:I23"/>
    <mergeCell ref="L23:M23"/>
    <mergeCell ref="L24:M24"/>
    <mergeCell ref="C24:I24"/>
    <mergeCell ref="J29:L29"/>
    <mergeCell ref="J30:L30"/>
    <mergeCell ref="B31:Q31"/>
    <mergeCell ref="B32:Q32"/>
    <mergeCell ref="L26:M26"/>
    <mergeCell ref="L27:M27"/>
    <mergeCell ref="L28:M28"/>
    <mergeCell ref="M29:P29"/>
    <mergeCell ref="M30:O30"/>
    <mergeCell ref="B25:B26"/>
    <mergeCell ref="C26:I26"/>
    <mergeCell ref="B27:B30"/>
    <mergeCell ref="C27:I27"/>
    <mergeCell ref="C28:I28"/>
    <mergeCell ref="C29:I29"/>
    <mergeCell ref="C30:I30"/>
    <mergeCell ref="S27:T30"/>
    <mergeCell ref="S31:T31"/>
    <mergeCell ref="S32:T32"/>
    <mergeCell ref="P37:Q37"/>
    <mergeCell ref="P38:Q38"/>
    <mergeCell ref="P39:Q39"/>
    <mergeCell ref="P40:Q40"/>
    <mergeCell ref="B51:E51"/>
    <mergeCell ref="B52:E52"/>
    <mergeCell ref="P41:Q41"/>
    <mergeCell ref="P42:Q42"/>
    <mergeCell ref="B44:E44"/>
    <mergeCell ref="O44:T44"/>
    <mergeCell ref="B45:E45"/>
    <mergeCell ref="O45:T45"/>
    <mergeCell ref="O51:U51"/>
    <mergeCell ref="O52:U52"/>
    <mergeCell ref="G5:L5"/>
    <mergeCell ref="A7:Q8"/>
    <mergeCell ref="A10:D10"/>
    <mergeCell ref="A11:D11"/>
    <mergeCell ref="F11:N11"/>
    <mergeCell ref="P11:R11"/>
    <mergeCell ref="A12:D12"/>
    <mergeCell ref="A13:D13"/>
    <mergeCell ref="R17:R18"/>
    <mergeCell ref="S17:T18"/>
    <mergeCell ref="S19:T21"/>
    <mergeCell ref="A14:D14"/>
    <mergeCell ref="F14:N14"/>
    <mergeCell ref="B17:B18"/>
    <mergeCell ref="B19:B21"/>
    <mergeCell ref="P12:R12"/>
    <mergeCell ref="P13:R13"/>
    <mergeCell ref="P14:R14"/>
    <mergeCell ref="F12:N12"/>
    <mergeCell ref="F13:N13"/>
    <mergeCell ref="C21:I21"/>
    <mergeCell ref="L21:M21"/>
    <mergeCell ref="S22:T24"/>
    <mergeCell ref="S25:T26"/>
    <mergeCell ref="C17:I18"/>
    <mergeCell ref="C19:I19"/>
    <mergeCell ref="L19:M19"/>
    <mergeCell ref="C20:I20"/>
    <mergeCell ref="L20:M20"/>
    <mergeCell ref="J17:O18"/>
    <mergeCell ref="P17:P18"/>
    <mergeCell ref="Q17:Q18"/>
    <mergeCell ref="L25:M25"/>
    <mergeCell ref="C25:I25"/>
  </mergeCells>
  <printOptions horizontalCentered="1"/>
  <pageMargins left="0" right="0" top="0.55118110236220474" bottom="0.15748031496062992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defaultColWidth="12.625" defaultRowHeight="15" customHeight="1" x14ac:dyDescent="0.2"/>
  <cols>
    <col min="1" max="1" width="0.625" customWidth="1"/>
    <col min="2" max="2" width="4.375" customWidth="1"/>
    <col min="3" max="3" width="8.125" customWidth="1"/>
    <col min="4" max="4" width="11.125" customWidth="1"/>
    <col min="5" max="5" width="1.875" customWidth="1"/>
    <col min="6" max="6" width="7.875" customWidth="1"/>
    <col min="7" max="7" width="8" customWidth="1"/>
    <col min="8" max="8" width="7.625" customWidth="1"/>
    <col min="9" max="9" width="1.875" customWidth="1"/>
    <col min="10" max="11" width="4.125" customWidth="1"/>
    <col min="12" max="13" width="2.375" customWidth="1"/>
    <col min="14" max="14" width="5.375" customWidth="1"/>
    <col min="15" max="15" width="4.125" customWidth="1"/>
    <col min="16" max="17" width="8" customWidth="1"/>
    <col min="18" max="18" width="10.625" customWidth="1"/>
    <col min="19" max="19" width="2.5" customWidth="1"/>
    <col min="20" max="20" width="22.125" customWidth="1"/>
    <col min="21" max="21" width="1.375" customWidth="1"/>
    <col min="22" max="26" width="7.6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81"/>
      <c r="B2" s="81"/>
      <c r="C2" s="81"/>
      <c r="D2" s="82"/>
      <c r="E2" s="83"/>
      <c r="F2" s="83"/>
      <c r="G2" s="83"/>
      <c r="H2" s="83"/>
      <c r="I2" s="83"/>
      <c r="J2" s="83"/>
      <c r="K2" s="83"/>
      <c r="L2" s="83"/>
      <c r="M2" s="81"/>
      <c r="N2" s="81"/>
      <c r="O2" s="81"/>
      <c r="P2" s="81"/>
      <c r="Q2" s="81"/>
      <c r="R2" s="81"/>
      <c r="S2" s="81"/>
      <c r="T2" s="81"/>
      <c r="U2" s="2"/>
      <c r="V2" s="2"/>
      <c r="W2" s="2"/>
      <c r="X2" s="2"/>
      <c r="Y2" s="2"/>
      <c r="Z2" s="2"/>
    </row>
    <row r="3" spans="1:26" ht="15.75" x14ac:dyDescent="0.25">
      <c r="A3" s="81"/>
      <c r="B3" s="81"/>
      <c r="C3" s="81"/>
      <c r="D3" s="82"/>
      <c r="E3" s="83"/>
      <c r="F3" s="83"/>
      <c r="G3" s="83"/>
      <c r="H3" s="83"/>
      <c r="I3" s="83"/>
      <c r="J3" s="83"/>
      <c r="K3" s="83"/>
      <c r="L3" s="83"/>
      <c r="M3" s="81"/>
      <c r="N3" s="81"/>
      <c r="O3" s="81"/>
      <c r="P3" s="81"/>
      <c r="Q3" s="81"/>
      <c r="R3" s="81"/>
      <c r="S3" s="81"/>
      <c r="T3" s="81"/>
      <c r="U3" s="2"/>
      <c r="V3" s="2"/>
      <c r="W3" s="2"/>
      <c r="X3" s="2"/>
      <c r="Y3" s="2"/>
      <c r="Z3" s="2"/>
    </row>
    <row r="4" spans="1:26" ht="15.75" x14ac:dyDescent="0.25">
      <c r="A4" s="81"/>
      <c r="B4" s="81"/>
      <c r="C4" s="309" t="s">
        <v>163</v>
      </c>
      <c r="D4" s="258"/>
      <c r="E4" s="83"/>
      <c r="F4" s="84" t="s">
        <v>164</v>
      </c>
      <c r="G4" s="84"/>
      <c r="H4" s="84"/>
      <c r="I4" s="84"/>
      <c r="J4" s="84"/>
      <c r="K4" s="84"/>
      <c r="L4" s="83"/>
      <c r="M4" s="81"/>
      <c r="N4" s="81"/>
      <c r="O4" s="81"/>
      <c r="P4" s="85"/>
      <c r="Q4" s="81"/>
      <c r="R4" s="81"/>
      <c r="S4" s="81"/>
      <c r="T4" s="81"/>
      <c r="U4" s="2"/>
      <c r="V4" s="2"/>
      <c r="W4" s="2"/>
      <c r="X4" s="2"/>
      <c r="Y4" s="2"/>
      <c r="Z4" s="2"/>
    </row>
    <row r="5" spans="1:26" ht="15.75" x14ac:dyDescent="0.25">
      <c r="A5" s="81"/>
      <c r="B5" s="81"/>
      <c r="C5" s="352" t="s">
        <v>88</v>
      </c>
      <c r="D5" s="258"/>
      <c r="E5" s="83"/>
      <c r="F5" s="84" t="s">
        <v>165</v>
      </c>
      <c r="G5" s="84"/>
      <c r="H5" s="84"/>
      <c r="I5" s="84"/>
      <c r="J5" s="84"/>
      <c r="K5" s="84"/>
      <c r="L5" s="84"/>
      <c r="M5" s="81"/>
      <c r="N5" s="81"/>
      <c r="O5" s="81"/>
      <c r="P5" s="81"/>
      <c r="Q5" s="81"/>
      <c r="R5" s="81"/>
      <c r="S5" s="81"/>
      <c r="T5" s="81"/>
      <c r="U5" s="2"/>
      <c r="V5" s="2"/>
      <c r="W5" s="2"/>
      <c r="X5" s="2"/>
      <c r="Y5" s="2"/>
      <c r="Z5" s="2"/>
    </row>
    <row r="6" spans="1:26" ht="15.75" x14ac:dyDescent="0.25">
      <c r="A6" s="81"/>
      <c r="B6" s="81"/>
      <c r="C6" s="81"/>
      <c r="D6" s="83"/>
      <c r="E6" s="83"/>
      <c r="F6" s="83"/>
      <c r="G6" s="83"/>
      <c r="H6" s="83"/>
      <c r="I6" s="83"/>
      <c r="J6" s="83"/>
      <c r="K6" s="83"/>
      <c r="L6" s="83"/>
      <c r="M6" s="81"/>
      <c r="N6" s="81"/>
      <c r="O6" s="81"/>
      <c r="P6" s="81"/>
      <c r="Q6" s="81"/>
      <c r="R6" s="81"/>
      <c r="S6" s="81"/>
      <c r="T6" s="81"/>
      <c r="U6" s="2"/>
      <c r="V6" s="2"/>
      <c r="W6" s="2"/>
      <c r="X6" s="2"/>
      <c r="Y6" s="2"/>
      <c r="Z6" s="2"/>
    </row>
    <row r="7" spans="1:26" ht="15" customHeight="1" x14ac:dyDescent="0.25">
      <c r="A7" s="310" t="s">
        <v>166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311"/>
      <c r="R7" s="87" t="s">
        <v>167</v>
      </c>
      <c r="S7" s="88" t="s">
        <v>2</v>
      </c>
      <c r="T7" s="89"/>
      <c r="U7" s="90"/>
      <c r="V7" s="2"/>
      <c r="W7" s="2"/>
      <c r="X7" s="2"/>
      <c r="Y7" s="2"/>
      <c r="Z7" s="2"/>
    </row>
    <row r="8" spans="1:26" ht="15" customHeight="1" x14ac:dyDescent="0.25">
      <c r="A8" s="312"/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4"/>
      <c r="R8" s="91" t="s">
        <v>168</v>
      </c>
      <c r="S8" s="92" t="s">
        <v>2</v>
      </c>
      <c r="T8" s="93"/>
      <c r="U8" s="94"/>
      <c r="V8" s="2"/>
      <c r="W8" s="2"/>
      <c r="X8" s="2"/>
      <c r="Y8" s="2"/>
      <c r="Z8" s="2"/>
    </row>
    <row r="9" spans="1:26" ht="6" customHeight="1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2"/>
      <c r="V9" s="2"/>
      <c r="W9" s="2"/>
      <c r="X9" s="2"/>
      <c r="Y9" s="2"/>
      <c r="Z9" s="2"/>
    </row>
    <row r="10" spans="1:26" ht="15" customHeight="1" x14ac:dyDescent="0.25">
      <c r="A10" s="315" t="s">
        <v>93</v>
      </c>
      <c r="B10" s="316"/>
      <c r="C10" s="316"/>
      <c r="D10" s="316"/>
      <c r="E10" s="96" t="s">
        <v>2</v>
      </c>
      <c r="F10" s="171" t="s">
        <v>169</v>
      </c>
      <c r="G10" s="172"/>
      <c r="H10" s="172"/>
      <c r="I10" s="172"/>
      <c r="J10" s="172"/>
      <c r="K10" s="172"/>
      <c r="L10" s="172"/>
      <c r="M10" s="172"/>
      <c r="N10" s="173"/>
      <c r="O10" s="95"/>
      <c r="P10" s="99" t="s">
        <v>95</v>
      </c>
      <c r="Q10" s="100"/>
      <c r="R10" s="101"/>
      <c r="S10" s="101"/>
      <c r="T10" s="89"/>
      <c r="U10" s="90"/>
      <c r="V10" s="2"/>
      <c r="W10" s="2"/>
      <c r="X10" s="2"/>
      <c r="Y10" s="2"/>
      <c r="Z10" s="2"/>
    </row>
    <row r="11" spans="1:26" x14ac:dyDescent="0.25">
      <c r="A11" s="303" t="s">
        <v>170</v>
      </c>
      <c r="B11" s="304"/>
      <c r="C11" s="304"/>
      <c r="D11" s="304"/>
      <c r="E11" s="102" t="s">
        <v>2</v>
      </c>
      <c r="F11" s="174" t="s">
        <v>171</v>
      </c>
      <c r="G11" s="174"/>
      <c r="H11" s="174"/>
      <c r="I11" s="174"/>
      <c r="J11" s="174"/>
      <c r="K11" s="174"/>
      <c r="L11" s="174"/>
      <c r="M11" s="174"/>
      <c r="N11" s="175"/>
      <c r="O11" s="95"/>
      <c r="P11" s="319" t="s">
        <v>98</v>
      </c>
      <c r="Q11" s="296"/>
      <c r="R11" s="296"/>
      <c r="S11" s="103" t="s">
        <v>2</v>
      </c>
      <c r="T11" s="104">
        <v>2019</v>
      </c>
      <c r="U11" s="105"/>
      <c r="V11" s="2"/>
      <c r="W11" s="2"/>
      <c r="X11" s="2"/>
      <c r="Y11" s="2"/>
      <c r="Z11" s="2"/>
    </row>
    <row r="12" spans="1:26" x14ac:dyDescent="0.25">
      <c r="A12" s="303" t="s">
        <v>156</v>
      </c>
      <c r="B12" s="304"/>
      <c r="C12" s="304"/>
      <c r="D12" s="304"/>
      <c r="E12" s="102" t="s">
        <v>2</v>
      </c>
      <c r="F12" s="317" t="s">
        <v>172</v>
      </c>
      <c r="G12" s="304"/>
      <c r="H12" s="304"/>
      <c r="I12" s="304"/>
      <c r="J12" s="304"/>
      <c r="K12" s="304"/>
      <c r="L12" s="304"/>
      <c r="M12" s="304"/>
      <c r="N12" s="318"/>
      <c r="O12" s="95"/>
      <c r="P12" s="303" t="s">
        <v>101</v>
      </c>
      <c r="Q12" s="304"/>
      <c r="R12" s="304"/>
      <c r="S12" s="107" t="s">
        <v>2</v>
      </c>
      <c r="T12" s="108" t="s">
        <v>173</v>
      </c>
      <c r="U12" s="109"/>
      <c r="V12" s="2"/>
      <c r="W12" s="2"/>
      <c r="X12" s="2"/>
      <c r="Y12" s="2"/>
      <c r="Z12" s="2"/>
    </row>
    <row r="13" spans="1:26" x14ac:dyDescent="0.25">
      <c r="A13" s="303" t="s">
        <v>103</v>
      </c>
      <c r="B13" s="304"/>
      <c r="C13" s="304"/>
      <c r="D13" s="304"/>
      <c r="E13" s="102" t="s">
        <v>2</v>
      </c>
      <c r="F13" s="351" t="s">
        <v>174</v>
      </c>
      <c r="G13" s="304"/>
      <c r="H13" s="304"/>
      <c r="I13" s="304"/>
      <c r="J13" s="304"/>
      <c r="K13" s="304"/>
      <c r="L13" s="304"/>
      <c r="M13" s="304"/>
      <c r="N13" s="318"/>
      <c r="O13" s="95"/>
      <c r="P13" s="303" t="s">
        <v>105</v>
      </c>
      <c r="Q13" s="304"/>
      <c r="R13" s="304"/>
      <c r="S13" s="107" t="s">
        <v>2</v>
      </c>
      <c r="T13" s="110">
        <v>43661</v>
      </c>
      <c r="U13" s="109"/>
      <c r="V13" s="2"/>
      <c r="W13" s="2"/>
      <c r="X13" s="2"/>
      <c r="Y13" s="2"/>
      <c r="Z13" s="2"/>
    </row>
    <row r="14" spans="1:26" x14ac:dyDescent="0.25">
      <c r="A14" s="308" t="s">
        <v>175</v>
      </c>
      <c r="B14" s="306"/>
      <c r="C14" s="306"/>
      <c r="D14" s="306"/>
      <c r="E14" s="111" t="s">
        <v>2</v>
      </c>
      <c r="F14" s="350">
        <v>62700000</v>
      </c>
      <c r="G14" s="306"/>
      <c r="H14" s="306"/>
      <c r="I14" s="306"/>
      <c r="J14" s="306"/>
      <c r="K14" s="306"/>
      <c r="L14" s="306"/>
      <c r="M14" s="306"/>
      <c r="N14" s="307"/>
      <c r="O14" s="95"/>
      <c r="P14" s="308"/>
      <c r="Q14" s="306"/>
      <c r="R14" s="306"/>
      <c r="S14" s="112"/>
      <c r="T14" s="113"/>
      <c r="U14" s="114"/>
      <c r="V14" s="2"/>
      <c r="W14" s="2"/>
      <c r="X14" s="2"/>
      <c r="Y14" s="2"/>
      <c r="Z14" s="2"/>
    </row>
    <row r="15" spans="1:26" ht="6.75" customHeight="1" x14ac:dyDescent="0.25">
      <c r="A15" s="83"/>
      <c r="B15" s="115"/>
      <c r="C15" s="116"/>
      <c r="D15" s="116"/>
      <c r="E15" s="117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118"/>
      <c r="S15" s="119"/>
      <c r="T15" s="83"/>
      <c r="U15" s="2"/>
      <c r="V15" s="2"/>
      <c r="W15" s="2"/>
      <c r="X15" s="2"/>
      <c r="Y15" s="2"/>
      <c r="Z15" s="2"/>
    </row>
    <row r="16" spans="1:26" ht="8.25" customHeight="1" x14ac:dyDescent="0.25">
      <c r="A16" s="120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2"/>
      <c r="V16" s="2"/>
      <c r="W16" s="2"/>
      <c r="X16" s="2"/>
      <c r="Y16" s="2"/>
      <c r="Z16" s="2"/>
    </row>
    <row r="17" spans="1:26" ht="15.75" customHeight="1" x14ac:dyDescent="0.25">
      <c r="A17" s="123"/>
      <c r="B17" s="282" t="s">
        <v>10</v>
      </c>
      <c r="C17" s="283" t="s">
        <v>108</v>
      </c>
      <c r="D17" s="284"/>
      <c r="E17" s="284"/>
      <c r="F17" s="284"/>
      <c r="G17" s="284"/>
      <c r="H17" s="284"/>
      <c r="I17" s="255"/>
      <c r="J17" s="283" t="s">
        <v>109</v>
      </c>
      <c r="K17" s="284"/>
      <c r="L17" s="284"/>
      <c r="M17" s="284"/>
      <c r="N17" s="284"/>
      <c r="O17" s="255"/>
      <c r="P17" s="286" t="s">
        <v>52</v>
      </c>
      <c r="Q17" s="282" t="s">
        <v>110</v>
      </c>
      <c r="R17" s="299" t="s">
        <v>111</v>
      </c>
      <c r="S17" s="300" t="s">
        <v>112</v>
      </c>
      <c r="T17" s="255"/>
      <c r="U17" s="124"/>
      <c r="V17" s="2"/>
      <c r="W17" s="2"/>
      <c r="X17" s="2"/>
      <c r="Y17" s="2"/>
      <c r="Z17" s="2"/>
    </row>
    <row r="18" spans="1:26" ht="15.75" customHeight="1" x14ac:dyDescent="0.25">
      <c r="A18" s="123"/>
      <c r="B18" s="267"/>
      <c r="C18" s="254"/>
      <c r="D18" s="285"/>
      <c r="E18" s="285"/>
      <c r="F18" s="285"/>
      <c r="G18" s="285"/>
      <c r="H18" s="285"/>
      <c r="I18" s="256"/>
      <c r="J18" s="254"/>
      <c r="K18" s="285"/>
      <c r="L18" s="285"/>
      <c r="M18" s="285"/>
      <c r="N18" s="285"/>
      <c r="O18" s="256"/>
      <c r="P18" s="267"/>
      <c r="Q18" s="267"/>
      <c r="R18" s="267"/>
      <c r="S18" s="254"/>
      <c r="T18" s="256"/>
      <c r="U18" s="124"/>
      <c r="V18" s="2"/>
      <c r="W18" s="2"/>
      <c r="X18" s="2"/>
      <c r="Y18" s="2"/>
      <c r="Z18" s="2"/>
    </row>
    <row r="19" spans="1:26" ht="21" customHeight="1" x14ac:dyDescent="0.25">
      <c r="A19" s="123"/>
      <c r="B19" s="287">
        <v>1</v>
      </c>
      <c r="C19" s="292" t="s">
        <v>176</v>
      </c>
      <c r="D19" s="293"/>
      <c r="E19" s="293"/>
      <c r="F19" s="293"/>
      <c r="G19" s="293"/>
      <c r="H19" s="293"/>
      <c r="I19" s="265"/>
      <c r="J19" s="125" t="s">
        <v>177</v>
      </c>
      <c r="K19" s="125" t="s">
        <v>178</v>
      </c>
      <c r="L19" s="294" t="s">
        <v>179</v>
      </c>
      <c r="M19" s="265"/>
      <c r="N19" s="125" t="s">
        <v>180</v>
      </c>
      <c r="O19" s="125" t="s">
        <v>181</v>
      </c>
      <c r="P19" s="127">
        <v>50</v>
      </c>
      <c r="Q19" s="127"/>
      <c r="R19" s="128">
        <f>R20</f>
        <v>40.5</v>
      </c>
      <c r="S19" s="301"/>
      <c r="T19" s="255"/>
      <c r="U19" s="124"/>
      <c r="V19" s="2"/>
      <c r="W19" s="2"/>
      <c r="X19" s="2"/>
      <c r="Y19" s="2"/>
      <c r="Z19" s="2"/>
    </row>
    <row r="20" spans="1:26" ht="30" customHeight="1" x14ac:dyDescent="0.25">
      <c r="A20" s="123"/>
      <c r="B20" s="267"/>
      <c r="C20" s="348" t="s">
        <v>182</v>
      </c>
      <c r="D20" s="293"/>
      <c r="E20" s="293"/>
      <c r="F20" s="293"/>
      <c r="G20" s="293"/>
      <c r="H20" s="293"/>
      <c r="I20" s="293"/>
      <c r="J20" s="176"/>
      <c r="K20" s="143">
        <v>81</v>
      </c>
      <c r="L20" s="349"/>
      <c r="M20" s="265"/>
      <c r="N20" s="177"/>
      <c r="O20" s="177"/>
      <c r="P20" s="146">
        <v>50</v>
      </c>
      <c r="Q20" s="146">
        <f>IF(J20&gt;0,J20,IF(K20&gt;0,K20,IF(L20&gt;0,L20,IF(N20&gt;0,N20,O20))))</f>
        <v>81</v>
      </c>
      <c r="R20" s="178">
        <f>Q20*P20/100</f>
        <v>40.5</v>
      </c>
      <c r="S20" s="254"/>
      <c r="T20" s="256"/>
      <c r="U20" s="124"/>
      <c r="V20" s="2"/>
      <c r="W20" s="2"/>
      <c r="X20" s="2"/>
      <c r="Y20" s="2"/>
      <c r="Z20" s="2"/>
    </row>
    <row r="21" spans="1:26" ht="21" customHeight="1" x14ac:dyDescent="0.25">
      <c r="A21" s="123"/>
      <c r="B21" s="287">
        <f>B19+1</f>
        <v>2</v>
      </c>
      <c r="C21" s="292" t="s">
        <v>183</v>
      </c>
      <c r="D21" s="293"/>
      <c r="E21" s="293"/>
      <c r="F21" s="293"/>
      <c r="G21" s="293"/>
      <c r="H21" s="293"/>
      <c r="I21" s="265"/>
      <c r="J21" s="335" t="s">
        <v>184</v>
      </c>
      <c r="K21" s="293"/>
      <c r="L21" s="265"/>
      <c r="M21" s="335" t="s">
        <v>185</v>
      </c>
      <c r="N21" s="293"/>
      <c r="O21" s="265"/>
      <c r="P21" s="127">
        <v>20</v>
      </c>
      <c r="Q21" s="179"/>
      <c r="R21" s="128">
        <f>R22</f>
        <v>20</v>
      </c>
      <c r="S21" s="289"/>
      <c r="T21" s="255"/>
      <c r="U21" s="124"/>
      <c r="V21" s="2"/>
      <c r="W21" s="2"/>
      <c r="X21" s="2"/>
      <c r="Y21" s="2"/>
      <c r="Z21" s="2"/>
    </row>
    <row r="22" spans="1:26" ht="43.5" customHeight="1" x14ac:dyDescent="0.25">
      <c r="A22" s="123"/>
      <c r="B22" s="288"/>
      <c r="C22" s="345" t="s">
        <v>186</v>
      </c>
      <c r="D22" s="293"/>
      <c r="E22" s="293"/>
      <c r="F22" s="293"/>
      <c r="G22" s="293"/>
      <c r="H22" s="293"/>
      <c r="I22" s="265"/>
      <c r="J22" s="346">
        <v>100</v>
      </c>
      <c r="K22" s="293"/>
      <c r="L22" s="265"/>
      <c r="M22" s="334"/>
      <c r="N22" s="293"/>
      <c r="O22" s="265"/>
      <c r="P22" s="180">
        <v>20</v>
      </c>
      <c r="Q22" s="146">
        <f>IF(J22&gt;0,J22,M22)</f>
        <v>100</v>
      </c>
      <c r="R22" s="178">
        <f>Q22*P22/100</f>
        <v>20</v>
      </c>
      <c r="S22" s="254"/>
      <c r="T22" s="256"/>
      <c r="U22" s="124"/>
      <c r="V22" s="2"/>
      <c r="W22" s="2"/>
      <c r="X22" s="2"/>
      <c r="Y22" s="2"/>
      <c r="Z22" s="2"/>
    </row>
    <row r="23" spans="1:26" ht="21.75" customHeight="1" x14ac:dyDescent="0.25">
      <c r="A23" s="123"/>
      <c r="B23" s="287">
        <f>B21+1</f>
        <v>3</v>
      </c>
      <c r="C23" s="292" t="s">
        <v>187</v>
      </c>
      <c r="D23" s="293"/>
      <c r="E23" s="293"/>
      <c r="F23" s="293"/>
      <c r="G23" s="293"/>
      <c r="H23" s="293"/>
      <c r="I23" s="265"/>
      <c r="J23" s="125" t="s">
        <v>114</v>
      </c>
      <c r="K23" s="125" t="s">
        <v>115</v>
      </c>
      <c r="L23" s="294" t="s">
        <v>40</v>
      </c>
      <c r="M23" s="265"/>
      <c r="N23" s="125" t="s">
        <v>116</v>
      </c>
      <c r="O23" s="125" t="s">
        <v>117</v>
      </c>
      <c r="P23" s="127">
        <v>10</v>
      </c>
      <c r="Q23" s="127"/>
      <c r="R23" s="128">
        <f>R24+R25</f>
        <v>9.4499999999999993</v>
      </c>
      <c r="S23" s="289"/>
      <c r="T23" s="255"/>
      <c r="U23" s="124"/>
      <c r="V23" s="2"/>
      <c r="W23" s="2"/>
      <c r="X23" s="2"/>
      <c r="Y23" s="2"/>
      <c r="Z23" s="2"/>
    </row>
    <row r="24" spans="1:26" ht="21" customHeight="1" x14ac:dyDescent="0.25">
      <c r="A24" s="123"/>
      <c r="B24" s="288"/>
      <c r="C24" s="340" t="s">
        <v>121</v>
      </c>
      <c r="D24" s="296"/>
      <c r="E24" s="296"/>
      <c r="F24" s="296"/>
      <c r="G24" s="296"/>
      <c r="H24" s="296"/>
      <c r="I24" s="297"/>
      <c r="J24" s="136"/>
      <c r="K24" s="137">
        <v>75</v>
      </c>
      <c r="L24" s="341"/>
      <c r="M24" s="297"/>
      <c r="N24" s="138"/>
      <c r="O24" s="138"/>
      <c r="P24" s="181">
        <v>5</v>
      </c>
      <c r="Q24" s="140">
        <f t="shared" ref="Q24:Q25" si="0">IF(J24&gt;0,J24,IF(K24&gt;0,K24,IF(L24&gt;0,L24,IF(N24&gt;0,N24,O24))))</f>
        <v>75</v>
      </c>
      <c r="R24" s="182">
        <v>5</v>
      </c>
      <c r="S24" s="270"/>
      <c r="T24" s="302"/>
      <c r="U24" s="124"/>
      <c r="V24" s="2"/>
      <c r="W24" s="2"/>
      <c r="X24" s="2"/>
      <c r="Y24" s="2"/>
      <c r="Z24" s="2"/>
    </row>
    <row r="25" spans="1:26" ht="21" customHeight="1" x14ac:dyDescent="0.25">
      <c r="A25" s="123"/>
      <c r="B25" s="267"/>
      <c r="C25" s="336" t="s">
        <v>122</v>
      </c>
      <c r="D25" s="337"/>
      <c r="E25" s="337"/>
      <c r="F25" s="337"/>
      <c r="G25" s="337"/>
      <c r="H25" s="337"/>
      <c r="I25" s="338"/>
      <c r="J25" s="133"/>
      <c r="K25" s="133">
        <v>89</v>
      </c>
      <c r="L25" s="339"/>
      <c r="M25" s="338"/>
      <c r="N25" s="133"/>
      <c r="O25" s="133"/>
      <c r="P25" s="183">
        <v>5</v>
      </c>
      <c r="Q25" s="131">
        <f t="shared" si="0"/>
        <v>89</v>
      </c>
      <c r="R25" s="178">
        <f>Q25*P25/100</f>
        <v>4.45</v>
      </c>
      <c r="S25" s="254"/>
      <c r="T25" s="256"/>
      <c r="U25" s="124"/>
      <c r="V25" s="2"/>
      <c r="W25" s="2"/>
      <c r="X25" s="2"/>
      <c r="Y25" s="2"/>
      <c r="Z25" s="2"/>
    </row>
    <row r="26" spans="1:26" ht="21" customHeight="1" x14ac:dyDescent="0.25">
      <c r="A26" s="123"/>
      <c r="B26" s="287">
        <f>B23+1</f>
        <v>4</v>
      </c>
      <c r="C26" s="292" t="s">
        <v>123</v>
      </c>
      <c r="D26" s="293"/>
      <c r="E26" s="293"/>
      <c r="F26" s="293"/>
      <c r="G26" s="293"/>
      <c r="H26" s="293"/>
      <c r="I26" s="265"/>
      <c r="J26" s="125" t="s">
        <v>114</v>
      </c>
      <c r="K26" s="125" t="s">
        <v>115</v>
      </c>
      <c r="L26" s="294" t="s">
        <v>40</v>
      </c>
      <c r="M26" s="265"/>
      <c r="N26" s="125" t="s">
        <v>116</v>
      </c>
      <c r="O26" s="125" t="s">
        <v>117</v>
      </c>
      <c r="P26" s="127">
        <v>10</v>
      </c>
      <c r="Q26" s="127"/>
      <c r="R26" s="128">
        <f>R27</f>
        <v>8.5</v>
      </c>
      <c r="S26" s="289"/>
      <c r="T26" s="255"/>
      <c r="U26" s="124"/>
      <c r="V26" s="2"/>
      <c r="W26" s="2"/>
      <c r="X26" s="2"/>
      <c r="Y26" s="2"/>
      <c r="Z26" s="2"/>
    </row>
    <row r="27" spans="1:26" ht="21" customHeight="1" x14ac:dyDescent="0.25">
      <c r="A27" s="123"/>
      <c r="B27" s="288"/>
      <c r="C27" s="342" t="s">
        <v>124</v>
      </c>
      <c r="D27" s="293"/>
      <c r="E27" s="293"/>
      <c r="F27" s="293"/>
      <c r="G27" s="293"/>
      <c r="H27" s="293"/>
      <c r="I27" s="265"/>
      <c r="J27" s="144"/>
      <c r="K27" s="143">
        <v>85</v>
      </c>
      <c r="L27" s="332"/>
      <c r="M27" s="333"/>
      <c r="N27" s="144"/>
      <c r="O27" s="144"/>
      <c r="P27" s="184">
        <v>10</v>
      </c>
      <c r="Q27" s="146">
        <f>IF(J27&gt;0,J27,IF(K27&gt;0,K27,IF(L27&gt;0,L27,IF(N27&gt;0,N27,O27))))</f>
        <v>85</v>
      </c>
      <c r="R27" s="147">
        <f>Q27*P27/100</f>
        <v>8.5</v>
      </c>
      <c r="S27" s="290"/>
      <c r="T27" s="291"/>
      <c r="U27" s="124"/>
      <c r="V27" s="2"/>
      <c r="W27" s="2"/>
      <c r="X27" s="2"/>
      <c r="Y27" s="2"/>
      <c r="Z27" s="2"/>
    </row>
    <row r="28" spans="1:26" ht="21" customHeight="1" x14ac:dyDescent="0.25">
      <c r="A28" s="123"/>
      <c r="B28" s="287">
        <f>B26+1</f>
        <v>5</v>
      </c>
      <c r="C28" s="292" t="s">
        <v>125</v>
      </c>
      <c r="D28" s="293"/>
      <c r="E28" s="293"/>
      <c r="F28" s="293"/>
      <c r="G28" s="293"/>
      <c r="H28" s="293"/>
      <c r="I28" s="265"/>
      <c r="J28" s="125" t="s">
        <v>114</v>
      </c>
      <c r="K28" s="125" t="s">
        <v>115</v>
      </c>
      <c r="L28" s="294" t="s">
        <v>40</v>
      </c>
      <c r="M28" s="265"/>
      <c r="N28" s="125" t="s">
        <v>116</v>
      </c>
      <c r="O28" s="125" t="s">
        <v>117</v>
      </c>
      <c r="P28" s="127">
        <v>10</v>
      </c>
      <c r="Q28" s="127"/>
      <c r="R28" s="128">
        <f>R29</f>
        <v>5</v>
      </c>
      <c r="S28" s="289"/>
      <c r="T28" s="255"/>
      <c r="U28" s="124"/>
      <c r="V28" s="2"/>
      <c r="W28" s="2"/>
      <c r="X28" s="2"/>
      <c r="Y28" s="2"/>
      <c r="Z28" s="2"/>
    </row>
    <row r="29" spans="1:26" ht="21" customHeight="1" x14ac:dyDescent="0.25">
      <c r="A29" s="123"/>
      <c r="B29" s="288"/>
      <c r="C29" s="342" t="s">
        <v>126</v>
      </c>
      <c r="D29" s="293"/>
      <c r="E29" s="293"/>
      <c r="F29" s="293"/>
      <c r="G29" s="293"/>
      <c r="H29" s="293"/>
      <c r="I29" s="265"/>
      <c r="J29" s="149">
        <v>100</v>
      </c>
      <c r="K29" s="148"/>
      <c r="L29" s="334"/>
      <c r="M29" s="265"/>
      <c r="N29" s="149"/>
      <c r="O29" s="149"/>
      <c r="P29" s="185">
        <v>5</v>
      </c>
      <c r="Q29" s="146">
        <f>IF(J29&gt;0,J29,IF(K29&gt;0,K29,IF(L29&gt;0,L29,IF(N29&gt;0,N29,O29))))</f>
        <v>100</v>
      </c>
      <c r="R29" s="147">
        <f>Q29*P29/100</f>
        <v>5</v>
      </c>
      <c r="S29" s="270"/>
      <c r="T29" s="302"/>
      <c r="U29" s="124"/>
      <c r="V29" s="2"/>
      <c r="W29" s="2"/>
      <c r="X29" s="2"/>
      <c r="Y29" s="2"/>
      <c r="Z29" s="2"/>
    </row>
    <row r="30" spans="1:26" ht="27" customHeight="1" x14ac:dyDescent="0.25">
      <c r="A30" s="123"/>
      <c r="B30" s="288"/>
      <c r="C30" s="343"/>
      <c r="D30" s="293"/>
      <c r="E30" s="293"/>
      <c r="F30" s="293"/>
      <c r="G30" s="293"/>
      <c r="H30" s="293"/>
      <c r="I30" s="265"/>
      <c r="J30" s="294" t="s">
        <v>127</v>
      </c>
      <c r="K30" s="293"/>
      <c r="L30" s="265"/>
      <c r="M30" s="335" t="s">
        <v>128</v>
      </c>
      <c r="N30" s="293"/>
      <c r="O30" s="265"/>
      <c r="P30" s="186">
        <v>5</v>
      </c>
      <c r="Q30" s="151"/>
      <c r="R30" s="152">
        <f>R31</f>
        <v>5</v>
      </c>
      <c r="S30" s="270"/>
      <c r="T30" s="302"/>
      <c r="U30" s="124"/>
      <c r="V30" s="2"/>
      <c r="W30" s="2"/>
      <c r="X30" s="2"/>
      <c r="Y30" s="2"/>
      <c r="Z30" s="2"/>
    </row>
    <row r="31" spans="1:26" ht="21" customHeight="1" x14ac:dyDescent="0.25">
      <c r="A31" s="123"/>
      <c r="B31" s="267"/>
      <c r="C31" s="342" t="s">
        <v>129</v>
      </c>
      <c r="D31" s="293"/>
      <c r="E31" s="293"/>
      <c r="F31" s="293"/>
      <c r="G31" s="293"/>
      <c r="H31" s="293"/>
      <c r="I31" s="265"/>
      <c r="J31" s="330">
        <v>100</v>
      </c>
      <c r="K31" s="293"/>
      <c r="L31" s="265"/>
      <c r="M31" s="330"/>
      <c r="N31" s="293"/>
      <c r="O31" s="265"/>
      <c r="P31" s="187">
        <v>5</v>
      </c>
      <c r="Q31" s="154">
        <f>IF(J31&gt;0,J31,M31)</f>
        <v>100</v>
      </c>
      <c r="R31" s="147">
        <f>Q31*P31/100</f>
        <v>5</v>
      </c>
      <c r="S31" s="254"/>
      <c r="T31" s="256"/>
      <c r="U31" s="124"/>
      <c r="V31" s="2"/>
      <c r="W31" s="2"/>
      <c r="X31" s="2"/>
      <c r="Y31" s="2"/>
      <c r="Z31" s="2"/>
    </row>
    <row r="32" spans="1:26" ht="21.75" customHeight="1" x14ac:dyDescent="0.25">
      <c r="A32" s="123"/>
      <c r="B32" s="331" t="s">
        <v>130</v>
      </c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65"/>
      <c r="R32" s="155">
        <f>(R19+R21+R23+R26+R28+R30)</f>
        <v>88.45</v>
      </c>
      <c r="S32" s="327"/>
      <c r="T32" s="265"/>
      <c r="U32" s="124"/>
      <c r="V32" s="2"/>
      <c r="W32" s="2"/>
      <c r="X32" s="2"/>
      <c r="Y32" s="2"/>
      <c r="Z32" s="2"/>
    </row>
    <row r="33" spans="1:26" ht="26.25" customHeight="1" x14ac:dyDescent="0.25">
      <c r="A33" s="123"/>
      <c r="B33" s="328" t="s">
        <v>131</v>
      </c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65"/>
      <c r="R33" s="156" t="str">
        <f>IF(R32&gt;=90,"Sangat Baik",IF(R32&gt;=70,"Baik",IF(R32&gt;=50,"Cukup",IF(R32&gt;=30,"Kurang",IF(R32&gt;=0,"Buruk")))))</f>
        <v>Baik</v>
      </c>
      <c r="S33" s="328" t="str">
        <f>IF(R32&gt;=90,"A",IF(R32&gt;=70,"B",IF(R32&gt;=50,"C",IF(R32&gt;=30,"D",IF(R32&gt;=0,"E")))))</f>
        <v>B</v>
      </c>
      <c r="T33" s="265"/>
      <c r="U33" s="124"/>
      <c r="V33" s="2"/>
      <c r="W33" s="2"/>
      <c r="X33" s="2"/>
      <c r="Y33" s="2"/>
      <c r="Z33" s="2"/>
    </row>
    <row r="34" spans="1:26" ht="7.5" customHeight="1" x14ac:dyDescent="0.25">
      <c r="A34" s="157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9"/>
      <c r="S34" s="160"/>
      <c r="T34" s="160"/>
      <c r="U34" s="161"/>
      <c r="V34" s="2"/>
      <c r="W34" s="2"/>
      <c r="X34" s="2"/>
      <c r="Y34" s="2"/>
      <c r="Z34" s="2"/>
    </row>
    <row r="35" spans="1:26" ht="4.5" customHeight="1" x14ac:dyDescent="0.25">
      <c r="A35" s="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2"/>
      <c r="S35" s="163"/>
      <c r="T35" s="163"/>
      <c r="U35" s="2"/>
      <c r="V35" s="2"/>
      <c r="W35" s="2"/>
      <c r="X35" s="2"/>
      <c r="Y35" s="2"/>
      <c r="Z35" s="2"/>
    </row>
    <row r="36" spans="1:26" ht="15.75" customHeight="1" x14ac:dyDescent="0.25">
      <c r="A36" s="120"/>
      <c r="B36" s="121" t="s">
        <v>132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2"/>
      <c r="V36" s="2"/>
      <c r="W36" s="2"/>
      <c r="X36" s="2"/>
      <c r="Y36" s="2"/>
      <c r="Z36" s="2"/>
    </row>
    <row r="37" spans="1:26" ht="2.25" customHeight="1" x14ac:dyDescent="0.25">
      <c r="A37" s="12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24"/>
      <c r="V37" s="2"/>
      <c r="W37" s="2"/>
      <c r="X37" s="2"/>
      <c r="Y37" s="2"/>
      <c r="Z37" s="2"/>
    </row>
    <row r="38" spans="1:26" ht="27" customHeight="1" x14ac:dyDescent="0.25">
      <c r="A38" s="123"/>
      <c r="B38" s="347" t="s">
        <v>188</v>
      </c>
      <c r="C38" s="265"/>
      <c r="D38" s="166" t="s">
        <v>134</v>
      </c>
      <c r="E38" s="2"/>
      <c r="F38" s="164" t="s">
        <v>109</v>
      </c>
      <c r="G38" s="166" t="s">
        <v>112</v>
      </c>
      <c r="H38" s="166" t="s">
        <v>134</v>
      </c>
      <c r="I38" s="40"/>
      <c r="J38" s="347" t="s">
        <v>189</v>
      </c>
      <c r="K38" s="293"/>
      <c r="L38" s="293"/>
      <c r="M38" s="265"/>
      <c r="N38" s="347" t="s">
        <v>110</v>
      </c>
      <c r="O38" s="265"/>
      <c r="P38" s="2"/>
      <c r="Q38" s="166" t="s">
        <v>136</v>
      </c>
      <c r="R38" s="188" t="s">
        <v>134</v>
      </c>
      <c r="S38" s="329" t="s">
        <v>133</v>
      </c>
      <c r="T38" s="265"/>
      <c r="U38" s="124"/>
      <c r="V38" s="2"/>
      <c r="W38" s="2"/>
      <c r="X38" s="2"/>
      <c r="Y38" s="2"/>
      <c r="Z38" s="2"/>
    </row>
    <row r="39" spans="1:26" ht="23.25" customHeight="1" x14ac:dyDescent="0.25">
      <c r="A39" s="123"/>
      <c r="B39" s="16" t="s">
        <v>177</v>
      </c>
      <c r="C39" s="189" t="s">
        <v>190</v>
      </c>
      <c r="D39" s="168" t="s">
        <v>191</v>
      </c>
      <c r="E39" s="2"/>
      <c r="F39" s="16" t="s">
        <v>114</v>
      </c>
      <c r="G39" s="168" t="s">
        <v>69</v>
      </c>
      <c r="H39" s="168" t="str">
        <f t="shared" ref="H39:H43" si="1">D39</f>
        <v>90 - 100</v>
      </c>
      <c r="I39" s="169"/>
      <c r="J39" s="344" t="s">
        <v>184</v>
      </c>
      <c r="K39" s="293"/>
      <c r="L39" s="293"/>
      <c r="M39" s="265"/>
      <c r="N39" s="344">
        <v>100</v>
      </c>
      <c r="O39" s="265"/>
      <c r="P39" s="2"/>
      <c r="Q39" s="16" t="s">
        <v>32</v>
      </c>
      <c r="R39" s="168" t="str">
        <f t="shared" ref="R39:R43" si="2">D39</f>
        <v>90 - 100</v>
      </c>
      <c r="S39" s="321" t="s">
        <v>69</v>
      </c>
      <c r="T39" s="265"/>
      <c r="U39" s="124"/>
      <c r="V39" s="2"/>
      <c r="W39" s="2"/>
      <c r="X39" s="2"/>
      <c r="Y39" s="2"/>
      <c r="Z39" s="2"/>
    </row>
    <row r="40" spans="1:26" ht="23.25" customHeight="1" x14ac:dyDescent="0.25">
      <c r="A40" s="123"/>
      <c r="B40" s="16" t="s">
        <v>178</v>
      </c>
      <c r="C40" s="189" t="s">
        <v>192</v>
      </c>
      <c r="D40" s="168" t="s">
        <v>193</v>
      </c>
      <c r="E40" s="2"/>
      <c r="F40" s="16" t="s">
        <v>115</v>
      </c>
      <c r="G40" s="168" t="s">
        <v>70</v>
      </c>
      <c r="H40" s="168" t="str">
        <f t="shared" si="1"/>
        <v>70 - 89</v>
      </c>
      <c r="I40" s="169"/>
      <c r="J40" s="321" t="s">
        <v>185</v>
      </c>
      <c r="K40" s="293"/>
      <c r="L40" s="293"/>
      <c r="M40" s="265"/>
      <c r="N40" s="344">
        <v>0</v>
      </c>
      <c r="O40" s="265"/>
      <c r="P40" s="2"/>
      <c r="Q40" s="16" t="s">
        <v>36</v>
      </c>
      <c r="R40" s="168" t="str">
        <f t="shared" si="2"/>
        <v>70 - 89</v>
      </c>
      <c r="S40" s="321" t="s">
        <v>70</v>
      </c>
      <c r="T40" s="265"/>
      <c r="U40" s="124"/>
      <c r="V40" s="2"/>
      <c r="W40" s="2"/>
      <c r="X40" s="2"/>
      <c r="Y40" s="2"/>
      <c r="Z40" s="2"/>
    </row>
    <row r="41" spans="1:26" ht="23.25" customHeight="1" x14ac:dyDescent="0.25">
      <c r="A41" s="123"/>
      <c r="B41" s="16" t="s">
        <v>179</v>
      </c>
      <c r="C41" s="190" t="s">
        <v>194</v>
      </c>
      <c r="D41" s="168" t="s">
        <v>195</v>
      </c>
      <c r="E41" s="2"/>
      <c r="F41" s="16" t="s">
        <v>40</v>
      </c>
      <c r="G41" s="168" t="s">
        <v>71</v>
      </c>
      <c r="H41" s="168" t="str">
        <f t="shared" si="1"/>
        <v>50 - 69</v>
      </c>
      <c r="I41" s="169"/>
      <c r="J41" s="347" t="s">
        <v>189</v>
      </c>
      <c r="K41" s="293"/>
      <c r="L41" s="293"/>
      <c r="M41" s="265"/>
      <c r="N41" s="347" t="s">
        <v>110</v>
      </c>
      <c r="O41" s="265"/>
      <c r="P41" s="2"/>
      <c r="Q41" s="16" t="s">
        <v>40</v>
      </c>
      <c r="R41" s="168" t="str">
        <f t="shared" si="2"/>
        <v>50 - 69</v>
      </c>
      <c r="S41" s="321" t="s">
        <v>71</v>
      </c>
      <c r="T41" s="265"/>
      <c r="U41" s="124"/>
      <c r="V41" s="2"/>
      <c r="W41" s="2"/>
      <c r="X41" s="2"/>
      <c r="Y41" s="2"/>
      <c r="Z41" s="2"/>
    </row>
    <row r="42" spans="1:26" ht="23.25" customHeight="1" x14ac:dyDescent="0.25">
      <c r="A42" s="123"/>
      <c r="B42" s="16" t="s">
        <v>180</v>
      </c>
      <c r="C42" s="189" t="s">
        <v>196</v>
      </c>
      <c r="D42" s="168" t="s">
        <v>197</v>
      </c>
      <c r="E42" s="2"/>
      <c r="F42" s="16" t="s">
        <v>140</v>
      </c>
      <c r="G42" s="168" t="s">
        <v>72</v>
      </c>
      <c r="H42" s="168" t="str">
        <f t="shared" si="1"/>
        <v>30 - 49</v>
      </c>
      <c r="I42" s="169"/>
      <c r="J42" s="321" t="s">
        <v>198</v>
      </c>
      <c r="K42" s="293"/>
      <c r="L42" s="293"/>
      <c r="M42" s="265"/>
      <c r="N42" s="330">
        <v>100</v>
      </c>
      <c r="O42" s="265"/>
      <c r="P42" s="2"/>
      <c r="Q42" s="16" t="s">
        <v>44</v>
      </c>
      <c r="R42" s="168" t="str">
        <f t="shared" si="2"/>
        <v>30 - 49</v>
      </c>
      <c r="S42" s="321" t="s">
        <v>72</v>
      </c>
      <c r="T42" s="265"/>
      <c r="U42" s="124"/>
      <c r="V42" s="2"/>
      <c r="W42" s="2"/>
      <c r="X42" s="2"/>
      <c r="Y42" s="2"/>
      <c r="Z42" s="2"/>
    </row>
    <row r="43" spans="1:26" ht="23.25" customHeight="1" x14ac:dyDescent="0.25">
      <c r="A43" s="123"/>
      <c r="B43" s="16" t="s">
        <v>181</v>
      </c>
      <c r="C43" s="189" t="s">
        <v>199</v>
      </c>
      <c r="D43" s="168" t="s">
        <v>200</v>
      </c>
      <c r="E43" s="2"/>
      <c r="F43" s="16" t="s">
        <v>117</v>
      </c>
      <c r="G43" s="168" t="s">
        <v>142</v>
      </c>
      <c r="H43" s="168" t="str">
        <f t="shared" si="1"/>
        <v>0 - 29</v>
      </c>
      <c r="I43" s="169"/>
      <c r="J43" s="344" t="s">
        <v>201</v>
      </c>
      <c r="K43" s="293"/>
      <c r="L43" s="293"/>
      <c r="M43" s="265"/>
      <c r="N43" s="330">
        <v>0</v>
      </c>
      <c r="O43" s="265"/>
      <c r="P43" s="2"/>
      <c r="Q43" s="16" t="s">
        <v>144</v>
      </c>
      <c r="R43" s="168" t="str">
        <f t="shared" si="2"/>
        <v>0 - 29</v>
      </c>
      <c r="S43" s="321" t="s">
        <v>142</v>
      </c>
      <c r="T43" s="265"/>
      <c r="U43" s="124"/>
      <c r="V43" s="2"/>
      <c r="W43" s="2"/>
      <c r="X43" s="2"/>
      <c r="Y43" s="2"/>
      <c r="Z43" s="2"/>
    </row>
    <row r="44" spans="1:26" ht="15.75" customHeight="1" x14ac:dyDescent="0.25">
      <c r="A44" s="157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61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121"/>
      <c r="P45" s="121"/>
      <c r="Q45" s="121"/>
      <c r="R45" s="121"/>
      <c r="S45" s="121"/>
      <c r="T45" s="121"/>
      <c r="U45" s="2"/>
      <c r="V45" s="2"/>
      <c r="W45" s="2"/>
      <c r="X45" s="2"/>
      <c r="Y45" s="2"/>
      <c r="Z45" s="2"/>
    </row>
    <row r="46" spans="1:26" ht="15" customHeight="1" x14ac:dyDescent="0.25">
      <c r="A46" s="2"/>
      <c r="B46" s="324" t="s">
        <v>145</v>
      </c>
      <c r="C46" s="258"/>
      <c r="D46" s="258"/>
      <c r="E46" s="258"/>
      <c r="F46" s="83"/>
      <c r="G46" s="83"/>
      <c r="H46" s="83"/>
      <c r="I46" s="83"/>
      <c r="J46" s="83"/>
      <c r="K46" s="83"/>
      <c r="L46" s="83"/>
      <c r="M46" s="83"/>
      <c r="N46" s="83"/>
      <c r="O46" s="326" t="s">
        <v>146</v>
      </c>
      <c r="P46" s="258"/>
      <c r="Q46" s="258"/>
      <c r="R46" s="258"/>
      <c r="S46" s="258"/>
      <c r="T46" s="258"/>
      <c r="U46" s="83"/>
      <c r="V46" s="2"/>
      <c r="W46" s="2"/>
      <c r="X46" s="2"/>
      <c r="Y46" s="2"/>
      <c r="Z46" s="2"/>
    </row>
    <row r="47" spans="1:26" ht="16.5" customHeight="1" x14ac:dyDescent="0.25">
      <c r="A47" s="2"/>
      <c r="B47" s="324" t="str">
        <f>F11</f>
        <v>PT GHI</v>
      </c>
      <c r="C47" s="258"/>
      <c r="D47" s="258"/>
      <c r="E47" s="258"/>
      <c r="F47" s="83"/>
      <c r="G47" s="83"/>
      <c r="H47" s="83"/>
      <c r="I47" s="83"/>
      <c r="J47" s="83"/>
      <c r="K47" s="83"/>
      <c r="L47" s="83"/>
      <c r="M47" s="83"/>
      <c r="N47" s="83"/>
      <c r="O47" s="326" t="s">
        <v>46</v>
      </c>
      <c r="P47" s="258"/>
      <c r="Q47" s="258"/>
      <c r="R47" s="258"/>
      <c r="S47" s="258"/>
      <c r="T47" s="258"/>
      <c r="U47" s="83"/>
      <c r="V47" s="2"/>
      <c r="W47" s="2"/>
      <c r="X47" s="2"/>
      <c r="Y47" s="2"/>
      <c r="Z47" s="2"/>
    </row>
    <row r="48" spans="1:26" ht="15.75" customHeight="1" x14ac:dyDescent="0.25">
      <c r="A48" s="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2"/>
      <c r="W48" s="2"/>
      <c r="X48" s="2"/>
      <c r="Y48" s="2"/>
      <c r="Z48" s="2"/>
    </row>
    <row r="49" spans="1:26" ht="15.75" customHeight="1" x14ac:dyDescent="0.25">
      <c r="A49" s="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2"/>
      <c r="W49" s="2"/>
      <c r="X49" s="2"/>
      <c r="Y49" s="2"/>
      <c r="Z49" s="2"/>
    </row>
    <row r="50" spans="1:26" ht="15.75" customHeight="1" x14ac:dyDescent="0.25">
      <c r="A50" s="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2"/>
      <c r="W50" s="2"/>
      <c r="X50" s="2"/>
      <c r="Y50" s="2"/>
      <c r="Z50" s="2"/>
    </row>
    <row r="51" spans="1:26" ht="15.75" customHeight="1" x14ac:dyDescent="0.25">
      <c r="A51" s="2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2"/>
      <c r="W51" s="2"/>
      <c r="X51" s="2"/>
      <c r="Y51" s="2"/>
      <c r="Z51" s="2"/>
    </row>
    <row r="52" spans="1:26" ht="15.75" customHeight="1" x14ac:dyDescent="0.25">
      <c r="A52" s="2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2"/>
      <c r="W52" s="2"/>
      <c r="X52" s="2"/>
      <c r="Y52" s="2"/>
      <c r="Z52" s="2"/>
    </row>
    <row r="53" spans="1:26" ht="15.75" customHeight="1" x14ac:dyDescent="0.25">
      <c r="A53" s="2"/>
      <c r="B53" s="322" t="s">
        <v>202</v>
      </c>
      <c r="C53" s="258"/>
      <c r="D53" s="258"/>
      <c r="E53" s="258"/>
      <c r="F53" s="83"/>
      <c r="G53" s="83"/>
      <c r="H53" s="83"/>
      <c r="I53" s="83"/>
      <c r="J53" s="83"/>
      <c r="K53" s="83"/>
      <c r="L53" s="83"/>
      <c r="M53" s="83"/>
      <c r="N53" s="83"/>
      <c r="O53" s="322" t="s">
        <v>148</v>
      </c>
      <c r="P53" s="258"/>
      <c r="Q53" s="258"/>
      <c r="R53" s="258"/>
      <c r="S53" s="258"/>
      <c r="T53" s="258"/>
      <c r="U53" s="258"/>
      <c r="V53" s="2"/>
      <c r="W53" s="2"/>
      <c r="X53" s="2"/>
      <c r="Y53" s="2"/>
      <c r="Z53" s="2"/>
    </row>
    <row r="54" spans="1:26" ht="15.75" customHeight="1" x14ac:dyDescent="0.25">
      <c r="A54" s="2"/>
      <c r="B54" s="323" t="s">
        <v>149</v>
      </c>
      <c r="C54" s="258"/>
      <c r="D54" s="258"/>
      <c r="E54" s="258"/>
      <c r="F54" s="83"/>
      <c r="G54" s="83"/>
      <c r="H54" s="83"/>
      <c r="I54" s="83"/>
      <c r="J54" s="83"/>
      <c r="K54" s="83"/>
      <c r="L54" s="83"/>
      <c r="M54" s="83"/>
      <c r="N54" s="83"/>
      <c r="O54" s="323" t="s">
        <v>150</v>
      </c>
      <c r="P54" s="258"/>
      <c r="Q54" s="258"/>
      <c r="R54" s="258"/>
      <c r="S54" s="258"/>
      <c r="T54" s="258"/>
      <c r="U54" s="258"/>
      <c r="V54" s="2"/>
      <c r="W54" s="2"/>
      <c r="X54" s="2"/>
      <c r="Y54" s="2"/>
      <c r="Z54" s="2"/>
    </row>
    <row r="55" spans="1:26" ht="15.75" customHeight="1" x14ac:dyDescent="0.25">
      <c r="A55" s="2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2"/>
      <c r="W55" s="2"/>
      <c r="X55" s="2"/>
      <c r="Y55" s="2"/>
      <c r="Z55" s="2"/>
    </row>
    <row r="56" spans="1:26" ht="15.75" customHeight="1" x14ac:dyDescent="0.25">
      <c r="A56" s="2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2"/>
      <c r="W56" s="2"/>
      <c r="X56" s="2"/>
      <c r="Y56" s="2"/>
      <c r="Z56" s="2"/>
    </row>
    <row r="57" spans="1:26" ht="15.75" customHeight="1" x14ac:dyDescent="0.25">
      <c r="A57" s="2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2"/>
      <c r="W57" s="2"/>
      <c r="X57" s="2"/>
      <c r="Y57" s="2"/>
      <c r="Z57" s="2"/>
    </row>
    <row r="58" spans="1:26" ht="15.75" customHeight="1" x14ac:dyDescent="0.25">
      <c r="A58" s="2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2"/>
      <c r="W58" s="2"/>
      <c r="X58" s="2"/>
      <c r="Y58" s="2"/>
      <c r="Z58" s="2"/>
    </row>
    <row r="59" spans="1:26" ht="15.75" customHeight="1" x14ac:dyDescent="0.25">
      <c r="A59" s="2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3">
    <mergeCell ref="C4:D4"/>
    <mergeCell ref="C5:D5"/>
    <mergeCell ref="A7:Q8"/>
    <mergeCell ref="A10:D10"/>
    <mergeCell ref="A11:D11"/>
    <mergeCell ref="P11:R11"/>
    <mergeCell ref="A12:D12"/>
    <mergeCell ref="A13:D13"/>
    <mergeCell ref="R17:R18"/>
    <mergeCell ref="S17:T18"/>
    <mergeCell ref="S19:T20"/>
    <mergeCell ref="A14:D14"/>
    <mergeCell ref="F14:N14"/>
    <mergeCell ref="B17:B18"/>
    <mergeCell ref="B19:B20"/>
    <mergeCell ref="P12:R12"/>
    <mergeCell ref="P13:R13"/>
    <mergeCell ref="P14:R14"/>
    <mergeCell ref="F12:N12"/>
    <mergeCell ref="F13:N13"/>
    <mergeCell ref="S21:T22"/>
    <mergeCell ref="S23:T25"/>
    <mergeCell ref="S26:T27"/>
    <mergeCell ref="C17:I18"/>
    <mergeCell ref="C19:I19"/>
    <mergeCell ref="J17:O18"/>
    <mergeCell ref="P17:P18"/>
    <mergeCell ref="Q17:Q18"/>
    <mergeCell ref="L19:M19"/>
    <mergeCell ref="L24:M24"/>
    <mergeCell ref="L25:M25"/>
    <mergeCell ref="C25:I25"/>
    <mergeCell ref="C26:I26"/>
    <mergeCell ref="C20:I20"/>
    <mergeCell ref="L20:M20"/>
    <mergeCell ref="B33:Q33"/>
    <mergeCell ref="C29:I29"/>
    <mergeCell ref="C31:I31"/>
    <mergeCell ref="B38:C38"/>
    <mergeCell ref="J38:M38"/>
    <mergeCell ref="N38:O38"/>
    <mergeCell ref="C30:I30"/>
    <mergeCell ref="J30:L30"/>
    <mergeCell ref="J31:L31"/>
    <mergeCell ref="M31:O31"/>
    <mergeCell ref="B28:B31"/>
    <mergeCell ref="C28:I28"/>
    <mergeCell ref="L29:M29"/>
    <mergeCell ref="M30:O30"/>
    <mergeCell ref="B32:Q32"/>
    <mergeCell ref="J39:M39"/>
    <mergeCell ref="N39:O39"/>
    <mergeCell ref="S42:T42"/>
    <mergeCell ref="S43:T43"/>
    <mergeCell ref="J40:M40"/>
    <mergeCell ref="N40:O40"/>
    <mergeCell ref="J41:M41"/>
    <mergeCell ref="N41:O41"/>
    <mergeCell ref="J42:M42"/>
    <mergeCell ref="N42:O42"/>
    <mergeCell ref="N43:O43"/>
    <mergeCell ref="S40:T40"/>
    <mergeCell ref="S41:T41"/>
    <mergeCell ref="B26:B27"/>
    <mergeCell ref="C27:I27"/>
    <mergeCell ref="L27:M27"/>
    <mergeCell ref="L28:M28"/>
    <mergeCell ref="C22:I22"/>
    <mergeCell ref="J22:L22"/>
    <mergeCell ref="B23:B25"/>
    <mergeCell ref="C23:I23"/>
    <mergeCell ref="L23:M23"/>
    <mergeCell ref="C24:I24"/>
    <mergeCell ref="L26:M26"/>
    <mergeCell ref="B21:B22"/>
    <mergeCell ref="C21:I21"/>
    <mergeCell ref="J21:L21"/>
    <mergeCell ref="M21:O21"/>
    <mergeCell ref="M22:O22"/>
    <mergeCell ref="S28:T31"/>
    <mergeCell ref="S32:T32"/>
    <mergeCell ref="S33:T33"/>
    <mergeCell ref="S38:T38"/>
    <mergeCell ref="S39:T39"/>
    <mergeCell ref="O53:U53"/>
    <mergeCell ref="O54:U54"/>
    <mergeCell ref="J43:M43"/>
    <mergeCell ref="B46:E46"/>
    <mergeCell ref="O46:T46"/>
    <mergeCell ref="B47:E47"/>
    <mergeCell ref="O47:T47"/>
    <mergeCell ref="B53:E53"/>
    <mergeCell ref="B54:E54"/>
  </mergeCells>
  <printOptions horizontalCentered="1"/>
  <pageMargins left="0" right="0" top="0.55118110236220497" bottom="0.15748031496063" header="0" footer="0"/>
  <pageSetup paperSize="9" scale="68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Z1000"/>
  <sheetViews>
    <sheetView workbookViewId="0"/>
  </sheetViews>
  <sheetFormatPr defaultColWidth="12.625" defaultRowHeight="15" customHeight="1" x14ac:dyDescent="0.2"/>
  <cols>
    <col min="1" max="1" width="0.625" customWidth="1"/>
    <col min="2" max="2" width="4.375" customWidth="1"/>
    <col min="3" max="3" width="8.125" customWidth="1"/>
    <col min="4" max="4" width="13.5" customWidth="1"/>
    <col min="5" max="5" width="8.5" customWidth="1"/>
    <col min="6" max="6" width="10.125" customWidth="1"/>
    <col min="7" max="7" width="8" customWidth="1"/>
    <col min="8" max="8" width="7.625" customWidth="1"/>
    <col min="9" max="9" width="1.875" customWidth="1"/>
    <col min="10" max="11" width="4.125" customWidth="1"/>
    <col min="12" max="13" width="2.375" customWidth="1"/>
    <col min="14" max="14" width="6.375" customWidth="1"/>
    <col min="15" max="15" width="8.125" customWidth="1"/>
    <col min="16" max="17" width="8" customWidth="1"/>
    <col min="18" max="18" width="16.625" customWidth="1"/>
    <col min="19" max="19" width="2.5" customWidth="1"/>
    <col min="20" max="20" width="22.125" customWidth="1"/>
    <col min="21" max="21" width="1.375" customWidth="1"/>
    <col min="22" max="26" width="7.6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81"/>
      <c r="B2" s="81"/>
      <c r="C2" s="81"/>
      <c r="D2" s="82"/>
      <c r="E2" s="83"/>
      <c r="F2" s="83"/>
      <c r="G2" s="83"/>
      <c r="H2" s="83"/>
      <c r="I2" s="83"/>
      <c r="J2" s="83"/>
      <c r="K2" s="83"/>
      <c r="L2" s="83"/>
      <c r="M2" s="81"/>
      <c r="N2" s="81"/>
      <c r="O2" s="81"/>
      <c r="P2" s="81"/>
      <c r="Q2" s="81"/>
      <c r="R2" s="81"/>
      <c r="S2" s="81"/>
      <c r="T2" s="81"/>
      <c r="U2" s="2"/>
      <c r="V2" s="2"/>
      <c r="W2" s="2"/>
      <c r="X2" s="2"/>
      <c r="Y2" s="2"/>
      <c r="Z2" s="2"/>
    </row>
    <row r="3" spans="1:26" ht="15.75" x14ac:dyDescent="0.25">
      <c r="A3" s="81"/>
      <c r="B3" s="81"/>
      <c r="C3" s="81"/>
      <c r="D3" s="82"/>
      <c r="E3" s="83"/>
      <c r="F3" s="83"/>
      <c r="G3" s="83"/>
      <c r="H3" s="83"/>
      <c r="I3" s="83"/>
      <c r="J3" s="83"/>
      <c r="K3" s="83"/>
      <c r="L3" s="83"/>
      <c r="M3" s="81"/>
      <c r="N3" s="81"/>
      <c r="O3" s="81"/>
      <c r="P3" s="81"/>
      <c r="Q3" s="81"/>
      <c r="R3" s="81"/>
      <c r="S3" s="81"/>
      <c r="T3" s="81"/>
      <c r="U3" s="2"/>
      <c r="V3" s="2"/>
      <c r="W3" s="2"/>
      <c r="X3" s="2"/>
      <c r="Y3" s="2"/>
      <c r="Z3" s="2"/>
    </row>
    <row r="4" spans="1:26" ht="15.75" x14ac:dyDescent="0.25">
      <c r="A4" s="81"/>
      <c r="B4" s="81"/>
      <c r="C4" s="81"/>
      <c r="D4" s="82" t="s">
        <v>151</v>
      </c>
      <c r="E4" s="83" t="s">
        <v>152</v>
      </c>
      <c r="F4" s="83"/>
      <c r="G4" s="84"/>
      <c r="H4" s="84"/>
      <c r="I4" s="84"/>
      <c r="J4" s="84"/>
      <c r="K4" s="84"/>
      <c r="L4" s="83"/>
      <c r="M4" s="81"/>
      <c r="N4" s="81"/>
      <c r="O4" s="81"/>
      <c r="P4" s="85"/>
      <c r="Q4" s="81"/>
      <c r="R4" s="81"/>
      <c r="S4" s="81"/>
      <c r="T4" s="81"/>
      <c r="U4" s="2"/>
      <c r="V4" s="2"/>
      <c r="W4" s="2"/>
      <c r="X4" s="2"/>
      <c r="Y4" s="2"/>
      <c r="Z4" s="2"/>
    </row>
    <row r="5" spans="1:26" ht="15.75" x14ac:dyDescent="0.25">
      <c r="A5" s="81"/>
      <c r="B5" s="81"/>
      <c r="C5" s="81"/>
      <c r="D5" s="86" t="s">
        <v>88</v>
      </c>
      <c r="E5" s="83" t="s">
        <v>203</v>
      </c>
      <c r="F5" s="83"/>
      <c r="G5" s="309"/>
      <c r="H5" s="258"/>
      <c r="I5" s="258"/>
      <c r="J5" s="258"/>
      <c r="K5" s="258"/>
      <c r="L5" s="258"/>
      <c r="M5" s="81"/>
      <c r="N5" s="81"/>
      <c r="O5" s="81"/>
      <c r="P5" s="81"/>
      <c r="Q5" s="81"/>
      <c r="R5" s="81"/>
      <c r="S5" s="81"/>
      <c r="T5" s="81"/>
      <c r="U5" s="2"/>
      <c r="V5" s="2"/>
      <c r="W5" s="2"/>
      <c r="X5" s="2"/>
      <c r="Y5" s="2"/>
      <c r="Z5" s="2"/>
    </row>
    <row r="6" spans="1:26" ht="15.75" x14ac:dyDescent="0.25">
      <c r="A6" s="81"/>
      <c r="B6" s="81"/>
      <c r="C6" s="81"/>
      <c r="D6" s="83"/>
      <c r="E6" s="83"/>
      <c r="F6" s="83"/>
      <c r="G6" s="83"/>
      <c r="H6" s="83"/>
      <c r="I6" s="83"/>
      <c r="J6" s="83"/>
      <c r="K6" s="83"/>
      <c r="L6" s="83"/>
      <c r="M6" s="81"/>
      <c r="N6" s="81"/>
      <c r="O6" s="81"/>
      <c r="P6" s="81"/>
      <c r="Q6" s="81"/>
      <c r="R6" s="81"/>
      <c r="S6" s="81"/>
      <c r="T6" s="81"/>
      <c r="U6" s="2"/>
      <c r="V6" s="2"/>
      <c r="W6" s="2"/>
      <c r="X6" s="2"/>
      <c r="Y6" s="2"/>
      <c r="Z6" s="2"/>
    </row>
    <row r="7" spans="1:26" ht="15" customHeight="1" x14ac:dyDescent="0.25">
      <c r="A7" s="310" t="s">
        <v>90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311"/>
      <c r="R7" s="87" t="s">
        <v>91</v>
      </c>
      <c r="S7" s="88" t="s">
        <v>2</v>
      </c>
      <c r="T7" s="89"/>
      <c r="U7" s="90"/>
      <c r="V7" s="2"/>
      <c r="W7" s="2"/>
      <c r="X7" s="2"/>
      <c r="Y7" s="2"/>
      <c r="Z7" s="2"/>
    </row>
    <row r="8" spans="1:26" ht="15" customHeight="1" x14ac:dyDescent="0.25">
      <c r="A8" s="312"/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4"/>
      <c r="R8" s="91" t="s">
        <v>92</v>
      </c>
      <c r="S8" s="92" t="s">
        <v>2</v>
      </c>
      <c r="T8" s="93"/>
      <c r="U8" s="94"/>
      <c r="V8" s="2"/>
      <c r="W8" s="2"/>
      <c r="X8" s="2"/>
      <c r="Y8" s="2"/>
      <c r="Z8" s="2"/>
    </row>
    <row r="9" spans="1:26" ht="6" customHeight="1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2"/>
      <c r="V9" s="2"/>
      <c r="W9" s="2"/>
      <c r="X9" s="2"/>
      <c r="Y9" s="2"/>
      <c r="Z9" s="2"/>
    </row>
    <row r="10" spans="1:26" x14ac:dyDescent="0.25">
      <c r="A10" s="315" t="s">
        <v>93</v>
      </c>
      <c r="B10" s="316"/>
      <c r="C10" s="316"/>
      <c r="D10" s="316"/>
      <c r="E10" s="96"/>
      <c r="F10" s="97" t="s">
        <v>204</v>
      </c>
      <c r="G10" s="97"/>
      <c r="H10" s="97"/>
      <c r="I10" s="97"/>
      <c r="J10" s="97"/>
      <c r="K10" s="97"/>
      <c r="L10" s="97"/>
      <c r="M10" s="97"/>
      <c r="N10" s="98"/>
      <c r="O10" s="95"/>
      <c r="P10" s="99" t="s">
        <v>95</v>
      </c>
      <c r="Q10" s="100"/>
      <c r="R10" s="101"/>
      <c r="S10" s="101"/>
      <c r="T10" s="89"/>
      <c r="U10" s="90"/>
      <c r="V10" s="2"/>
      <c r="W10" s="2"/>
      <c r="X10" s="2"/>
      <c r="Y10" s="2"/>
      <c r="Z10" s="2"/>
    </row>
    <row r="11" spans="1:26" x14ac:dyDescent="0.25">
      <c r="A11" s="303" t="s">
        <v>96</v>
      </c>
      <c r="B11" s="304"/>
      <c r="C11" s="304"/>
      <c r="D11" s="304"/>
      <c r="E11" s="102"/>
      <c r="F11" s="317" t="s">
        <v>205</v>
      </c>
      <c r="G11" s="304"/>
      <c r="H11" s="304"/>
      <c r="I11" s="304"/>
      <c r="J11" s="304"/>
      <c r="K11" s="304"/>
      <c r="L11" s="304"/>
      <c r="M11" s="304"/>
      <c r="N11" s="318"/>
      <c r="O11" s="95"/>
      <c r="P11" s="319" t="s">
        <v>98</v>
      </c>
      <c r="Q11" s="296"/>
      <c r="R11" s="296"/>
      <c r="S11" s="103" t="s">
        <v>2</v>
      </c>
      <c r="T11" s="104">
        <v>2019</v>
      </c>
      <c r="U11" s="105"/>
      <c r="V11" s="2"/>
      <c r="W11" s="2"/>
      <c r="X11" s="2"/>
      <c r="Y11" s="2"/>
      <c r="Z11" s="2"/>
    </row>
    <row r="12" spans="1:26" x14ac:dyDescent="0.25">
      <c r="A12" s="106" t="s">
        <v>99</v>
      </c>
      <c r="B12" s="107"/>
      <c r="C12" s="107"/>
      <c r="D12" s="107"/>
      <c r="E12" s="102"/>
      <c r="F12" s="317" t="s">
        <v>206</v>
      </c>
      <c r="G12" s="304"/>
      <c r="H12" s="304"/>
      <c r="I12" s="304"/>
      <c r="J12" s="304"/>
      <c r="K12" s="304"/>
      <c r="L12" s="304"/>
      <c r="M12" s="304"/>
      <c r="N12" s="318"/>
      <c r="O12" s="95"/>
      <c r="P12" s="303" t="s">
        <v>101</v>
      </c>
      <c r="Q12" s="304"/>
      <c r="R12" s="304"/>
      <c r="S12" s="107" t="s">
        <v>2</v>
      </c>
      <c r="T12" s="108" t="s">
        <v>102</v>
      </c>
      <c r="U12" s="109"/>
      <c r="V12" s="2"/>
      <c r="W12" s="2"/>
      <c r="X12" s="2"/>
      <c r="Y12" s="2"/>
      <c r="Z12" s="2"/>
    </row>
    <row r="13" spans="1:26" x14ac:dyDescent="0.25">
      <c r="A13" s="303" t="s">
        <v>103</v>
      </c>
      <c r="B13" s="304"/>
      <c r="C13" s="304"/>
      <c r="D13" s="304"/>
      <c r="E13" s="102"/>
      <c r="F13" s="320" t="s">
        <v>207</v>
      </c>
      <c r="G13" s="304"/>
      <c r="H13" s="304"/>
      <c r="I13" s="304"/>
      <c r="J13" s="304"/>
      <c r="K13" s="304"/>
      <c r="L13" s="304"/>
      <c r="M13" s="304"/>
      <c r="N13" s="318"/>
      <c r="O13" s="95"/>
      <c r="P13" s="303" t="s">
        <v>208</v>
      </c>
      <c r="Q13" s="304"/>
      <c r="R13" s="304"/>
      <c r="S13" s="107" t="s">
        <v>2</v>
      </c>
      <c r="T13" s="191" t="s">
        <v>209</v>
      </c>
      <c r="U13" s="109"/>
      <c r="V13" s="2"/>
      <c r="W13" s="2"/>
      <c r="X13" s="2"/>
      <c r="Y13" s="2"/>
      <c r="Z13" s="2"/>
    </row>
    <row r="14" spans="1:26" x14ac:dyDescent="0.25">
      <c r="A14" s="308" t="s">
        <v>106</v>
      </c>
      <c r="B14" s="306"/>
      <c r="C14" s="306"/>
      <c r="D14" s="306"/>
      <c r="E14" s="111"/>
      <c r="F14" s="353" t="s">
        <v>210</v>
      </c>
      <c r="G14" s="306"/>
      <c r="H14" s="306"/>
      <c r="I14" s="306"/>
      <c r="J14" s="306"/>
      <c r="K14" s="306"/>
      <c r="L14" s="306"/>
      <c r="M14" s="306"/>
      <c r="N14" s="307"/>
      <c r="O14" s="95"/>
      <c r="P14" s="308" t="s">
        <v>105</v>
      </c>
      <c r="Q14" s="306"/>
      <c r="R14" s="306"/>
      <c r="S14" s="112" t="s">
        <v>2</v>
      </c>
      <c r="T14" s="113" t="s">
        <v>211</v>
      </c>
      <c r="U14" s="114"/>
      <c r="V14" s="2"/>
      <c r="W14" s="2"/>
      <c r="X14" s="2"/>
      <c r="Y14" s="2"/>
      <c r="Z14" s="2"/>
    </row>
    <row r="15" spans="1:26" ht="6.75" customHeight="1" x14ac:dyDescent="0.25">
      <c r="A15" s="83"/>
      <c r="B15" s="115"/>
      <c r="C15" s="116"/>
      <c r="D15" s="116"/>
      <c r="E15" s="117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118"/>
      <c r="S15" s="119"/>
      <c r="T15" s="83"/>
      <c r="U15" s="2"/>
      <c r="V15" s="2"/>
      <c r="W15" s="2"/>
      <c r="X15" s="2"/>
      <c r="Y15" s="2"/>
      <c r="Z15" s="2"/>
    </row>
    <row r="16" spans="1:26" ht="8.25" customHeight="1" x14ac:dyDescent="0.25">
      <c r="A16" s="120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2"/>
      <c r="V16" s="2"/>
      <c r="W16" s="2"/>
      <c r="X16" s="2"/>
      <c r="Y16" s="2"/>
      <c r="Z16" s="2"/>
    </row>
    <row r="17" spans="1:26" ht="15.75" customHeight="1" x14ac:dyDescent="0.25">
      <c r="A17" s="123"/>
      <c r="B17" s="282" t="s">
        <v>10</v>
      </c>
      <c r="C17" s="283" t="s">
        <v>108</v>
      </c>
      <c r="D17" s="284"/>
      <c r="E17" s="284"/>
      <c r="F17" s="284"/>
      <c r="G17" s="284"/>
      <c r="H17" s="284"/>
      <c r="I17" s="255"/>
      <c r="J17" s="283" t="s">
        <v>109</v>
      </c>
      <c r="K17" s="284"/>
      <c r="L17" s="284"/>
      <c r="M17" s="284"/>
      <c r="N17" s="284"/>
      <c r="O17" s="255"/>
      <c r="P17" s="286" t="s">
        <v>52</v>
      </c>
      <c r="Q17" s="282" t="s">
        <v>110</v>
      </c>
      <c r="R17" s="299" t="s">
        <v>111</v>
      </c>
      <c r="S17" s="300" t="s">
        <v>112</v>
      </c>
      <c r="T17" s="255"/>
      <c r="U17" s="124"/>
      <c r="V17" s="2"/>
      <c r="W17" s="2"/>
      <c r="X17" s="2"/>
      <c r="Y17" s="2"/>
      <c r="Z17" s="2"/>
    </row>
    <row r="18" spans="1:26" ht="15.75" customHeight="1" x14ac:dyDescent="0.25">
      <c r="A18" s="123"/>
      <c r="B18" s="267"/>
      <c r="C18" s="254"/>
      <c r="D18" s="285"/>
      <c r="E18" s="285"/>
      <c r="F18" s="285"/>
      <c r="G18" s="285"/>
      <c r="H18" s="285"/>
      <c r="I18" s="256"/>
      <c r="J18" s="254"/>
      <c r="K18" s="285"/>
      <c r="L18" s="285"/>
      <c r="M18" s="285"/>
      <c r="N18" s="285"/>
      <c r="O18" s="256"/>
      <c r="P18" s="267"/>
      <c r="Q18" s="267"/>
      <c r="R18" s="267"/>
      <c r="S18" s="254"/>
      <c r="T18" s="256"/>
      <c r="U18" s="124"/>
      <c r="V18" s="2"/>
      <c r="W18" s="2"/>
      <c r="X18" s="2"/>
      <c r="Y18" s="2"/>
      <c r="Z18" s="2"/>
    </row>
    <row r="19" spans="1:26" ht="21" customHeight="1" x14ac:dyDescent="0.25">
      <c r="A19" s="123"/>
      <c r="B19" s="287">
        <v>1</v>
      </c>
      <c r="C19" s="292" t="s">
        <v>113</v>
      </c>
      <c r="D19" s="293"/>
      <c r="E19" s="293"/>
      <c r="F19" s="293"/>
      <c r="G19" s="293"/>
      <c r="H19" s="293"/>
      <c r="I19" s="265"/>
      <c r="J19" s="125" t="s">
        <v>114</v>
      </c>
      <c r="K19" s="125" t="s">
        <v>115</v>
      </c>
      <c r="L19" s="294" t="s">
        <v>40</v>
      </c>
      <c r="M19" s="265"/>
      <c r="N19" s="125" t="s">
        <v>116</v>
      </c>
      <c r="O19" s="125" t="s">
        <v>117</v>
      </c>
      <c r="P19" s="126">
        <v>50</v>
      </c>
      <c r="Q19" s="127"/>
      <c r="R19" s="128">
        <f>R21+R20</f>
        <v>41.25</v>
      </c>
      <c r="S19" s="301"/>
      <c r="T19" s="255"/>
      <c r="U19" s="124"/>
      <c r="V19" s="2"/>
      <c r="W19" s="2"/>
      <c r="X19" s="2"/>
      <c r="Y19" s="2"/>
      <c r="Z19" s="2"/>
    </row>
    <row r="20" spans="1:26" ht="19.5" customHeight="1" x14ac:dyDescent="0.25">
      <c r="A20" s="123"/>
      <c r="B20" s="288"/>
      <c r="C20" s="295" t="s">
        <v>118</v>
      </c>
      <c r="D20" s="296"/>
      <c r="E20" s="296"/>
      <c r="F20" s="296"/>
      <c r="G20" s="296"/>
      <c r="H20" s="296"/>
      <c r="I20" s="297"/>
      <c r="J20" s="129"/>
      <c r="K20" s="129">
        <v>85</v>
      </c>
      <c r="L20" s="298"/>
      <c r="M20" s="297"/>
      <c r="N20" s="129"/>
      <c r="O20" s="129"/>
      <c r="P20" s="130">
        <v>25</v>
      </c>
      <c r="Q20" s="131">
        <f t="shared" ref="Q20:Q21" si="0">IF(J20&gt;0,J20,IF(K20&gt;0,K20,IF(L20&gt;0,L20,IF(N20&gt;0,N20,O20))))</f>
        <v>85</v>
      </c>
      <c r="R20" s="132">
        <f t="shared" ref="R20:R21" si="1">Q20*P20/100</f>
        <v>21.25</v>
      </c>
      <c r="S20" s="270"/>
      <c r="T20" s="302"/>
      <c r="U20" s="124"/>
      <c r="V20" s="2"/>
      <c r="W20" s="2"/>
      <c r="X20" s="2"/>
      <c r="Y20" s="2"/>
      <c r="Z20" s="2"/>
    </row>
    <row r="21" spans="1:26" ht="19.5" customHeight="1" x14ac:dyDescent="0.25">
      <c r="A21" s="123"/>
      <c r="B21" s="267"/>
      <c r="C21" s="336" t="s">
        <v>119</v>
      </c>
      <c r="D21" s="337"/>
      <c r="E21" s="337"/>
      <c r="F21" s="337"/>
      <c r="G21" s="337"/>
      <c r="H21" s="337"/>
      <c r="I21" s="338"/>
      <c r="J21" s="133"/>
      <c r="K21" s="133">
        <v>80</v>
      </c>
      <c r="L21" s="339"/>
      <c r="M21" s="338"/>
      <c r="N21" s="133"/>
      <c r="O21" s="134"/>
      <c r="P21" s="135">
        <v>25</v>
      </c>
      <c r="Q21" s="131">
        <f t="shared" si="0"/>
        <v>80</v>
      </c>
      <c r="R21" s="132">
        <f t="shared" si="1"/>
        <v>20</v>
      </c>
      <c r="S21" s="254"/>
      <c r="T21" s="256"/>
      <c r="U21" s="124"/>
      <c r="V21" s="2"/>
      <c r="W21" s="2"/>
      <c r="X21" s="2"/>
      <c r="Y21" s="2"/>
      <c r="Z21" s="2"/>
    </row>
    <row r="22" spans="1:26" ht="21.75" customHeight="1" x14ac:dyDescent="0.25">
      <c r="A22" s="123"/>
      <c r="B22" s="287">
        <v>2</v>
      </c>
      <c r="C22" s="292" t="s">
        <v>120</v>
      </c>
      <c r="D22" s="293"/>
      <c r="E22" s="293"/>
      <c r="F22" s="293"/>
      <c r="G22" s="293"/>
      <c r="H22" s="293"/>
      <c r="I22" s="265"/>
      <c r="J22" s="125" t="s">
        <v>114</v>
      </c>
      <c r="K22" s="125" t="s">
        <v>115</v>
      </c>
      <c r="L22" s="294" t="s">
        <v>40</v>
      </c>
      <c r="M22" s="265"/>
      <c r="N22" s="125" t="s">
        <v>116</v>
      </c>
      <c r="O22" s="125" t="s">
        <v>117</v>
      </c>
      <c r="P22" s="126">
        <v>20</v>
      </c>
      <c r="Q22" s="127"/>
      <c r="R22" s="128">
        <f>R23+R24</f>
        <v>18.600000000000001</v>
      </c>
      <c r="S22" s="289"/>
      <c r="T22" s="255"/>
      <c r="U22" s="124"/>
      <c r="V22" s="2"/>
      <c r="W22" s="2"/>
      <c r="X22" s="2"/>
      <c r="Y22" s="2"/>
      <c r="Z22" s="2"/>
    </row>
    <row r="23" spans="1:26" ht="21" customHeight="1" x14ac:dyDescent="0.25">
      <c r="A23" s="123"/>
      <c r="B23" s="288"/>
      <c r="C23" s="340" t="s">
        <v>121</v>
      </c>
      <c r="D23" s="296"/>
      <c r="E23" s="296"/>
      <c r="F23" s="296"/>
      <c r="G23" s="296"/>
      <c r="H23" s="296"/>
      <c r="I23" s="297"/>
      <c r="J23" s="136">
        <v>100</v>
      </c>
      <c r="K23" s="137"/>
      <c r="L23" s="341"/>
      <c r="M23" s="297"/>
      <c r="N23" s="138"/>
      <c r="O23" s="138"/>
      <c r="P23" s="139">
        <v>10</v>
      </c>
      <c r="Q23" s="140">
        <f t="shared" ref="Q23:Q24" si="2">IF(J23&gt;0,J23,IF(K23&gt;0,K23,IF(L23&gt;0,L23,IF(N23&gt;0,N23,O23))))</f>
        <v>100</v>
      </c>
      <c r="R23" s="132">
        <f t="shared" ref="R23:R24" si="3">Q23*P23/100</f>
        <v>10</v>
      </c>
      <c r="S23" s="270"/>
      <c r="T23" s="302"/>
      <c r="U23" s="124"/>
      <c r="V23" s="2"/>
      <c r="W23" s="2"/>
      <c r="X23" s="2"/>
      <c r="Y23" s="2"/>
      <c r="Z23" s="2"/>
    </row>
    <row r="24" spans="1:26" ht="21" customHeight="1" x14ac:dyDescent="0.25">
      <c r="A24" s="123"/>
      <c r="B24" s="267"/>
      <c r="C24" s="336" t="s">
        <v>122</v>
      </c>
      <c r="D24" s="337"/>
      <c r="E24" s="337"/>
      <c r="F24" s="337"/>
      <c r="G24" s="337"/>
      <c r="H24" s="337"/>
      <c r="I24" s="338"/>
      <c r="J24" s="133">
        <v>86</v>
      </c>
      <c r="K24" s="133"/>
      <c r="L24" s="339"/>
      <c r="M24" s="338"/>
      <c r="N24" s="133"/>
      <c r="O24" s="133"/>
      <c r="P24" s="141">
        <v>10</v>
      </c>
      <c r="Q24" s="131">
        <f t="shared" si="2"/>
        <v>86</v>
      </c>
      <c r="R24" s="132">
        <f t="shared" si="3"/>
        <v>8.6</v>
      </c>
      <c r="S24" s="254"/>
      <c r="T24" s="256"/>
      <c r="U24" s="124"/>
      <c r="V24" s="2"/>
      <c r="W24" s="2"/>
      <c r="X24" s="2"/>
      <c r="Y24" s="2"/>
      <c r="Z24" s="2"/>
    </row>
    <row r="25" spans="1:26" ht="21" customHeight="1" x14ac:dyDescent="0.25">
      <c r="A25" s="123"/>
      <c r="B25" s="287">
        <f>B22+1</f>
        <v>3</v>
      </c>
      <c r="C25" s="292" t="s">
        <v>123</v>
      </c>
      <c r="D25" s="293"/>
      <c r="E25" s="293"/>
      <c r="F25" s="293"/>
      <c r="G25" s="293"/>
      <c r="H25" s="293"/>
      <c r="I25" s="265"/>
      <c r="J25" s="125" t="s">
        <v>114</v>
      </c>
      <c r="K25" s="125" t="s">
        <v>115</v>
      </c>
      <c r="L25" s="294" t="s">
        <v>40</v>
      </c>
      <c r="M25" s="265"/>
      <c r="N25" s="125" t="s">
        <v>116</v>
      </c>
      <c r="O25" s="125" t="s">
        <v>117</v>
      </c>
      <c r="P25" s="126">
        <v>20</v>
      </c>
      <c r="Q25" s="127"/>
      <c r="R25" s="128">
        <f>R26</f>
        <v>18</v>
      </c>
      <c r="S25" s="289"/>
      <c r="T25" s="255"/>
      <c r="U25" s="124"/>
      <c r="V25" s="2"/>
      <c r="W25" s="2"/>
      <c r="X25" s="2"/>
      <c r="Y25" s="2"/>
      <c r="Z25" s="2"/>
    </row>
    <row r="26" spans="1:26" ht="21" customHeight="1" x14ac:dyDescent="0.25">
      <c r="A26" s="123"/>
      <c r="B26" s="288"/>
      <c r="C26" s="342" t="s">
        <v>124</v>
      </c>
      <c r="D26" s="293"/>
      <c r="E26" s="293"/>
      <c r="F26" s="293"/>
      <c r="G26" s="293"/>
      <c r="H26" s="293"/>
      <c r="I26" s="265"/>
      <c r="J26" s="142"/>
      <c r="K26" s="143">
        <v>80</v>
      </c>
      <c r="L26" s="332"/>
      <c r="M26" s="333"/>
      <c r="N26" s="142"/>
      <c r="O26" s="144"/>
      <c r="P26" s="145">
        <v>20</v>
      </c>
      <c r="Q26" s="146">
        <v>90</v>
      </c>
      <c r="R26" s="147">
        <f>Q26*P26/100</f>
        <v>18</v>
      </c>
      <c r="S26" s="290"/>
      <c r="T26" s="291"/>
      <c r="U26" s="124"/>
      <c r="V26" s="2"/>
      <c r="W26" s="2"/>
      <c r="X26" s="2"/>
      <c r="Y26" s="2"/>
      <c r="Z26" s="2"/>
    </row>
    <row r="27" spans="1:26" ht="21" customHeight="1" x14ac:dyDescent="0.25">
      <c r="A27" s="123"/>
      <c r="B27" s="287">
        <f>B25+1</f>
        <v>4</v>
      </c>
      <c r="C27" s="292" t="s">
        <v>125</v>
      </c>
      <c r="D27" s="293"/>
      <c r="E27" s="293"/>
      <c r="F27" s="293"/>
      <c r="G27" s="293"/>
      <c r="H27" s="293"/>
      <c r="I27" s="265"/>
      <c r="J27" s="125" t="s">
        <v>114</v>
      </c>
      <c r="K27" s="125" t="s">
        <v>115</v>
      </c>
      <c r="L27" s="294" t="s">
        <v>40</v>
      </c>
      <c r="M27" s="265"/>
      <c r="N27" s="125" t="s">
        <v>116</v>
      </c>
      <c r="O27" s="125" t="s">
        <v>117</v>
      </c>
      <c r="P27" s="126">
        <v>10</v>
      </c>
      <c r="Q27" s="127"/>
      <c r="R27" s="128">
        <f>R28</f>
        <v>5</v>
      </c>
      <c r="S27" s="289"/>
      <c r="T27" s="255"/>
      <c r="U27" s="124"/>
      <c r="V27" s="2"/>
      <c r="W27" s="2"/>
      <c r="X27" s="2"/>
      <c r="Y27" s="2"/>
      <c r="Z27" s="2"/>
    </row>
    <row r="28" spans="1:26" ht="21" customHeight="1" x14ac:dyDescent="0.25">
      <c r="A28" s="123"/>
      <c r="B28" s="288"/>
      <c r="C28" s="342" t="s">
        <v>126</v>
      </c>
      <c r="D28" s="293"/>
      <c r="E28" s="293"/>
      <c r="F28" s="293"/>
      <c r="G28" s="293"/>
      <c r="H28" s="293"/>
      <c r="I28" s="265"/>
      <c r="J28" s="148">
        <v>100</v>
      </c>
      <c r="K28" s="148"/>
      <c r="L28" s="334"/>
      <c r="M28" s="265"/>
      <c r="N28" s="149"/>
      <c r="O28" s="149"/>
      <c r="P28" s="150">
        <v>5</v>
      </c>
      <c r="Q28" s="146">
        <f>IF(J28&gt;0,J28,IF(K28&gt;0,K28,IF(L28&gt;0,L28,IF(N28&gt;0,N28,O28))))</f>
        <v>100</v>
      </c>
      <c r="R28" s="147">
        <f>Q28*P28/100</f>
        <v>5</v>
      </c>
      <c r="S28" s="270"/>
      <c r="T28" s="302"/>
      <c r="U28" s="124"/>
      <c r="V28" s="2"/>
      <c r="W28" s="2"/>
      <c r="X28" s="2"/>
      <c r="Y28" s="2"/>
      <c r="Z28" s="2"/>
    </row>
    <row r="29" spans="1:26" ht="27" customHeight="1" x14ac:dyDescent="0.25">
      <c r="A29" s="123"/>
      <c r="B29" s="288"/>
      <c r="C29" s="343"/>
      <c r="D29" s="293"/>
      <c r="E29" s="293"/>
      <c r="F29" s="293"/>
      <c r="G29" s="293"/>
      <c r="H29" s="293"/>
      <c r="I29" s="265"/>
      <c r="J29" s="294" t="s">
        <v>127</v>
      </c>
      <c r="K29" s="293"/>
      <c r="L29" s="265"/>
      <c r="M29" s="335" t="s">
        <v>128</v>
      </c>
      <c r="N29" s="293"/>
      <c r="O29" s="293"/>
      <c r="P29" s="265"/>
      <c r="Q29" s="151"/>
      <c r="R29" s="152">
        <f>R30</f>
        <v>5</v>
      </c>
      <c r="S29" s="270"/>
      <c r="T29" s="302"/>
      <c r="U29" s="124"/>
      <c r="V29" s="2"/>
      <c r="W29" s="2"/>
      <c r="X29" s="2"/>
      <c r="Y29" s="2"/>
      <c r="Z29" s="2"/>
    </row>
    <row r="30" spans="1:26" ht="21" customHeight="1" x14ac:dyDescent="0.25">
      <c r="A30" s="123"/>
      <c r="B30" s="267"/>
      <c r="C30" s="342" t="s">
        <v>129</v>
      </c>
      <c r="D30" s="293"/>
      <c r="E30" s="293"/>
      <c r="F30" s="293"/>
      <c r="G30" s="293"/>
      <c r="H30" s="293"/>
      <c r="I30" s="265"/>
      <c r="J30" s="330">
        <v>100</v>
      </c>
      <c r="K30" s="293"/>
      <c r="L30" s="265"/>
      <c r="M30" s="330"/>
      <c r="N30" s="293"/>
      <c r="O30" s="265"/>
      <c r="P30" s="153">
        <v>5</v>
      </c>
      <c r="Q30" s="154">
        <f>IF(J30&gt;0,J30,M30)</f>
        <v>100</v>
      </c>
      <c r="R30" s="147">
        <f>Q30*P30/100</f>
        <v>5</v>
      </c>
      <c r="S30" s="254"/>
      <c r="T30" s="256"/>
      <c r="U30" s="124"/>
      <c r="V30" s="2"/>
      <c r="W30" s="2"/>
      <c r="X30" s="2"/>
      <c r="Y30" s="2"/>
      <c r="Z30" s="2"/>
    </row>
    <row r="31" spans="1:26" ht="21.75" customHeight="1" x14ac:dyDescent="0.25">
      <c r="A31" s="123"/>
      <c r="B31" s="331" t="s">
        <v>130</v>
      </c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65"/>
      <c r="R31" s="155">
        <f>(R19+R22+R25+R27+R29)</f>
        <v>87.85</v>
      </c>
      <c r="S31" s="327"/>
      <c r="T31" s="265"/>
      <c r="U31" s="124"/>
      <c r="V31" s="2"/>
      <c r="W31" s="2"/>
      <c r="X31" s="2"/>
      <c r="Y31" s="2"/>
      <c r="Z31" s="2"/>
    </row>
    <row r="32" spans="1:26" ht="26.25" customHeight="1" x14ac:dyDescent="0.25">
      <c r="A32" s="123"/>
      <c r="B32" s="328" t="s">
        <v>131</v>
      </c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65"/>
      <c r="R32" s="156" t="str">
        <f>IF(R31&gt;=86,"Sangat Baik",IF(R31&gt;=70,"Baik",IF(R31&gt;=56,"Cukup",IF(R31&gt;=40,"Kurang ",IF(R31&gt;=0,"Buruk")))))</f>
        <v>Sangat Baik</v>
      </c>
      <c r="S32" s="328" t="str">
        <f>IF(R31&gt;=86,"A",IF(R31&gt;=70,"B",IF(R31&gt;=56,"C",IF(R31&gt;=40,"D",IF(R31&gt;=0,"E")))))</f>
        <v>A</v>
      </c>
      <c r="T32" s="265"/>
      <c r="U32" s="124"/>
      <c r="V32" s="2"/>
      <c r="W32" s="2"/>
      <c r="X32" s="2"/>
      <c r="Y32" s="2"/>
      <c r="Z32" s="2"/>
    </row>
    <row r="33" spans="1:26" ht="7.5" customHeight="1" x14ac:dyDescent="0.25">
      <c r="A33" s="157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9"/>
      <c r="S33" s="160"/>
      <c r="T33" s="160"/>
      <c r="U33" s="161"/>
      <c r="V33" s="2"/>
      <c r="W33" s="2"/>
      <c r="X33" s="2"/>
      <c r="Y33" s="2"/>
      <c r="Z33" s="2"/>
    </row>
    <row r="34" spans="1:26" ht="4.5" customHeight="1" x14ac:dyDescent="0.25">
      <c r="A34" s="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2"/>
      <c r="S34" s="163"/>
      <c r="T34" s="163"/>
      <c r="U34" s="2"/>
      <c r="V34" s="2"/>
      <c r="W34" s="2"/>
      <c r="X34" s="2"/>
      <c r="Y34" s="2"/>
      <c r="Z34" s="2"/>
    </row>
    <row r="35" spans="1:26" ht="15.75" customHeight="1" x14ac:dyDescent="0.25">
      <c r="A35" s="120"/>
      <c r="B35" s="121" t="s">
        <v>132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2"/>
      <c r="V35" s="2"/>
      <c r="W35" s="2"/>
      <c r="X35" s="2"/>
      <c r="Y35" s="2"/>
      <c r="Z35" s="2"/>
    </row>
    <row r="36" spans="1:26" ht="2.25" customHeight="1" x14ac:dyDescent="0.25">
      <c r="A36" s="12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24"/>
      <c r="V36" s="2"/>
      <c r="W36" s="2"/>
      <c r="X36" s="2"/>
      <c r="Y36" s="2"/>
      <c r="Z36" s="2"/>
    </row>
    <row r="37" spans="1:26" ht="27" customHeight="1" x14ac:dyDescent="0.25">
      <c r="A37" s="123"/>
      <c r="B37" s="2"/>
      <c r="C37" s="164" t="s">
        <v>109</v>
      </c>
      <c r="D37" s="165" t="s">
        <v>133</v>
      </c>
      <c r="E37" s="166" t="s">
        <v>134</v>
      </c>
      <c r="F37" s="40"/>
      <c r="G37" s="2"/>
      <c r="H37" s="2"/>
      <c r="I37" s="2"/>
      <c r="J37" s="2"/>
      <c r="K37" s="2"/>
      <c r="L37" s="2"/>
      <c r="M37" s="2"/>
      <c r="N37" s="165" t="s">
        <v>135</v>
      </c>
      <c r="O37" s="165" t="s">
        <v>136</v>
      </c>
      <c r="P37" s="329" t="s">
        <v>133</v>
      </c>
      <c r="Q37" s="265"/>
      <c r="R37" s="167"/>
      <c r="S37" s="2"/>
      <c r="T37" s="2"/>
      <c r="U37" s="124"/>
      <c r="V37" s="2"/>
      <c r="W37" s="2"/>
      <c r="X37" s="2"/>
      <c r="Y37" s="2"/>
      <c r="Z37" s="2"/>
    </row>
    <row r="38" spans="1:26" ht="23.25" customHeight="1" x14ac:dyDescent="0.25">
      <c r="A38" s="123"/>
      <c r="B38" s="2"/>
      <c r="C38" s="16" t="s">
        <v>114</v>
      </c>
      <c r="D38" s="168" t="s">
        <v>69</v>
      </c>
      <c r="E38" s="168" t="s">
        <v>137</v>
      </c>
      <c r="F38" s="169"/>
      <c r="G38" s="83"/>
      <c r="H38" s="83"/>
      <c r="I38" s="83"/>
      <c r="J38" s="83"/>
      <c r="K38" s="83"/>
      <c r="L38" s="83"/>
      <c r="M38" s="2"/>
      <c r="N38" s="16" t="s">
        <v>137</v>
      </c>
      <c r="O38" s="168" t="s">
        <v>32</v>
      </c>
      <c r="P38" s="321" t="s">
        <v>69</v>
      </c>
      <c r="Q38" s="265"/>
      <c r="R38" s="167"/>
      <c r="S38" s="2"/>
      <c r="T38" s="2"/>
      <c r="U38" s="124"/>
      <c r="V38" s="2"/>
      <c r="W38" s="2"/>
      <c r="X38" s="2"/>
      <c r="Y38" s="2"/>
      <c r="Z38" s="2"/>
    </row>
    <row r="39" spans="1:26" ht="23.25" customHeight="1" x14ac:dyDescent="0.25">
      <c r="A39" s="123"/>
      <c r="B39" s="2"/>
      <c r="C39" s="16" t="s">
        <v>115</v>
      </c>
      <c r="D39" s="168" t="s">
        <v>70</v>
      </c>
      <c r="E39" s="168" t="s">
        <v>138</v>
      </c>
      <c r="F39" s="169"/>
      <c r="G39" s="83"/>
      <c r="H39" s="83"/>
      <c r="I39" s="83"/>
      <c r="J39" s="83"/>
      <c r="K39" s="83"/>
      <c r="L39" s="83"/>
      <c r="M39" s="2"/>
      <c r="N39" s="16" t="s">
        <v>138</v>
      </c>
      <c r="O39" s="168" t="s">
        <v>36</v>
      </c>
      <c r="P39" s="321" t="s">
        <v>70</v>
      </c>
      <c r="Q39" s="265"/>
      <c r="R39" s="167"/>
      <c r="S39" s="2"/>
      <c r="T39" s="2"/>
      <c r="U39" s="124"/>
      <c r="V39" s="2"/>
      <c r="W39" s="2"/>
      <c r="X39" s="2"/>
      <c r="Y39" s="2"/>
      <c r="Z39" s="2"/>
    </row>
    <row r="40" spans="1:26" ht="23.25" customHeight="1" x14ac:dyDescent="0.25">
      <c r="A40" s="123"/>
      <c r="B40" s="2"/>
      <c r="C40" s="16" t="s">
        <v>40</v>
      </c>
      <c r="D40" s="168" t="s">
        <v>71</v>
      </c>
      <c r="E40" s="168" t="s">
        <v>139</v>
      </c>
      <c r="F40" s="169"/>
      <c r="G40" s="83"/>
      <c r="H40" s="83"/>
      <c r="I40" s="83"/>
      <c r="J40" s="83"/>
      <c r="K40" s="83"/>
      <c r="L40" s="83"/>
      <c r="M40" s="2"/>
      <c r="N40" s="16" t="s">
        <v>139</v>
      </c>
      <c r="O40" s="168" t="s">
        <v>40</v>
      </c>
      <c r="P40" s="321" t="s">
        <v>71</v>
      </c>
      <c r="Q40" s="265"/>
      <c r="R40" s="167"/>
      <c r="S40" s="2"/>
      <c r="T40" s="2"/>
      <c r="U40" s="124"/>
      <c r="V40" s="2"/>
      <c r="W40" s="2"/>
      <c r="X40" s="2"/>
      <c r="Y40" s="2"/>
      <c r="Z40" s="2"/>
    </row>
    <row r="41" spans="1:26" ht="23.25" customHeight="1" x14ac:dyDescent="0.25">
      <c r="A41" s="123"/>
      <c r="B41" s="2"/>
      <c r="C41" s="16" t="s">
        <v>140</v>
      </c>
      <c r="D41" s="168" t="s">
        <v>72</v>
      </c>
      <c r="E41" s="168" t="s">
        <v>141</v>
      </c>
      <c r="F41" s="169"/>
      <c r="G41" s="83"/>
      <c r="H41" s="83"/>
      <c r="I41" s="83"/>
      <c r="J41" s="83"/>
      <c r="K41" s="83"/>
      <c r="L41" s="83"/>
      <c r="M41" s="2"/>
      <c r="N41" s="16" t="s">
        <v>141</v>
      </c>
      <c r="O41" s="168" t="s">
        <v>44</v>
      </c>
      <c r="P41" s="321" t="s">
        <v>72</v>
      </c>
      <c r="Q41" s="265"/>
      <c r="R41" s="167"/>
      <c r="S41" s="2"/>
      <c r="T41" s="2"/>
      <c r="U41" s="124"/>
      <c r="V41" s="2"/>
      <c r="W41" s="2"/>
      <c r="X41" s="2"/>
      <c r="Y41" s="2"/>
      <c r="Z41" s="2"/>
    </row>
    <row r="42" spans="1:26" ht="23.25" customHeight="1" x14ac:dyDescent="0.25">
      <c r="A42" s="123"/>
      <c r="B42" s="2"/>
      <c r="C42" s="16" t="s">
        <v>117</v>
      </c>
      <c r="D42" s="168" t="s">
        <v>142</v>
      </c>
      <c r="E42" s="168" t="s">
        <v>143</v>
      </c>
      <c r="F42" s="169"/>
      <c r="G42" s="83"/>
      <c r="H42" s="83"/>
      <c r="I42" s="83"/>
      <c r="J42" s="83"/>
      <c r="K42" s="83"/>
      <c r="L42" s="83"/>
      <c r="M42" s="2"/>
      <c r="N42" s="16" t="s">
        <v>143</v>
      </c>
      <c r="O42" s="168" t="s">
        <v>144</v>
      </c>
      <c r="P42" s="321" t="s">
        <v>142</v>
      </c>
      <c r="Q42" s="265"/>
      <c r="R42" s="167"/>
      <c r="S42" s="2"/>
      <c r="T42" s="2"/>
      <c r="U42" s="124"/>
      <c r="V42" s="2"/>
      <c r="W42" s="2"/>
      <c r="X42" s="2"/>
      <c r="Y42" s="2"/>
      <c r="Z42" s="2"/>
    </row>
    <row r="43" spans="1:26" ht="6.75" customHeight="1" x14ac:dyDescent="0.25">
      <c r="A43" s="157"/>
      <c r="B43" s="159"/>
      <c r="C43" s="159"/>
      <c r="D43" s="159"/>
      <c r="E43" s="159"/>
      <c r="F43" s="159"/>
      <c r="G43" s="170"/>
      <c r="H43" s="170"/>
      <c r="I43" s="170"/>
      <c r="J43" s="170"/>
      <c r="K43" s="170"/>
      <c r="L43" s="170"/>
      <c r="M43" s="159"/>
      <c r="N43" s="159"/>
      <c r="O43" s="159"/>
      <c r="P43" s="159"/>
      <c r="Q43" s="159"/>
      <c r="R43" s="159"/>
      <c r="S43" s="159"/>
      <c r="T43" s="159"/>
      <c r="U43" s="161"/>
      <c r="V43" s="2"/>
      <c r="W43" s="2"/>
      <c r="X43" s="2"/>
      <c r="Y43" s="2"/>
      <c r="Z43" s="2"/>
    </row>
    <row r="44" spans="1:26" ht="15" customHeight="1" x14ac:dyDescent="0.25">
      <c r="A44" s="2"/>
      <c r="B44" s="324" t="s">
        <v>145</v>
      </c>
      <c r="C44" s="258"/>
      <c r="D44" s="258"/>
      <c r="E44" s="258"/>
      <c r="F44" s="83"/>
      <c r="G44" s="83"/>
      <c r="H44" s="83"/>
      <c r="I44" s="83"/>
      <c r="J44" s="83"/>
      <c r="K44" s="83"/>
      <c r="L44" s="83"/>
      <c r="M44" s="83"/>
      <c r="N44" s="83"/>
      <c r="O44" s="325" t="s">
        <v>146</v>
      </c>
      <c r="P44" s="262"/>
      <c r="Q44" s="262"/>
      <c r="R44" s="262"/>
      <c r="S44" s="262"/>
      <c r="T44" s="262"/>
      <c r="U44" s="83"/>
      <c r="V44" s="2"/>
      <c r="W44" s="2"/>
      <c r="X44" s="2"/>
      <c r="Y44" s="2"/>
      <c r="Z44" s="2"/>
    </row>
    <row r="45" spans="1:26" ht="16.5" customHeight="1" x14ac:dyDescent="0.25">
      <c r="A45" s="2"/>
      <c r="B45" s="324" t="str">
        <f>F11</f>
        <v xml:space="preserve"> PT JKL</v>
      </c>
      <c r="C45" s="258"/>
      <c r="D45" s="258"/>
      <c r="E45" s="258"/>
      <c r="F45" s="83"/>
      <c r="G45" s="83"/>
      <c r="H45" s="83"/>
      <c r="I45" s="83"/>
      <c r="J45" s="83"/>
      <c r="K45" s="83"/>
      <c r="L45" s="83"/>
      <c r="M45" s="83"/>
      <c r="N45" s="83"/>
      <c r="O45" s="326" t="s">
        <v>46</v>
      </c>
      <c r="P45" s="258"/>
      <c r="Q45" s="258"/>
      <c r="R45" s="258"/>
      <c r="S45" s="258"/>
      <c r="T45" s="258"/>
      <c r="U45" s="83"/>
      <c r="V45" s="2"/>
      <c r="W45" s="2"/>
      <c r="X45" s="2"/>
      <c r="Y45" s="2"/>
      <c r="Z45" s="2"/>
    </row>
    <row r="46" spans="1:26" ht="15.75" customHeight="1" x14ac:dyDescent="0.25">
      <c r="A46" s="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2"/>
      <c r="W46" s="2"/>
      <c r="X46" s="2"/>
      <c r="Y46" s="2"/>
      <c r="Z46" s="2"/>
    </row>
    <row r="47" spans="1:26" ht="15.75" customHeight="1" x14ac:dyDescent="0.25">
      <c r="A47" s="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2"/>
      <c r="W47" s="2"/>
      <c r="X47" s="2"/>
      <c r="Y47" s="2"/>
      <c r="Z47" s="2"/>
    </row>
    <row r="48" spans="1:26" ht="15.75" customHeight="1" x14ac:dyDescent="0.25">
      <c r="A48" s="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2"/>
      <c r="W48" s="2"/>
      <c r="X48" s="2"/>
      <c r="Y48" s="2"/>
      <c r="Z48" s="2"/>
    </row>
    <row r="49" spans="1:26" ht="15.75" customHeight="1" x14ac:dyDescent="0.25">
      <c r="A49" s="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2"/>
      <c r="W49" s="2"/>
      <c r="X49" s="2"/>
      <c r="Y49" s="2"/>
      <c r="Z49" s="2"/>
    </row>
    <row r="50" spans="1:26" ht="15.75" customHeight="1" x14ac:dyDescent="0.25">
      <c r="A50" s="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2"/>
      <c r="W50" s="2"/>
      <c r="X50" s="2"/>
      <c r="Y50" s="2"/>
      <c r="Z50" s="2"/>
    </row>
    <row r="51" spans="1:26" ht="15.75" customHeight="1" x14ac:dyDescent="0.25">
      <c r="A51" s="2"/>
      <c r="B51" s="322" t="s">
        <v>212</v>
      </c>
      <c r="C51" s="258"/>
      <c r="D51" s="258"/>
      <c r="E51" s="258"/>
      <c r="F51" s="83"/>
      <c r="G51" s="83"/>
      <c r="H51" s="83"/>
      <c r="I51" s="83"/>
      <c r="J51" s="83"/>
      <c r="K51" s="83"/>
      <c r="L51" s="83"/>
      <c r="M51" s="83"/>
      <c r="N51" s="83"/>
      <c r="O51" s="322" t="s">
        <v>148</v>
      </c>
      <c r="P51" s="258"/>
      <c r="Q51" s="258"/>
      <c r="R51" s="258"/>
      <c r="S51" s="258"/>
      <c r="T51" s="258"/>
      <c r="U51" s="258"/>
      <c r="V51" s="2"/>
      <c r="W51" s="2"/>
      <c r="X51" s="2"/>
      <c r="Y51" s="2"/>
      <c r="Z51" s="2"/>
    </row>
    <row r="52" spans="1:26" ht="15.75" customHeight="1" x14ac:dyDescent="0.25">
      <c r="A52" s="2"/>
      <c r="B52" s="323" t="s">
        <v>149</v>
      </c>
      <c r="C52" s="258"/>
      <c r="D52" s="258"/>
      <c r="E52" s="258"/>
      <c r="F52" s="83"/>
      <c r="G52" s="2"/>
      <c r="H52" s="2"/>
      <c r="I52" s="2"/>
      <c r="J52" s="2"/>
      <c r="K52" s="2"/>
      <c r="L52" s="2"/>
      <c r="M52" s="83"/>
      <c r="N52" s="83"/>
      <c r="O52" s="323" t="s">
        <v>150</v>
      </c>
      <c r="P52" s="258"/>
      <c r="Q52" s="258"/>
      <c r="R52" s="258"/>
      <c r="S52" s="258"/>
      <c r="T52" s="258"/>
      <c r="U52" s="258"/>
      <c r="V52" s="2"/>
      <c r="W52" s="2"/>
      <c r="X52" s="2"/>
      <c r="Y52" s="2"/>
      <c r="Z52" s="2"/>
    </row>
    <row r="53" spans="1:26" ht="15.75" customHeight="1" x14ac:dyDescent="0.25">
      <c r="A53" s="2"/>
      <c r="B53" s="83"/>
      <c r="C53" s="83"/>
      <c r="D53" s="83"/>
      <c r="E53" s="83"/>
      <c r="F53" s="83"/>
      <c r="G53" s="2"/>
      <c r="H53" s="2"/>
      <c r="I53" s="2"/>
      <c r="J53" s="2"/>
      <c r="K53" s="2"/>
      <c r="L53" s="2"/>
      <c r="M53" s="83"/>
      <c r="N53" s="83"/>
      <c r="O53" s="83"/>
      <c r="P53" s="83"/>
      <c r="Q53" s="83"/>
      <c r="R53" s="83"/>
      <c r="S53" s="83"/>
      <c r="T53" s="83"/>
      <c r="U53" s="83"/>
      <c r="V53" s="2"/>
      <c r="W53" s="2"/>
      <c r="X53" s="2"/>
      <c r="Y53" s="2"/>
      <c r="Z53" s="2"/>
    </row>
    <row r="54" spans="1:26" ht="15.75" customHeight="1" x14ac:dyDescent="0.25">
      <c r="A54" s="2"/>
      <c r="B54" s="83"/>
      <c r="C54" s="83"/>
      <c r="D54" s="83"/>
      <c r="E54" s="83"/>
      <c r="F54" s="83"/>
      <c r="G54" s="2"/>
      <c r="H54" s="2"/>
      <c r="I54" s="2"/>
      <c r="J54" s="2"/>
      <c r="K54" s="2"/>
      <c r="L54" s="2"/>
      <c r="M54" s="83"/>
      <c r="N54" s="83"/>
      <c r="O54" s="83"/>
      <c r="P54" s="83"/>
      <c r="Q54" s="83"/>
      <c r="R54" s="83"/>
      <c r="S54" s="83"/>
      <c r="T54" s="83"/>
      <c r="U54" s="83"/>
      <c r="V54" s="2"/>
      <c r="W54" s="2"/>
      <c r="X54" s="2"/>
      <c r="Y54" s="2"/>
      <c r="Z54" s="2"/>
    </row>
    <row r="55" spans="1:26" ht="15.75" customHeight="1" x14ac:dyDescent="0.25">
      <c r="A55" s="2"/>
      <c r="B55" s="83"/>
      <c r="C55" s="83"/>
      <c r="D55" s="83"/>
      <c r="E55" s="83"/>
      <c r="F55" s="83"/>
      <c r="G55" s="2"/>
      <c r="H55" s="2"/>
      <c r="I55" s="2"/>
      <c r="J55" s="2"/>
      <c r="K55" s="2"/>
      <c r="L55" s="2"/>
      <c r="M55" s="83"/>
      <c r="N55" s="83"/>
      <c r="O55" s="83"/>
      <c r="P55" s="83"/>
      <c r="Q55" s="83"/>
      <c r="R55" s="83"/>
      <c r="S55" s="83"/>
      <c r="T55" s="83"/>
      <c r="U55" s="83"/>
      <c r="V55" s="2"/>
      <c r="W55" s="2"/>
      <c r="X55" s="2"/>
      <c r="Y55" s="2"/>
      <c r="Z55" s="2"/>
    </row>
    <row r="56" spans="1:26" ht="15.75" customHeight="1" x14ac:dyDescent="0.25">
      <c r="A56" s="2"/>
      <c r="B56" s="83"/>
      <c r="C56" s="83"/>
      <c r="D56" s="83"/>
      <c r="E56" s="83"/>
      <c r="F56" s="83"/>
      <c r="G56" s="2"/>
      <c r="H56" s="2"/>
      <c r="I56" s="2"/>
      <c r="J56" s="2"/>
      <c r="K56" s="2"/>
      <c r="L56" s="2"/>
      <c r="M56" s="83"/>
      <c r="N56" s="83"/>
      <c r="O56" s="83"/>
      <c r="P56" s="83"/>
      <c r="Q56" s="83"/>
      <c r="R56" s="83"/>
      <c r="S56" s="83"/>
      <c r="T56" s="83"/>
      <c r="U56" s="83"/>
      <c r="V56" s="2"/>
      <c r="W56" s="2"/>
      <c r="X56" s="2"/>
      <c r="Y56" s="2"/>
      <c r="Z56" s="2"/>
    </row>
    <row r="57" spans="1:26" ht="15.75" customHeight="1" x14ac:dyDescent="0.25">
      <c r="A57" s="2"/>
      <c r="B57" s="83"/>
      <c r="C57" s="83"/>
      <c r="D57" s="83"/>
      <c r="E57" s="83"/>
      <c r="F57" s="83"/>
      <c r="G57" s="2"/>
      <c r="H57" s="2"/>
      <c r="I57" s="2"/>
      <c r="J57" s="2"/>
      <c r="K57" s="2"/>
      <c r="L57" s="2"/>
      <c r="M57" s="83"/>
      <c r="N57" s="83"/>
      <c r="O57" s="83"/>
      <c r="P57" s="83"/>
      <c r="Q57" s="83"/>
      <c r="R57" s="83"/>
      <c r="S57" s="83"/>
      <c r="T57" s="83"/>
      <c r="U57" s="83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3">
    <mergeCell ref="C25:I25"/>
    <mergeCell ref="B25:B26"/>
    <mergeCell ref="C26:I26"/>
    <mergeCell ref="B27:B30"/>
    <mergeCell ref="C27:I27"/>
    <mergeCell ref="C28:I28"/>
    <mergeCell ref="C29:I29"/>
    <mergeCell ref="C30:I30"/>
    <mergeCell ref="C21:I21"/>
    <mergeCell ref="L21:M21"/>
    <mergeCell ref="B22:B24"/>
    <mergeCell ref="C22:I22"/>
    <mergeCell ref="L22:M22"/>
    <mergeCell ref="C23:I23"/>
    <mergeCell ref="L23:M23"/>
    <mergeCell ref="L24:M24"/>
    <mergeCell ref="C24:I24"/>
    <mergeCell ref="J29:L29"/>
    <mergeCell ref="J30:L30"/>
    <mergeCell ref="B31:Q31"/>
    <mergeCell ref="B32:Q32"/>
    <mergeCell ref="L26:M26"/>
    <mergeCell ref="L27:M27"/>
    <mergeCell ref="L28:M28"/>
    <mergeCell ref="M29:P29"/>
    <mergeCell ref="M30:O30"/>
    <mergeCell ref="S27:T30"/>
    <mergeCell ref="S31:T31"/>
    <mergeCell ref="S32:T32"/>
    <mergeCell ref="P37:Q37"/>
    <mergeCell ref="P38:Q38"/>
    <mergeCell ref="P39:Q39"/>
    <mergeCell ref="P40:Q40"/>
    <mergeCell ref="B51:E51"/>
    <mergeCell ref="B52:E52"/>
    <mergeCell ref="P41:Q41"/>
    <mergeCell ref="P42:Q42"/>
    <mergeCell ref="B44:E44"/>
    <mergeCell ref="O44:T44"/>
    <mergeCell ref="B45:E45"/>
    <mergeCell ref="O45:T45"/>
    <mergeCell ref="O51:U51"/>
    <mergeCell ref="O52:U52"/>
    <mergeCell ref="P12:R12"/>
    <mergeCell ref="P13:R13"/>
    <mergeCell ref="F14:N14"/>
    <mergeCell ref="P14:R14"/>
    <mergeCell ref="G5:L5"/>
    <mergeCell ref="A7:Q8"/>
    <mergeCell ref="A10:D10"/>
    <mergeCell ref="F11:N11"/>
    <mergeCell ref="P11:R11"/>
    <mergeCell ref="F12:N12"/>
    <mergeCell ref="F13:N13"/>
    <mergeCell ref="A11:D11"/>
    <mergeCell ref="A13:D13"/>
    <mergeCell ref="A14:D14"/>
    <mergeCell ref="B17:B18"/>
    <mergeCell ref="J17:O18"/>
    <mergeCell ref="P17:P18"/>
    <mergeCell ref="B19:B21"/>
    <mergeCell ref="S25:T26"/>
    <mergeCell ref="C17:I18"/>
    <mergeCell ref="C19:I19"/>
    <mergeCell ref="L19:M19"/>
    <mergeCell ref="C20:I20"/>
    <mergeCell ref="L20:M20"/>
    <mergeCell ref="Q17:Q18"/>
    <mergeCell ref="R17:R18"/>
    <mergeCell ref="S17:T18"/>
    <mergeCell ref="S19:T21"/>
    <mergeCell ref="S22:T24"/>
    <mergeCell ref="L25:M25"/>
  </mergeCells>
  <printOptions horizontalCentered="1"/>
  <pageMargins left="0" right="0" top="0.55118110236220474" bottom="0.15748031496062992" header="0" footer="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Z1000"/>
  <sheetViews>
    <sheetView workbookViewId="0"/>
  </sheetViews>
  <sheetFormatPr defaultColWidth="12.625" defaultRowHeight="15" customHeight="1" x14ac:dyDescent="0.2"/>
  <cols>
    <col min="1" max="1" width="0.625" customWidth="1"/>
    <col min="2" max="2" width="4.375" customWidth="1"/>
    <col min="3" max="3" width="8.125" customWidth="1"/>
    <col min="4" max="4" width="13.5" customWidth="1"/>
    <col min="5" max="5" width="8.5" customWidth="1"/>
    <col min="6" max="6" width="10.125" customWidth="1"/>
    <col min="7" max="7" width="8" customWidth="1"/>
    <col min="8" max="8" width="7.625" customWidth="1"/>
    <col min="9" max="9" width="1.875" customWidth="1"/>
    <col min="10" max="11" width="4.125" customWidth="1"/>
    <col min="12" max="13" width="2.375" customWidth="1"/>
    <col min="14" max="14" width="6.375" customWidth="1"/>
    <col min="15" max="15" width="8.125" customWidth="1"/>
    <col min="16" max="17" width="8" customWidth="1"/>
    <col min="18" max="18" width="16.625" customWidth="1"/>
    <col min="19" max="19" width="2.5" customWidth="1"/>
    <col min="20" max="20" width="22.125" customWidth="1"/>
    <col min="21" max="21" width="1.375" customWidth="1"/>
    <col min="22" max="26" width="7.6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81"/>
      <c r="B2" s="81"/>
      <c r="C2" s="81"/>
      <c r="D2" s="82"/>
      <c r="E2" s="83"/>
      <c r="F2" s="83"/>
      <c r="G2" s="83"/>
      <c r="H2" s="83"/>
      <c r="I2" s="83"/>
      <c r="J2" s="83"/>
      <c r="K2" s="83"/>
      <c r="L2" s="83"/>
      <c r="M2" s="81"/>
      <c r="N2" s="81"/>
      <c r="O2" s="81"/>
      <c r="P2" s="81"/>
      <c r="Q2" s="81"/>
      <c r="R2" s="81"/>
      <c r="S2" s="81"/>
      <c r="T2" s="81"/>
      <c r="U2" s="2"/>
      <c r="V2" s="2"/>
      <c r="W2" s="2"/>
      <c r="X2" s="2"/>
      <c r="Y2" s="2"/>
      <c r="Z2" s="2"/>
    </row>
    <row r="3" spans="1:26" ht="15.75" x14ac:dyDescent="0.25">
      <c r="A3" s="81"/>
      <c r="B3" s="81"/>
      <c r="C3" s="81"/>
      <c r="D3" s="82"/>
      <c r="E3" s="83"/>
      <c r="F3" s="83"/>
      <c r="G3" s="83"/>
      <c r="H3" s="83"/>
      <c r="I3" s="83"/>
      <c r="J3" s="83"/>
      <c r="K3" s="83"/>
      <c r="L3" s="83"/>
      <c r="M3" s="81"/>
      <c r="N3" s="81"/>
      <c r="O3" s="81"/>
      <c r="P3" s="81"/>
      <c r="Q3" s="81"/>
      <c r="R3" s="81"/>
      <c r="S3" s="81"/>
      <c r="T3" s="81"/>
      <c r="U3" s="2"/>
      <c r="V3" s="2"/>
      <c r="W3" s="2"/>
      <c r="X3" s="2"/>
      <c r="Y3" s="2"/>
      <c r="Z3" s="2"/>
    </row>
    <row r="4" spans="1:26" ht="15.75" x14ac:dyDescent="0.25">
      <c r="A4" s="81"/>
      <c r="B4" s="81"/>
      <c r="C4" s="81"/>
      <c r="D4" s="82" t="s">
        <v>151</v>
      </c>
      <c r="E4" s="83" t="s">
        <v>213</v>
      </c>
      <c r="F4" s="83"/>
      <c r="G4" s="84"/>
      <c r="H4" s="84"/>
      <c r="I4" s="84"/>
      <c r="J4" s="84"/>
      <c r="K4" s="84"/>
      <c r="L4" s="83"/>
      <c r="M4" s="81"/>
      <c r="N4" s="81"/>
      <c r="O4" s="81"/>
      <c r="P4" s="85"/>
      <c r="Q4" s="81"/>
      <c r="R4" s="81"/>
      <c r="S4" s="81"/>
      <c r="T4" s="81"/>
      <c r="U4" s="2"/>
      <c r="V4" s="2"/>
      <c r="W4" s="2"/>
      <c r="X4" s="2"/>
      <c r="Y4" s="2"/>
      <c r="Z4" s="2"/>
    </row>
    <row r="5" spans="1:26" ht="15.75" x14ac:dyDescent="0.25">
      <c r="A5" s="81"/>
      <c r="B5" s="81"/>
      <c r="C5" s="81"/>
      <c r="D5" s="86" t="s">
        <v>88</v>
      </c>
      <c r="E5" s="83" t="s">
        <v>214</v>
      </c>
      <c r="F5" s="83"/>
      <c r="G5" s="309"/>
      <c r="H5" s="258"/>
      <c r="I5" s="258"/>
      <c r="J5" s="258"/>
      <c r="K5" s="258"/>
      <c r="L5" s="258"/>
      <c r="M5" s="81"/>
      <c r="N5" s="81"/>
      <c r="O5" s="81"/>
      <c r="P5" s="81"/>
      <c r="Q5" s="81"/>
      <c r="R5" s="81"/>
      <c r="S5" s="81"/>
      <c r="T5" s="81"/>
      <c r="U5" s="2"/>
      <c r="V5" s="2"/>
      <c r="W5" s="2"/>
      <c r="X5" s="2"/>
      <c r="Y5" s="2"/>
      <c r="Z5" s="2"/>
    </row>
    <row r="6" spans="1:26" ht="15.75" x14ac:dyDescent="0.25">
      <c r="A6" s="81"/>
      <c r="B6" s="81"/>
      <c r="C6" s="81"/>
      <c r="D6" s="83"/>
      <c r="E6" s="83"/>
      <c r="F6" s="83"/>
      <c r="G6" s="83"/>
      <c r="H6" s="83"/>
      <c r="I6" s="83"/>
      <c r="J6" s="83"/>
      <c r="K6" s="83"/>
      <c r="L6" s="83"/>
      <c r="M6" s="81"/>
      <c r="N6" s="81"/>
      <c r="O6" s="81"/>
      <c r="P6" s="81"/>
      <c r="Q6" s="81"/>
      <c r="R6" s="81"/>
      <c r="S6" s="81"/>
      <c r="T6" s="81"/>
      <c r="U6" s="2"/>
      <c r="V6" s="2"/>
      <c r="W6" s="2"/>
      <c r="X6" s="2"/>
      <c r="Y6" s="2"/>
      <c r="Z6" s="2"/>
    </row>
    <row r="7" spans="1:26" ht="15" customHeight="1" x14ac:dyDescent="0.25">
      <c r="A7" s="310" t="s">
        <v>90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311"/>
      <c r="R7" s="87" t="s">
        <v>91</v>
      </c>
      <c r="S7" s="88" t="s">
        <v>2</v>
      </c>
      <c r="T7" s="89"/>
      <c r="U7" s="90"/>
      <c r="V7" s="2"/>
      <c r="W7" s="2"/>
      <c r="X7" s="2"/>
      <c r="Y7" s="2"/>
      <c r="Z7" s="2"/>
    </row>
    <row r="8" spans="1:26" ht="15" customHeight="1" x14ac:dyDescent="0.25">
      <c r="A8" s="312"/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4"/>
      <c r="R8" s="91" t="s">
        <v>92</v>
      </c>
      <c r="S8" s="92" t="s">
        <v>2</v>
      </c>
      <c r="T8" s="93"/>
      <c r="U8" s="94"/>
      <c r="V8" s="2"/>
      <c r="W8" s="2"/>
      <c r="X8" s="2"/>
      <c r="Y8" s="2"/>
      <c r="Z8" s="2"/>
    </row>
    <row r="9" spans="1:26" ht="6" customHeight="1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2"/>
      <c r="V9" s="2"/>
      <c r="W9" s="2"/>
      <c r="X9" s="2"/>
      <c r="Y9" s="2"/>
      <c r="Z9" s="2"/>
    </row>
    <row r="10" spans="1:26" x14ac:dyDescent="0.25">
      <c r="A10" s="315" t="s">
        <v>93</v>
      </c>
      <c r="B10" s="316"/>
      <c r="C10" s="316"/>
      <c r="D10" s="316"/>
      <c r="E10" s="96"/>
      <c r="F10" s="97" t="s">
        <v>215</v>
      </c>
      <c r="G10" s="97"/>
      <c r="H10" s="97"/>
      <c r="I10" s="97"/>
      <c r="J10" s="97"/>
      <c r="K10" s="97"/>
      <c r="L10" s="97"/>
      <c r="M10" s="97"/>
      <c r="N10" s="98"/>
      <c r="O10" s="95"/>
      <c r="P10" s="99" t="s">
        <v>95</v>
      </c>
      <c r="Q10" s="100"/>
      <c r="R10" s="101"/>
      <c r="S10" s="101"/>
      <c r="T10" s="89"/>
      <c r="U10" s="90"/>
      <c r="V10" s="2"/>
      <c r="W10" s="2"/>
      <c r="X10" s="2"/>
      <c r="Y10" s="2"/>
      <c r="Z10" s="2"/>
    </row>
    <row r="11" spans="1:26" x14ac:dyDescent="0.25">
      <c r="A11" s="303" t="s">
        <v>96</v>
      </c>
      <c r="B11" s="304"/>
      <c r="C11" s="304"/>
      <c r="D11" s="304"/>
      <c r="E11" s="102"/>
      <c r="F11" s="174" t="s">
        <v>216</v>
      </c>
      <c r="G11" s="174"/>
      <c r="H11" s="174"/>
      <c r="I11" s="174"/>
      <c r="J11" s="174"/>
      <c r="K11" s="174"/>
      <c r="L11" s="174"/>
      <c r="M11" s="174"/>
      <c r="N11" s="175"/>
      <c r="O11" s="95"/>
      <c r="P11" s="319" t="s">
        <v>98</v>
      </c>
      <c r="Q11" s="296"/>
      <c r="R11" s="296"/>
      <c r="S11" s="103" t="s">
        <v>2</v>
      </c>
      <c r="T11" s="104">
        <v>2018</v>
      </c>
      <c r="U11" s="105"/>
      <c r="V11" s="2"/>
      <c r="W11" s="2"/>
      <c r="X11" s="2"/>
      <c r="Y11" s="2"/>
      <c r="Z11" s="2"/>
    </row>
    <row r="12" spans="1:26" x14ac:dyDescent="0.25">
      <c r="A12" s="106" t="s">
        <v>99</v>
      </c>
      <c r="B12" s="107"/>
      <c r="C12" s="107"/>
      <c r="D12" s="107"/>
      <c r="E12" s="102"/>
      <c r="F12" s="317" t="s">
        <v>217</v>
      </c>
      <c r="G12" s="304"/>
      <c r="H12" s="304"/>
      <c r="I12" s="304"/>
      <c r="J12" s="304"/>
      <c r="K12" s="304"/>
      <c r="L12" s="304"/>
      <c r="M12" s="304"/>
      <c r="N12" s="318"/>
      <c r="O12" s="95"/>
      <c r="P12" s="303" t="s">
        <v>101</v>
      </c>
      <c r="Q12" s="304"/>
      <c r="R12" s="304"/>
      <c r="S12" s="107" t="s">
        <v>2</v>
      </c>
      <c r="T12" s="108" t="s">
        <v>102</v>
      </c>
      <c r="U12" s="109"/>
      <c r="V12" s="2"/>
      <c r="W12" s="2"/>
      <c r="X12" s="2"/>
      <c r="Y12" s="2"/>
      <c r="Z12" s="2"/>
    </row>
    <row r="13" spans="1:26" x14ac:dyDescent="0.25">
      <c r="A13" s="303" t="s">
        <v>103</v>
      </c>
      <c r="B13" s="304"/>
      <c r="C13" s="304"/>
      <c r="D13" s="304"/>
      <c r="E13" s="102"/>
      <c r="F13" s="320" t="s">
        <v>218</v>
      </c>
      <c r="G13" s="304"/>
      <c r="H13" s="304"/>
      <c r="I13" s="304"/>
      <c r="J13" s="304"/>
      <c r="K13" s="304"/>
      <c r="L13" s="304"/>
      <c r="M13" s="304"/>
      <c r="N13" s="318"/>
      <c r="O13" s="95"/>
      <c r="P13" s="303" t="s">
        <v>208</v>
      </c>
      <c r="Q13" s="304"/>
      <c r="R13" s="304"/>
      <c r="S13" s="107" t="s">
        <v>2</v>
      </c>
      <c r="T13" s="191" t="s">
        <v>219</v>
      </c>
      <c r="U13" s="109"/>
      <c r="V13" s="2"/>
      <c r="W13" s="2"/>
      <c r="X13" s="2"/>
      <c r="Y13" s="2"/>
      <c r="Z13" s="2"/>
    </row>
    <row r="14" spans="1:26" x14ac:dyDescent="0.25">
      <c r="A14" s="308" t="s">
        <v>106</v>
      </c>
      <c r="B14" s="306"/>
      <c r="C14" s="306"/>
      <c r="D14" s="306"/>
      <c r="E14" s="111"/>
      <c r="F14" s="353" t="s">
        <v>220</v>
      </c>
      <c r="G14" s="306"/>
      <c r="H14" s="306"/>
      <c r="I14" s="306"/>
      <c r="J14" s="306"/>
      <c r="K14" s="306"/>
      <c r="L14" s="306"/>
      <c r="M14" s="306"/>
      <c r="N14" s="307"/>
      <c r="O14" s="95"/>
      <c r="P14" s="308" t="s">
        <v>105</v>
      </c>
      <c r="Q14" s="306"/>
      <c r="R14" s="306"/>
      <c r="S14" s="112" t="s">
        <v>2</v>
      </c>
      <c r="T14" s="192">
        <v>44170</v>
      </c>
      <c r="U14" s="114"/>
      <c r="V14" s="2"/>
      <c r="W14" s="2"/>
      <c r="X14" s="2"/>
      <c r="Y14" s="2"/>
      <c r="Z14" s="2"/>
    </row>
    <row r="15" spans="1:26" ht="6.75" customHeight="1" x14ac:dyDescent="0.25">
      <c r="A15" s="83"/>
      <c r="B15" s="115"/>
      <c r="C15" s="116"/>
      <c r="D15" s="116"/>
      <c r="E15" s="117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118"/>
      <c r="S15" s="119"/>
      <c r="T15" s="83"/>
      <c r="U15" s="2"/>
      <c r="V15" s="2"/>
      <c r="W15" s="2"/>
      <c r="X15" s="2"/>
      <c r="Y15" s="2"/>
      <c r="Z15" s="2"/>
    </row>
    <row r="16" spans="1:26" ht="8.25" customHeight="1" x14ac:dyDescent="0.25">
      <c r="A16" s="120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2"/>
      <c r="V16" s="2"/>
      <c r="W16" s="2"/>
      <c r="X16" s="2"/>
      <c r="Y16" s="2"/>
      <c r="Z16" s="2"/>
    </row>
    <row r="17" spans="1:26" ht="15.75" customHeight="1" x14ac:dyDescent="0.25">
      <c r="A17" s="123"/>
      <c r="B17" s="282" t="s">
        <v>10</v>
      </c>
      <c r="C17" s="283" t="s">
        <v>108</v>
      </c>
      <c r="D17" s="284"/>
      <c r="E17" s="284"/>
      <c r="F17" s="284"/>
      <c r="G17" s="284"/>
      <c r="H17" s="284"/>
      <c r="I17" s="255"/>
      <c r="J17" s="283" t="s">
        <v>109</v>
      </c>
      <c r="K17" s="284"/>
      <c r="L17" s="284"/>
      <c r="M17" s="284"/>
      <c r="N17" s="284"/>
      <c r="O17" s="255"/>
      <c r="P17" s="286" t="s">
        <v>52</v>
      </c>
      <c r="Q17" s="282" t="s">
        <v>110</v>
      </c>
      <c r="R17" s="299" t="s">
        <v>111</v>
      </c>
      <c r="S17" s="300" t="s">
        <v>112</v>
      </c>
      <c r="T17" s="255"/>
      <c r="U17" s="124"/>
      <c r="V17" s="2"/>
      <c r="W17" s="2"/>
      <c r="X17" s="2"/>
      <c r="Y17" s="2"/>
      <c r="Z17" s="2"/>
    </row>
    <row r="18" spans="1:26" ht="15.75" customHeight="1" x14ac:dyDescent="0.25">
      <c r="A18" s="123"/>
      <c r="B18" s="267"/>
      <c r="C18" s="254"/>
      <c r="D18" s="285"/>
      <c r="E18" s="285"/>
      <c r="F18" s="285"/>
      <c r="G18" s="285"/>
      <c r="H18" s="285"/>
      <c r="I18" s="256"/>
      <c r="J18" s="254"/>
      <c r="K18" s="285"/>
      <c r="L18" s="285"/>
      <c r="M18" s="285"/>
      <c r="N18" s="285"/>
      <c r="O18" s="256"/>
      <c r="P18" s="267"/>
      <c r="Q18" s="267"/>
      <c r="R18" s="267"/>
      <c r="S18" s="254"/>
      <c r="T18" s="256"/>
      <c r="U18" s="124"/>
      <c r="V18" s="2"/>
      <c r="W18" s="2"/>
      <c r="X18" s="2"/>
      <c r="Y18" s="2"/>
      <c r="Z18" s="2"/>
    </row>
    <row r="19" spans="1:26" ht="21" customHeight="1" x14ac:dyDescent="0.25">
      <c r="A19" s="123"/>
      <c r="B19" s="287">
        <v>1</v>
      </c>
      <c r="C19" s="292" t="s">
        <v>113</v>
      </c>
      <c r="D19" s="293"/>
      <c r="E19" s="293"/>
      <c r="F19" s="293"/>
      <c r="G19" s="293"/>
      <c r="H19" s="293"/>
      <c r="I19" s="265"/>
      <c r="J19" s="125" t="s">
        <v>114</v>
      </c>
      <c r="K19" s="125" t="s">
        <v>115</v>
      </c>
      <c r="L19" s="294" t="s">
        <v>40</v>
      </c>
      <c r="M19" s="265"/>
      <c r="N19" s="125" t="s">
        <v>116</v>
      </c>
      <c r="O19" s="125" t="s">
        <v>117</v>
      </c>
      <c r="P19" s="126">
        <v>50</v>
      </c>
      <c r="Q19" s="127"/>
      <c r="R19" s="128">
        <f>R21+R20</f>
        <v>39.75</v>
      </c>
      <c r="S19" s="301"/>
      <c r="T19" s="255"/>
      <c r="U19" s="124"/>
      <c r="V19" s="2"/>
      <c r="W19" s="2"/>
      <c r="X19" s="2"/>
      <c r="Y19" s="2"/>
      <c r="Z19" s="2"/>
    </row>
    <row r="20" spans="1:26" ht="19.5" customHeight="1" x14ac:dyDescent="0.25">
      <c r="A20" s="123"/>
      <c r="B20" s="288"/>
      <c r="C20" s="295" t="s">
        <v>118</v>
      </c>
      <c r="D20" s="296"/>
      <c r="E20" s="296"/>
      <c r="F20" s="296"/>
      <c r="G20" s="296"/>
      <c r="H20" s="296"/>
      <c r="I20" s="297"/>
      <c r="J20" s="129"/>
      <c r="K20" s="129">
        <v>80</v>
      </c>
      <c r="L20" s="298"/>
      <c r="M20" s="297"/>
      <c r="N20" s="129"/>
      <c r="O20" s="129"/>
      <c r="P20" s="130">
        <v>25</v>
      </c>
      <c r="Q20" s="131">
        <f t="shared" ref="Q20:Q21" si="0">IF(J20&gt;0,J20,IF(K20&gt;0,K20,IF(L20&gt;0,L20,IF(N20&gt;0,N20,O20))))</f>
        <v>80</v>
      </c>
      <c r="R20" s="132">
        <f t="shared" ref="R20:R21" si="1">Q20*P20/100</f>
        <v>20</v>
      </c>
      <c r="S20" s="270"/>
      <c r="T20" s="302"/>
      <c r="U20" s="124"/>
      <c r="V20" s="2"/>
      <c r="W20" s="2"/>
      <c r="X20" s="2"/>
      <c r="Y20" s="2"/>
      <c r="Z20" s="2"/>
    </row>
    <row r="21" spans="1:26" ht="19.5" customHeight="1" x14ac:dyDescent="0.25">
      <c r="A21" s="123"/>
      <c r="B21" s="267"/>
      <c r="C21" s="336" t="s">
        <v>119</v>
      </c>
      <c r="D21" s="337"/>
      <c r="E21" s="337"/>
      <c r="F21" s="337"/>
      <c r="G21" s="337"/>
      <c r="H21" s="337"/>
      <c r="I21" s="338"/>
      <c r="J21" s="133"/>
      <c r="K21" s="133">
        <v>79</v>
      </c>
      <c r="L21" s="339"/>
      <c r="M21" s="338"/>
      <c r="N21" s="133"/>
      <c r="O21" s="134"/>
      <c r="P21" s="135">
        <v>25</v>
      </c>
      <c r="Q21" s="131">
        <f t="shared" si="0"/>
        <v>79</v>
      </c>
      <c r="R21" s="132">
        <f t="shared" si="1"/>
        <v>19.75</v>
      </c>
      <c r="S21" s="254"/>
      <c r="T21" s="256"/>
      <c r="U21" s="124"/>
      <c r="V21" s="2"/>
      <c r="W21" s="2"/>
      <c r="X21" s="2"/>
      <c r="Y21" s="2"/>
      <c r="Z21" s="2"/>
    </row>
    <row r="22" spans="1:26" ht="21.75" customHeight="1" x14ac:dyDescent="0.25">
      <c r="A22" s="123"/>
      <c r="B22" s="287">
        <v>2</v>
      </c>
      <c r="C22" s="292" t="s">
        <v>120</v>
      </c>
      <c r="D22" s="293"/>
      <c r="E22" s="293"/>
      <c r="F22" s="293"/>
      <c r="G22" s="293"/>
      <c r="H22" s="293"/>
      <c r="I22" s="265"/>
      <c r="J22" s="125" t="s">
        <v>114</v>
      </c>
      <c r="K22" s="125" t="s">
        <v>115</v>
      </c>
      <c r="L22" s="294" t="s">
        <v>40</v>
      </c>
      <c r="M22" s="265"/>
      <c r="N22" s="125" t="s">
        <v>116</v>
      </c>
      <c r="O22" s="125" t="s">
        <v>117</v>
      </c>
      <c r="P22" s="126">
        <v>20</v>
      </c>
      <c r="Q22" s="127"/>
      <c r="R22" s="128">
        <f>R23+R24</f>
        <v>18.600000000000001</v>
      </c>
      <c r="S22" s="289"/>
      <c r="T22" s="255"/>
      <c r="U22" s="124"/>
      <c r="V22" s="2"/>
      <c r="W22" s="2"/>
      <c r="X22" s="2"/>
      <c r="Y22" s="2"/>
      <c r="Z22" s="2"/>
    </row>
    <row r="23" spans="1:26" ht="21" customHeight="1" x14ac:dyDescent="0.25">
      <c r="A23" s="123"/>
      <c r="B23" s="288"/>
      <c r="C23" s="340" t="s">
        <v>121</v>
      </c>
      <c r="D23" s="296"/>
      <c r="E23" s="296"/>
      <c r="F23" s="296"/>
      <c r="G23" s="296"/>
      <c r="H23" s="296"/>
      <c r="I23" s="297"/>
      <c r="J23" s="136">
        <v>100</v>
      </c>
      <c r="K23" s="137"/>
      <c r="L23" s="341"/>
      <c r="M23" s="297"/>
      <c r="N23" s="138"/>
      <c r="O23" s="138"/>
      <c r="P23" s="139">
        <v>10</v>
      </c>
      <c r="Q23" s="140">
        <f t="shared" ref="Q23:Q24" si="2">IF(J23&gt;0,J23,IF(K23&gt;0,K23,IF(L23&gt;0,L23,IF(N23&gt;0,N23,O23))))</f>
        <v>100</v>
      </c>
      <c r="R23" s="132">
        <f t="shared" ref="R23:R24" si="3">Q23*P23/100</f>
        <v>10</v>
      </c>
      <c r="S23" s="270"/>
      <c r="T23" s="302"/>
      <c r="U23" s="124"/>
      <c r="V23" s="2"/>
      <c r="W23" s="2"/>
      <c r="X23" s="2"/>
      <c r="Y23" s="2"/>
      <c r="Z23" s="2"/>
    </row>
    <row r="24" spans="1:26" ht="21" customHeight="1" x14ac:dyDescent="0.25">
      <c r="A24" s="123"/>
      <c r="B24" s="267"/>
      <c r="C24" s="336" t="s">
        <v>122</v>
      </c>
      <c r="D24" s="337"/>
      <c r="E24" s="337"/>
      <c r="F24" s="337"/>
      <c r="G24" s="337"/>
      <c r="H24" s="337"/>
      <c r="I24" s="338"/>
      <c r="J24" s="133">
        <v>86</v>
      </c>
      <c r="K24" s="133"/>
      <c r="L24" s="339"/>
      <c r="M24" s="338"/>
      <c r="N24" s="133"/>
      <c r="O24" s="133"/>
      <c r="P24" s="141">
        <v>10</v>
      </c>
      <c r="Q24" s="131">
        <f t="shared" si="2"/>
        <v>86</v>
      </c>
      <c r="R24" s="132">
        <f t="shared" si="3"/>
        <v>8.6</v>
      </c>
      <c r="S24" s="254"/>
      <c r="T24" s="256"/>
      <c r="U24" s="124"/>
      <c r="V24" s="2"/>
      <c r="W24" s="2"/>
      <c r="X24" s="2"/>
      <c r="Y24" s="2"/>
      <c r="Z24" s="2"/>
    </row>
    <row r="25" spans="1:26" ht="21" customHeight="1" x14ac:dyDescent="0.25">
      <c r="A25" s="123"/>
      <c r="B25" s="287">
        <f>B22+1</f>
        <v>3</v>
      </c>
      <c r="C25" s="292" t="s">
        <v>123</v>
      </c>
      <c r="D25" s="293"/>
      <c r="E25" s="293"/>
      <c r="F25" s="293"/>
      <c r="G25" s="293"/>
      <c r="H25" s="293"/>
      <c r="I25" s="265"/>
      <c r="J25" s="125" t="s">
        <v>114</v>
      </c>
      <c r="K25" s="125" t="s">
        <v>115</v>
      </c>
      <c r="L25" s="294" t="s">
        <v>40</v>
      </c>
      <c r="M25" s="265"/>
      <c r="N25" s="125" t="s">
        <v>116</v>
      </c>
      <c r="O25" s="125" t="s">
        <v>117</v>
      </c>
      <c r="P25" s="126">
        <v>20</v>
      </c>
      <c r="Q25" s="127"/>
      <c r="R25" s="128">
        <f>R26</f>
        <v>16</v>
      </c>
      <c r="S25" s="289"/>
      <c r="T25" s="255"/>
      <c r="U25" s="124"/>
      <c r="V25" s="2"/>
      <c r="W25" s="2"/>
      <c r="X25" s="2"/>
      <c r="Y25" s="2"/>
      <c r="Z25" s="2"/>
    </row>
    <row r="26" spans="1:26" ht="21" customHeight="1" x14ac:dyDescent="0.25">
      <c r="A26" s="123"/>
      <c r="B26" s="288"/>
      <c r="C26" s="342" t="s">
        <v>124</v>
      </c>
      <c r="D26" s="293"/>
      <c r="E26" s="293"/>
      <c r="F26" s="293"/>
      <c r="G26" s="293"/>
      <c r="H26" s="293"/>
      <c r="I26" s="265"/>
      <c r="J26" s="142"/>
      <c r="K26" s="143">
        <v>80</v>
      </c>
      <c r="L26" s="332"/>
      <c r="M26" s="333"/>
      <c r="N26" s="142"/>
      <c r="O26" s="144"/>
      <c r="P26" s="145">
        <v>20</v>
      </c>
      <c r="Q26" s="146">
        <f>IF(J26&gt;0,J26,IF(K26&gt;0,K26,IF(L26&gt;0,L26,IF(N26&gt;0,N26,O26))))</f>
        <v>80</v>
      </c>
      <c r="R26" s="147">
        <f>Q26*P26/100</f>
        <v>16</v>
      </c>
      <c r="S26" s="290"/>
      <c r="T26" s="291"/>
      <c r="U26" s="124"/>
      <c r="V26" s="2"/>
      <c r="W26" s="2"/>
      <c r="X26" s="2"/>
      <c r="Y26" s="2"/>
      <c r="Z26" s="2"/>
    </row>
    <row r="27" spans="1:26" ht="21" customHeight="1" x14ac:dyDescent="0.25">
      <c r="A27" s="123"/>
      <c r="B27" s="287">
        <f>B25+1</f>
        <v>4</v>
      </c>
      <c r="C27" s="292" t="s">
        <v>125</v>
      </c>
      <c r="D27" s="293"/>
      <c r="E27" s="293"/>
      <c r="F27" s="293"/>
      <c r="G27" s="293"/>
      <c r="H27" s="293"/>
      <c r="I27" s="265"/>
      <c r="J27" s="125" t="s">
        <v>114</v>
      </c>
      <c r="K27" s="125" t="s">
        <v>115</v>
      </c>
      <c r="L27" s="294" t="s">
        <v>40</v>
      </c>
      <c r="M27" s="265"/>
      <c r="N27" s="125" t="s">
        <v>116</v>
      </c>
      <c r="O27" s="125" t="s">
        <v>117</v>
      </c>
      <c r="P27" s="126">
        <v>10</v>
      </c>
      <c r="Q27" s="127"/>
      <c r="R27" s="128">
        <f>R28</f>
        <v>5</v>
      </c>
      <c r="S27" s="289"/>
      <c r="T27" s="255"/>
      <c r="U27" s="124"/>
      <c r="V27" s="2"/>
      <c r="W27" s="2"/>
      <c r="X27" s="2"/>
      <c r="Y27" s="2"/>
      <c r="Z27" s="2"/>
    </row>
    <row r="28" spans="1:26" ht="21" customHeight="1" x14ac:dyDescent="0.25">
      <c r="A28" s="123"/>
      <c r="B28" s="288"/>
      <c r="C28" s="342" t="s">
        <v>126</v>
      </c>
      <c r="D28" s="293"/>
      <c r="E28" s="293"/>
      <c r="F28" s="293"/>
      <c r="G28" s="293"/>
      <c r="H28" s="293"/>
      <c r="I28" s="265"/>
      <c r="J28" s="148">
        <v>100</v>
      </c>
      <c r="K28" s="148"/>
      <c r="L28" s="334"/>
      <c r="M28" s="265"/>
      <c r="N28" s="149"/>
      <c r="O28" s="149"/>
      <c r="P28" s="150">
        <v>5</v>
      </c>
      <c r="Q28" s="146">
        <f>IF(J28&gt;0,J28,IF(K28&gt;0,K28,IF(L28&gt;0,L28,IF(N28&gt;0,N28,O28))))</f>
        <v>100</v>
      </c>
      <c r="R28" s="147">
        <f>Q28*P28/100</f>
        <v>5</v>
      </c>
      <c r="S28" s="270"/>
      <c r="T28" s="302"/>
      <c r="U28" s="124"/>
      <c r="V28" s="2"/>
      <c r="W28" s="2"/>
      <c r="X28" s="2"/>
      <c r="Y28" s="2"/>
      <c r="Z28" s="2"/>
    </row>
    <row r="29" spans="1:26" ht="27" customHeight="1" x14ac:dyDescent="0.25">
      <c r="A29" s="123"/>
      <c r="B29" s="288"/>
      <c r="C29" s="343"/>
      <c r="D29" s="293"/>
      <c r="E29" s="293"/>
      <c r="F29" s="293"/>
      <c r="G29" s="293"/>
      <c r="H29" s="293"/>
      <c r="I29" s="265"/>
      <c r="J29" s="294" t="s">
        <v>127</v>
      </c>
      <c r="K29" s="293"/>
      <c r="L29" s="265"/>
      <c r="M29" s="335" t="s">
        <v>128</v>
      </c>
      <c r="N29" s="293"/>
      <c r="O29" s="293"/>
      <c r="P29" s="265"/>
      <c r="Q29" s="151"/>
      <c r="R29" s="152">
        <f>R30</f>
        <v>5</v>
      </c>
      <c r="S29" s="270"/>
      <c r="T29" s="302"/>
      <c r="U29" s="124"/>
      <c r="V29" s="2"/>
      <c r="W29" s="2"/>
      <c r="X29" s="2"/>
      <c r="Y29" s="2"/>
      <c r="Z29" s="2"/>
    </row>
    <row r="30" spans="1:26" ht="21" customHeight="1" x14ac:dyDescent="0.25">
      <c r="A30" s="123"/>
      <c r="B30" s="267"/>
      <c r="C30" s="342" t="s">
        <v>129</v>
      </c>
      <c r="D30" s="293"/>
      <c r="E30" s="293"/>
      <c r="F30" s="293"/>
      <c r="G30" s="293"/>
      <c r="H30" s="293"/>
      <c r="I30" s="265"/>
      <c r="J30" s="330">
        <v>100</v>
      </c>
      <c r="K30" s="293"/>
      <c r="L30" s="265"/>
      <c r="M30" s="330"/>
      <c r="N30" s="293"/>
      <c r="O30" s="265"/>
      <c r="P30" s="153">
        <v>5</v>
      </c>
      <c r="Q30" s="154">
        <f>IF(J30&gt;0,J30,M30)</f>
        <v>100</v>
      </c>
      <c r="R30" s="147">
        <f>Q30*P30/100</f>
        <v>5</v>
      </c>
      <c r="S30" s="254"/>
      <c r="T30" s="256"/>
      <c r="U30" s="124"/>
      <c r="V30" s="2"/>
      <c r="W30" s="2"/>
      <c r="X30" s="2"/>
      <c r="Y30" s="2"/>
      <c r="Z30" s="2"/>
    </row>
    <row r="31" spans="1:26" ht="21.75" customHeight="1" x14ac:dyDescent="0.25">
      <c r="A31" s="123"/>
      <c r="B31" s="331" t="s">
        <v>130</v>
      </c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65"/>
      <c r="R31" s="155">
        <f>(R19+R22+R25+R27+R29)</f>
        <v>84.35</v>
      </c>
      <c r="S31" s="327"/>
      <c r="T31" s="265"/>
      <c r="U31" s="124"/>
      <c r="V31" s="2"/>
      <c r="W31" s="2"/>
      <c r="X31" s="2"/>
      <c r="Y31" s="2"/>
      <c r="Z31" s="2"/>
    </row>
    <row r="32" spans="1:26" ht="26.25" customHeight="1" x14ac:dyDescent="0.25">
      <c r="A32" s="123"/>
      <c r="B32" s="328" t="s">
        <v>131</v>
      </c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65"/>
      <c r="R32" s="156" t="str">
        <f>IF(R31&gt;=86,"Sangat Baik",IF(R31&gt;=70,"Baik",IF(R31&gt;=56,"Cukup",IF(R31&gt;=40,"Kurang ",IF(R31&gt;=0,"Buruk")))))</f>
        <v>Baik</v>
      </c>
      <c r="S32" s="328" t="str">
        <f>IF(R31&gt;=86,"A",IF(R31&gt;=70,"B",IF(R31&gt;=56,"C",IF(R31&gt;=40,"D",IF(R31&gt;=0,"E")))))</f>
        <v>B</v>
      </c>
      <c r="T32" s="265"/>
      <c r="U32" s="124"/>
      <c r="V32" s="2"/>
      <c r="W32" s="2"/>
      <c r="X32" s="2"/>
      <c r="Y32" s="2"/>
      <c r="Z32" s="2"/>
    </row>
    <row r="33" spans="1:26" ht="7.5" customHeight="1" x14ac:dyDescent="0.25">
      <c r="A33" s="157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9"/>
      <c r="S33" s="160"/>
      <c r="T33" s="160"/>
      <c r="U33" s="161"/>
      <c r="V33" s="2"/>
      <c r="W33" s="2"/>
      <c r="X33" s="2"/>
      <c r="Y33" s="2"/>
      <c r="Z33" s="2"/>
    </row>
    <row r="34" spans="1:26" ht="4.5" customHeight="1" x14ac:dyDescent="0.25">
      <c r="A34" s="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2"/>
      <c r="S34" s="163"/>
      <c r="T34" s="163"/>
      <c r="U34" s="2"/>
      <c r="V34" s="2"/>
      <c r="W34" s="2"/>
      <c r="X34" s="2"/>
      <c r="Y34" s="2"/>
      <c r="Z34" s="2"/>
    </row>
    <row r="35" spans="1:26" ht="15.75" customHeight="1" x14ac:dyDescent="0.25">
      <c r="A35" s="120"/>
      <c r="B35" s="121" t="s">
        <v>132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2"/>
      <c r="V35" s="2"/>
      <c r="W35" s="2"/>
      <c r="X35" s="2"/>
      <c r="Y35" s="2"/>
      <c r="Z35" s="2"/>
    </row>
    <row r="36" spans="1:26" ht="2.25" customHeight="1" x14ac:dyDescent="0.25">
      <c r="A36" s="12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24"/>
      <c r="V36" s="2"/>
      <c r="W36" s="2"/>
      <c r="X36" s="2"/>
      <c r="Y36" s="2"/>
      <c r="Z36" s="2"/>
    </row>
    <row r="37" spans="1:26" ht="27" customHeight="1" x14ac:dyDescent="0.25">
      <c r="A37" s="123"/>
      <c r="B37" s="2"/>
      <c r="C37" s="164" t="s">
        <v>109</v>
      </c>
      <c r="D37" s="165" t="s">
        <v>133</v>
      </c>
      <c r="E37" s="166" t="s">
        <v>134</v>
      </c>
      <c r="F37" s="40"/>
      <c r="G37" s="2"/>
      <c r="H37" s="2"/>
      <c r="I37" s="2"/>
      <c r="J37" s="2"/>
      <c r="K37" s="2"/>
      <c r="L37" s="2"/>
      <c r="M37" s="2"/>
      <c r="N37" s="165" t="s">
        <v>135</v>
      </c>
      <c r="O37" s="165" t="s">
        <v>136</v>
      </c>
      <c r="P37" s="329" t="s">
        <v>133</v>
      </c>
      <c r="Q37" s="265"/>
      <c r="R37" s="167"/>
      <c r="S37" s="2"/>
      <c r="T37" s="2"/>
      <c r="U37" s="124"/>
      <c r="V37" s="2"/>
      <c r="W37" s="2"/>
      <c r="X37" s="2"/>
      <c r="Y37" s="2"/>
      <c r="Z37" s="2"/>
    </row>
    <row r="38" spans="1:26" ht="23.25" customHeight="1" x14ac:dyDescent="0.25">
      <c r="A38" s="123"/>
      <c r="B38" s="2"/>
      <c r="C38" s="16" t="s">
        <v>114</v>
      </c>
      <c r="D38" s="168" t="s">
        <v>69</v>
      </c>
      <c r="E38" s="168" t="s">
        <v>137</v>
      </c>
      <c r="F38" s="169"/>
      <c r="G38" s="83"/>
      <c r="H38" s="83"/>
      <c r="I38" s="83"/>
      <c r="J38" s="83"/>
      <c r="K38" s="83"/>
      <c r="L38" s="83"/>
      <c r="M38" s="2"/>
      <c r="N38" s="16" t="s">
        <v>137</v>
      </c>
      <c r="O38" s="168" t="s">
        <v>32</v>
      </c>
      <c r="P38" s="321" t="s">
        <v>69</v>
      </c>
      <c r="Q38" s="265"/>
      <c r="R38" s="167"/>
      <c r="S38" s="2"/>
      <c r="T38" s="2"/>
      <c r="U38" s="124"/>
      <c r="V38" s="2"/>
      <c r="W38" s="2"/>
      <c r="X38" s="2"/>
      <c r="Y38" s="2"/>
      <c r="Z38" s="2"/>
    </row>
    <row r="39" spans="1:26" ht="23.25" customHeight="1" x14ac:dyDescent="0.25">
      <c r="A39" s="123"/>
      <c r="B39" s="2"/>
      <c r="C39" s="16" t="s">
        <v>115</v>
      </c>
      <c r="D39" s="168" t="s">
        <v>70</v>
      </c>
      <c r="E39" s="168" t="s">
        <v>138</v>
      </c>
      <c r="F39" s="169"/>
      <c r="G39" s="83"/>
      <c r="H39" s="83"/>
      <c r="I39" s="83"/>
      <c r="J39" s="83"/>
      <c r="K39" s="83"/>
      <c r="L39" s="83"/>
      <c r="M39" s="2"/>
      <c r="N39" s="16" t="s">
        <v>138</v>
      </c>
      <c r="O39" s="168" t="s">
        <v>36</v>
      </c>
      <c r="P39" s="321" t="s">
        <v>70</v>
      </c>
      <c r="Q39" s="265"/>
      <c r="R39" s="167"/>
      <c r="S39" s="2"/>
      <c r="T39" s="2"/>
      <c r="U39" s="124"/>
      <c r="V39" s="2"/>
      <c r="W39" s="2"/>
      <c r="X39" s="2"/>
      <c r="Y39" s="2"/>
      <c r="Z39" s="2"/>
    </row>
    <row r="40" spans="1:26" ht="23.25" customHeight="1" x14ac:dyDescent="0.25">
      <c r="A40" s="123"/>
      <c r="B40" s="2"/>
      <c r="C40" s="16" t="s">
        <v>40</v>
      </c>
      <c r="D40" s="168" t="s">
        <v>71</v>
      </c>
      <c r="E40" s="168" t="s">
        <v>139</v>
      </c>
      <c r="F40" s="169"/>
      <c r="G40" s="83"/>
      <c r="H40" s="83"/>
      <c r="I40" s="83"/>
      <c r="J40" s="83"/>
      <c r="K40" s="83"/>
      <c r="L40" s="83"/>
      <c r="M40" s="2"/>
      <c r="N40" s="16" t="s">
        <v>139</v>
      </c>
      <c r="O40" s="168" t="s">
        <v>40</v>
      </c>
      <c r="P40" s="321" t="s">
        <v>71</v>
      </c>
      <c r="Q40" s="265"/>
      <c r="R40" s="167"/>
      <c r="S40" s="2"/>
      <c r="T40" s="2"/>
      <c r="U40" s="124"/>
      <c r="V40" s="2"/>
      <c r="W40" s="2"/>
      <c r="X40" s="2"/>
      <c r="Y40" s="2"/>
      <c r="Z40" s="2"/>
    </row>
    <row r="41" spans="1:26" ht="23.25" customHeight="1" x14ac:dyDescent="0.25">
      <c r="A41" s="123"/>
      <c r="B41" s="2"/>
      <c r="C41" s="16" t="s">
        <v>140</v>
      </c>
      <c r="D41" s="168" t="s">
        <v>72</v>
      </c>
      <c r="E41" s="168" t="s">
        <v>141</v>
      </c>
      <c r="F41" s="169"/>
      <c r="G41" s="83"/>
      <c r="H41" s="83"/>
      <c r="I41" s="83"/>
      <c r="J41" s="83"/>
      <c r="K41" s="83"/>
      <c r="L41" s="83"/>
      <c r="M41" s="2"/>
      <c r="N41" s="16" t="s">
        <v>141</v>
      </c>
      <c r="O41" s="168" t="s">
        <v>44</v>
      </c>
      <c r="P41" s="321" t="s">
        <v>72</v>
      </c>
      <c r="Q41" s="265"/>
      <c r="R41" s="167"/>
      <c r="S41" s="2"/>
      <c r="T41" s="2"/>
      <c r="U41" s="124"/>
      <c r="V41" s="2"/>
      <c r="W41" s="2"/>
      <c r="X41" s="2"/>
      <c r="Y41" s="2"/>
      <c r="Z41" s="2"/>
    </row>
    <row r="42" spans="1:26" ht="23.25" customHeight="1" x14ac:dyDescent="0.25">
      <c r="A42" s="123"/>
      <c r="B42" s="2"/>
      <c r="C42" s="16" t="s">
        <v>117</v>
      </c>
      <c r="D42" s="168" t="s">
        <v>142</v>
      </c>
      <c r="E42" s="168" t="s">
        <v>143</v>
      </c>
      <c r="F42" s="169"/>
      <c r="G42" s="83"/>
      <c r="H42" s="83"/>
      <c r="I42" s="83"/>
      <c r="J42" s="83"/>
      <c r="K42" s="83"/>
      <c r="L42" s="83"/>
      <c r="M42" s="2"/>
      <c r="N42" s="16" t="s">
        <v>143</v>
      </c>
      <c r="O42" s="168" t="s">
        <v>144</v>
      </c>
      <c r="P42" s="321" t="s">
        <v>142</v>
      </c>
      <c r="Q42" s="265"/>
      <c r="R42" s="167"/>
      <c r="S42" s="2"/>
      <c r="T42" s="2"/>
      <c r="U42" s="124"/>
      <c r="V42" s="2"/>
      <c r="W42" s="2"/>
      <c r="X42" s="2"/>
      <c r="Y42" s="2"/>
      <c r="Z42" s="2"/>
    </row>
    <row r="43" spans="1:26" ht="6.75" customHeight="1" x14ac:dyDescent="0.25">
      <c r="A43" s="157"/>
      <c r="B43" s="159"/>
      <c r="C43" s="159"/>
      <c r="D43" s="159"/>
      <c r="E43" s="159"/>
      <c r="F43" s="159"/>
      <c r="G43" s="170"/>
      <c r="H43" s="170"/>
      <c r="I43" s="170"/>
      <c r="J43" s="170"/>
      <c r="K43" s="170"/>
      <c r="L43" s="170"/>
      <c r="M43" s="159"/>
      <c r="N43" s="159"/>
      <c r="O43" s="159"/>
      <c r="P43" s="159"/>
      <c r="Q43" s="159"/>
      <c r="R43" s="159"/>
      <c r="S43" s="159"/>
      <c r="T43" s="159"/>
      <c r="U43" s="161"/>
      <c r="V43" s="2"/>
      <c r="W43" s="2"/>
      <c r="X43" s="2"/>
      <c r="Y43" s="2"/>
      <c r="Z43" s="2"/>
    </row>
    <row r="44" spans="1:26" ht="15" customHeight="1" x14ac:dyDescent="0.25">
      <c r="A44" s="2"/>
      <c r="B44" s="324" t="s">
        <v>145</v>
      </c>
      <c r="C44" s="258"/>
      <c r="D44" s="258"/>
      <c r="E44" s="258"/>
      <c r="F44" s="83"/>
      <c r="G44" s="83"/>
      <c r="H44" s="83"/>
      <c r="I44" s="83"/>
      <c r="J44" s="83"/>
      <c r="K44" s="83"/>
      <c r="L44" s="83"/>
      <c r="M44" s="83"/>
      <c r="N44" s="83"/>
      <c r="O44" s="325" t="s">
        <v>146</v>
      </c>
      <c r="P44" s="262"/>
      <c r="Q44" s="262"/>
      <c r="R44" s="262"/>
      <c r="S44" s="262"/>
      <c r="T44" s="262"/>
      <c r="U44" s="83"/>
      <c r="V44" s="2"/>
      <c r="W44" s="2"/>
      <c r="X44" s="2"/>
      <c r="Y44" s="2"/>
      <c r="Z44" s="2"/>
    </row>
    <row r="45" spans="1:26" ht="16.5" customHeight="1" x14ac:dyDescent="0.25">
      <c r="A45" s="2"/>
      <c r="B45" s="324" t="str">
        <f>F11</f>
        <v>PT MNO</v>
      </c>
      <c r="C45" s="258"/>
      <c r="D45" s="258"/>
      <c r="E45" s="258"/>
      <c r="F45" s="83"/>
      <c r="G45" s="83"/>
      <c r="H45" s="83"/>
      <c r="I45" s="83"/>
      <c r="J45" s="83"/>
      <c r="K45" s="83"/>
      <c r="L45" s="83"/>
      <c r="M45" s="83"/>
      <c r="N45" s="83"/>
      <c r="O45" s="326" t="s">
        <v>46</v>
      </c>
      <c r="P45" s="258"/>
      <c r="Q45" s="258"/>
      <c r="R45" s="258"/>
      <c r="S45" s="258"/>
      <c r="T45" s="258"/>
      <c r="U45" s="83"/>
      <c r="V45" s="2"/>
      <c r="W45" s="2"/>
      <c r="X45" s="2"/>
      <c r="Y45" s="2"/>
      <c r="Z45" s="2"/>
    </row>
    <row r="46" spans="1:26" ht="15.75" customHeight="1" x14ac:dyDescent="0.25">
      <c r="A46" s="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2"/>
      <c r="W46" s="2"/>
      <c r="X46" s="2"/>
      <c r="Y46" s="2"/>
      <c r="Z46" s="2"/>
    </row>
    <row r="47" spans="1:26" ht="15.75" customHeight="1" x14ac:dyDescent="0.25">
      <c r="A47" s="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2"/>
      <c r="W47" s="2"/>
      <c r="X47" s="2"/>
      <c r="Y47" s="2"/>
      <c r="Z47" s="2"/>
    </row>
    <row r="48" spans="1:26" ht="15.75" customHeight="1" x14ac:dyDescent="0.25">
      <c r="A48" s="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2"/>
      <c r="W48" s="2"/>
      <c r="X48" s="2"/>
      <c r="Y48" s="2"/>
      <c r="Z48" s="2"/>
    </row>
    <row r="49" spans="1:26" ht="15.75" customHeight="1" x14ac:dyDescent="0.25">
      <c r="A49" s="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2"/>
      <c r="W49" s="2"/>
      <c r="X49" s="2"/>
      <c r="Y49" s="2"/>
      <c r="Z49" s="2"/>
    </row>
    <row r="50" spans="1:26" ht="15.75" customHeight="1" x14ac:dyDescent="0.25">
      <c r="A50" s="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2"/>
      <c r="W50" s="2"/>
      <c r="X50" s="2"/>
      <c r="Y50" s="2"/>
      <c r="Z50" s="2"/>
    </row>
    <row r="51" spans="1:26" ht="15.75" customHeight="1" x14ac:dyDescent="0.25">
      <c r="A51" s="2"/>
      <c r="B51" s="322" t="s">
        <v>221</v>
      </c>
      <c r="C51" s="258"/>
      <c r="D51" s="258"/>
      <c r="E51" s="258"/>
      <c r="F51" s="83"/>
      <c r="G51" s="83"/>
      <c r="H51" s="83"/>
      <c r="I51" s="83"/>
      <c r="J51" s="83"/>
      <c r="K51" s="83"/>
      <c r="L51" s="83"/>
      <c r="M51" s="83"/>
      <c r="N51" s="83"/>
      <c r="O51" s="322" t="s">
        <v>148</v>
      </c>
      <c r="P51" s="258"/>
      <c r="Q51" s="258"/>
      <c r="R51" s="258"/>
      <c r="S51" s="258"/>
      <c r="T51" s="258"/>
      <c r="U51" s="258"/>
      <c r="V51" s="2"/>
      <c r="W51" s="2"/>
      <c r="X51" s="2"/>
      <c r="Y51" s="2"/>
      <c r="Z51" s="2"/>
    </row>
    <row r="52" spans="1:26" ht="15.75" customHeight="1" x14ac:dyDescent="0.25">
      <c r="A52" s="2"/>
      <c r="B52" s="323" t="s">
        <v>222</v>
      </c>
      <c r="C52" s="258"/>
      <c r="D52" s="258"/>
      <c r="E52" s="258"/>
      <c r="F52" s="83"/>
      <c r="G52" s="2"/>
      <c r="H52" s="2"/>
      <c r="I52" s="2"/>
      <c r="J52" s="2"/>
      <c r="K52" s="2"/>
      <c r="L52" s="2"/>
      <c r="M52" s="83"/>
      <c r="N52" s="83"/>
      <c r="O52" s="323" t="s">
        <v>150</v>
      </c>
      <c r="P52" s="258"/>
      <c r="Q52" s="258"/>
      <c r="R52" s="258"/>
      <c r="S52" s="258"/>
      <c r="T52" s="258"/>
      <c r="U52" s="258"/>
      <c r="V52" s="2"/>
      <c r="W52" s="2"/>
      <c r="X52" s="2"/>
      <c r="Y52" s="2"/>
      <c r="Z52" s="2"/>
    </row>
    <row r="53" spans="1:26" ht="15.75" customHeight="1" x14ac:dyDescent="0.25">
      <c r="A53" s="2"/>
      <c r="B53" s="83"/>
      <c r="C53" s="83"/>
      <c r="D53" s="83"/>
      <c r="E53" s="83"/>
      <c r="F53" s="83"/>
      <c r="G53" s="2"/>
      <c r="H53" s="2"/>
      <c r="I53" s="2"/>
      <c r="J53" s="2"/>
      <c r="K53" s="2"/>
      <c r="L53" s="2"/>
      <c r="M53" s="83"/>
      <c r="N53" s="83"/>
      <c r="O53" s="83"/>
      <c r="P53" s="83"/>
      <c r="Q53" s="83"/>
      <c r="R53" s="83"/>
      <c r="S53" s="83"/>
      <c r="T53" s="83"/>
      <c r="U53" s="83"/>
      <c r="V53" s="2"/>
      <c r="W53" s="2"/>
      <c r="X53" s="2"/>
      <c r="Y53" s="2"/>
      <c r="Z53" s="2"/>
    </row>
    <row r="54" spans="1:26" ht="15.75" customHeight="1" x14ac:dyDescent="0.25">
      <c r="A54" s="2"/>
      <c r="B54" s="83"/>
      <c r="C54" s="83"/>
      <c r="D54" s="83"/>
      <c r="E54" s="83"/>
      <c r="F54" s="83"/>
      <c r="G54" s="2"/>
      <c r="H54" s="2"/>
      <c r="I54" s="2"/>
      <c r="J54" s="2"/>
      <c r="K54" s="2"/>
      <c r="L54" s="2"/>
      <c r="M54" s="83"/>
      <c r="N54" s="83"/>
      <c r="O54" s="83"/>
      <c r="P54" s="83"/>
      <c r="Q54" s="83"/>
      <c r="R54" s="83"/>
      <c r="S54" s="83"/>
      <c r="T54" s="83"/>
      <c r="U54" s="83"/>
      <c r="V54" s="2"/>
      <c r="W54" s="2"/>
      <c r="X54" s="2"/>
      <c r="Y54" s="2"/>
      <c r="Z54" s="2"/>
    </row>
    <row r="55" spans="1:26" ht="15.75" customHeight="1" x14ac:dyDescent="0.25">
      <c r="A55" s="2"/>
      <c r="B55" s="83"/>
      <c r="C55" s="83"/>
      <c r="D55" s="83"/>
      <c r="E55" s="83"/>
      <c r="F55" s="83"/>
      <c r="G55" s="2"/>
      <c r="H55" s="2"/>
      <c r="I55" s="2"/>
      <c r="J55" s="2"/>
      <c r="K55" s="2"/>
      <c r="L55" s="2"/>
      <c r="M55" s="83"/>
      <c r="N55" s="83"/>
      <c r="O55" s="83"/>
      <c r="P55" s="83"/>
      <c r="Q55" s="83"/>
      <c r="R55" s="83"/>
      <c r="S55" s="83"/>
      <c r="T55" s="83"/>
      <c r="U55" s="83"/>
      <c r="V55" s="2"/>
      <c r="W55" s="2"/>
      <c r="X55" s="2"/>
      <c r="Y55" s="2"/>
      <c r="Z55" s="2"/>
    </row>
    <row r="56" spans="1:26" ht="15.75" customHeight="1" x14ac:dyDescent="0.25">
      <c r="A56" s="2"/>
      <c r="B56" s="83"/>
      <c r="C56" s="83"/>
      <c r="D56" s="83"/>
      <c r="E56" s="83"/>
      <c r="F56" s="83"/>
      <c r="G56" s="2"/>
      <c r="H56" s="2"/>
      <c r="I56" s="2"/>
      <c r="J56" s="2"/>
      <c r="K56" s="2"/>
      <c r="L56" s="2"/>
      <c r="M56" s="83"/>
      <c r="N56" s="83"/>
      <c r="O56" s="83"/>
      <c r="P56" s="83"/>
      <c r="Q56" s="83"/>
      <c r="R56" s="83"/>
      <c r="S56" s="83"/>
      <c r="T56" s="83"/>
      <c r="U56" s="83"/>
      <c r="V56" s="2"/>
      <c r="W56" s="2"/>
      <c r="X56" s="2"/>
      <c r="Y56" s="2"/>
      <c r="Z56" s="2"/>
    </row>
    <row r="57" spans="1:26" ht="15.75" customHeight="1" x14ac:dyDescent="0.25">
      <c r="A57" s="2"/>
      <c r="B57" s="83"/>
      <c r="C57" s="83"/>
      <c r="D57" s="83"/>
      <c r="E57" s="83"/>
      <c r="F57" s="83"/>
      <c r="G57" s="2"/>
      <c r="H57" s="2"/>
      <c r="I57" s="2"/>
      <c r="J57" s="2"/>
      <c r="K57" s="2"/>
      <c r="L57" s="2"/>
      <c r="M57" s="83"/>
      <c r="N57" s="83"/>
      <c r="O57" s="83"/>
      <c r="P57" s="83"/>
      <c r="Q57" s="83"/>
      <c r="R57" s="83"/>
      <c r="S57" s="83"/>
      <c r="T57" s="83"/>
      <c r="U57" s="83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2">
    <mergeCell ref="F12:N12"/>
    <mergeCell ref="F13:N13"/>
    <mergeCell ref="F14:N14"/>
    <mergeCell ref="P14:R14"/>
    <mergeCell ref="G5:L5"/>
    <mergeCell ref="A7:Q8"/>
    <mergeCell ref="A10:D10"/>
    <mergeCell ref="A11:D11"/>
    <mergeCell ref="P11:R11"/>
    <mergeCell ref="P12:R12"/>
    <mergeCell ref="P13:R13"/>
    <mergeCell ref="A13:D13"/>
    <mergeCell ref="A14:D14"/>
    <mergeCell ref="R17:R18"/>
    <mergeCell ref="S17:T18"/>
    <mergeCell ref="S19:T21"/>
    <mergeCell ref="S22:T24"/>
    <mergeCell ref="S25:T26"/>
    <mergeCell ref="B17:B18"/>
    <mergeCell ref="J17:O18"/>
    <mergeCell ref="P17:P18"/>
    <mergeCell ref="Q17:Q18"/>
    <mergeCell ref="B19:B21"/>
    <mergeCell ref="C21:I21"/>
    <mergeCell ref="L21:M21"/>
    <mergeCell ref="C17:I18"/>
    <mergeCell ref="C19:I19"/>
    <mergeCell ref="L19:M19"/>
    <mergeCell ref="C20:I20"/>
    <mergeCell ref="L20:M20"/>
    <mergeCell ref="B51:E51"/>
    <mergeCell ref="B52:E52"/>
    <mergeCell ref="P41:Q41"/>
    <mergeCell ref="P42:Q42"/>
    <mergeCell ref="B44:E44"/>
    <mergeCell ref="O44:T44"/>
    <mergeCell ref="B45:E45"/>
    <mergeCell ref="O45:T45"/>
    <mergeCell ref="O51:U51"/>
    <mergeCell ref="O52:U52"/>
    <mergeCell ref="B22:B24"/>
    <mergeCell ref="C22:I22"/>
    <mergeCell ref="L22:M22"/>
    <mergeCell ref="C23:I23"/>
    <mergeCell ref="L25:M25"/>
    <mergeCell ref="L23:M23"/>
    <mergeCell ref="L24:M24"/>
    <mergeCell ref="B25:B26"/>
    <mergeCell ref="C26:I26"/>
    <mergeCell ref="L26:M26"/>
    <mergeCell ref="B27:B30"/>
    <mergeCell ref="C27:I27"/>
    <mergeCell ref="L28:M28"/>
    <mergeCell ref="M29:P29"/>
    <mergeCell ref="C29:I29"/>
    <mergeCell ref="J29:L29"/>
    <mergeCell ref="C28:I28"/>
    <mergeCell ref="C30:I30"/>
    <mergeCell ref="J30:L30"/>
    <mergeCell ref="L27:M27"/>
    <mergeCell ref="S27:T30"/>
    <mergeCell ref="S31:T31"/>
    <mergeCell ref="S32:T32"/>
    <mergeCell ref="M30:O30"/>
    <mergeCell ref="C24:I24"/>
    <mergeCell ref="C25:I25"/>
    <mergeCell ref="P37:Q37"/>
    <mergeCell ref="P38:Q38"/>
    <mergeCell ref="P39:Q39"/>
    <mergeCell ref="P40:Q40"/>
    <mergeCell ref="B31:Q31"/>
    <mergeCell ref="B32:Q32"/>
  </mergeCells>
  <printOptions horizontalCentered="1"/>
  <pageMargins left="0" right="0" top="0.55118110236220474" bottom="0.15748031496062992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4:Z1003"/>
  <sheetViews>
    <sheetView showGridLines="0" workbookViewId="0">
      <selection activeCell="F9" sqref="F9"/>
    </sheetView>
  </sheetViews>
  <sheetFormatPr defaultColWidth="12.625" defaultRowHeight="15" customHeight="1" x14ac:dyDescent="0.2"/>
  <cols>
    <col min="1" max="1" width="4.375" customWidth="1"/>
    <col min="2" max="2" width="39.375" customWidth="1"/>
    <col min="3" max="3" width="1.5" customWidth="1"/>
    <col min="4" max="5" width="13.375" customWidth="1"/>
    <col min="6" max="6" width="29.5" customWidth="1"/>
    <col min="7" max="7" width="3.875" customWidth="1"/>
    <col min="8" max="8" width="12.625" customWidth="1"/>
    <col min="9" max="26" width="8.875" customWidth="1"/>
  </cols>
  <sheetData>
    <row r="4" spans="1:26" ht="21" x14ac:dyDescent="0.35">
      <c r="A4" s="257" t="s">
        <v>0</v>
      </c>
      <c r="B4" s="258"/>
      <c r="C4" s="258"/>
      <c r="D4" s="258"/>
      <c r="E4" s="258"/>
      <c r="F4" s="258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25" customHeight="1" x14ac:dyDescent="0.35">
      <c r="A5" s="257"/>
      <c r="B5" s="258"/>
      <c r="C5" s="258"/>
      <c r="D5" s="258"/>
      <c r="E5" s="258"/>
      <c r="F5" s="258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0.25" customHeight="1" x14ac:dyDescent="0.35">
      <c r="A6" s="1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 t="s">
        <v>1</v>
      </c>
      <c r="B7" s="4"/>
      <c r="C7" s="4" t="s">
        <v>2</v>
      </c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 t="s">
        <v>3</v>
      </c>
      <c r="B8" s="4"/>
      <c r="C8" s="4" t="s">
        <v>2</v>
      </c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 t="s">
        <v>4</v>
      </c>
      <c r="B9" s="4"/>
      <c r="C9" s="4" t="s">
        <v>2</v>
      </c>
      <c r="D9" s="2"/>
      <c r="E9" s="2"/>
      <c r="F9" s="2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5">
      <c r="A10" s="4" t="s">
        <v>5</v>
      </c>
      <c r="B10" s="4"/>
      <c r="C10" s="4" t="s">
        <v>2</v>
      </c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6</v>
      </c>
      <c r="B11" s="4"/>
      <c r="C11" s="4" t="s">
        <v>2</v>
      </c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7</v>
      </c>
      <c r="B12" s="4"/>
      <c r="C12" s="4" t="s">
        <v>2</v>
      </c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8</v>
      </c>
      <c r="B13" s="4"/>
      <c r="C13" s="4" t="s">
        <v>2</v>
      </c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9</v>
      </c>
      <c r="B14" s="4"/>
      <c r="C14" s="4" t="s">
        <v>2</v>
      </c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customHeight="1" x14ac:dyDescent="0.25">
      <c r="A16" s="259" t="s">
        <v>10</v>
      </c>
      <c r="B16" s="261" t="s">
        <v>48</v>
      </c>
      <c r="C16" s="262"/>
      <c r="D16" s="262"/>
      <c r="E16" s="262"/>
      <c r="F16" s="263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A17" s="260"/>
      <c r="B17" s="5" t="s">
        <v>12</v>
      </c>
      <c r="C17" s="6"/>
      <c r="D17" s="5" t="s">
        <v>13</v>
      </c>
      <c r="E17" s="5" t="s">
        <v>14</v>
      </c>
      <c r="F17" s="7" t="s">
        <v>15</v>
      </c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.5" customHeight="1" x14ac:dyDescent="0.25">
      <c r="A18" s="8"/>
      <c r="B18" s="9"/>
      <c r="C18" s="10"/>
      <c r="D18" s="11"/>
      <c r="E18" s="9"/>
      <c r="F18" s="1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5.25" customHeight="1" x14ac:dyDescent="0.25">
      <c r="A19" s="13">
        <v>1</v>
      </c>
      <c r="B19" s="14" t="s">
        <v>16</v>
      </c>
      <c r="C19" s="15"/>
      <c r="D19" s="16" t="s">
        <v>35</v>
      </c>
      <c r="E19" s="17">
        <v>87</v>
      </c>
      <c r="F19" s="1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4.5" customHeight="1" x14ac:dyDescent="0.25">
      <c r="A20" s="13">
        <v>2</v>
      </c>
      <c r="B20" s="14" t="s">
        <v>17</v>
      </c>
      <c r="C20" s="15"/>
      <c r="D20" s="16" t="s">
        <v>36</v>
      </c>
      <c r="E20" s="17">
        <v>85</v>
      </c>
      <c r="F20" s="1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1.25" customHeight="1" x14ac:dyDescent="0.25">
      <c r="A21" s="13">
        <v>3</v>
      </c>
      <c r="B21" s="14" t="s">
        <v>18</v>
      </c>
      <c r="C21" s="15"/>
      <c r="D21" s="16" t="s">
        <v>35</v>
      </c>
      <c r="E21" s="17">
        <v>87</v>
      </c>
      <c r="F21" s="1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5" customHeight="1" x14ac:dyDescent="0.25">
      <c r="A22" s="13">
        <v>4</v>
      </c>
      <c r="B22" s="14" t="s">
        <v>19</v>
      </c>
      <c r="C22" s="15"/>
      <c r="D22" s="16" t="s">
        <v>36</v>
      </c>
      <c r="E22" s="17">
        <v>85</v>
      </c>
      <c r="F22" s="1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8.25" customHeight="1" x14ac:dyDescent="0.25">
      <c r="A23" s="13">
        <v>5</v>
      </c>
      <c r="B23" s="14" t="s">
        <v>20</v>
      </c>
      <c r="C23" s="15"/>
      <c r="D23" s="16" t="s">
        <v>35</v>
      </c>
      <c r="E23" s="17">
        <v>86</v>
      </c>
      <c r="F23" s="1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.75" customHeight="1" thickBot="1" x14ac:dyDescent="0.3">
      <c r="A24" s="19"/>
      <c r="B24" s="20"/>
      <c r="C24" s="21"/>
      <c r="D24" s="22"/>
      <c r="E24" s="20"/>
      <c r="F24" s="2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 thickBot="1" x14ac:dyDescent="0.3">
      <c r="A25" s="252" t="s">
        <v>231</v>
      </c>
      <c r="B25" s="253"/>
      <c r="C25" s="253"/>
      <c r="D25" s="223" t="s">
        <v>35</v>
      </c>
      <c r="E25" s="224">
        <f>(SUM(E19:E23))/5</f>
        <v>86</v>
      </c>
      <c r="F25" s="22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6" t="s">
        <v>21</v>
      </c>
      <c r="B26" s="27"/>
      <c r="C26" s="27"/>
      <c r="D26" s="28"/>
      <c r="E26" s="28"/>
      <c r="F26" s="27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9" t="s">
        <v>22</v>
      </c>
      <c r="B27" s="27"/>
      <c r="C27" s="27"/>
      <c r="D27" s="28"/>
      <c r="E27" s="28"/>
      <c r="F27" s="27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9" t="s">
        <v>49</v>
      </c>
      <c r="B28" s="27"/>
      <c r="C28" s="27"/>
      <c r="D28" s="28"/>
      <c r="E28" s="28"/>
      <c r="F28" s="27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0.25" customHeight="1" x14ac:dyDescent="0.25">
      <c r="A29" s="30" t="s">
        <v>24</v>
      </c>
      <c r="B29" s="27"/>
      <c r="C29" s="27"/>
      <c r="D29" s="28"/>
      <c r="E29" s="28"/>
      <c r="F29" s="27"/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B30" s="31" t="s">
        <v>25</v>
      </c>
      <c r="C30" s="264" t="s">
        <v>26</v>
      </c>
      <c r="D30" s="265"/>
      <c r="E30" s="32" t="s">
        <v>27</v>
      </c>
      <c r="F30" s="33" t="s">
        <v>28</v>
      </c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B31" s="238" t="s">
        <v>29</v>
      </c>
      <c r="C31" s="238" t="s">
        <v>30</v>
      </c>
      <c r="D31" s="255"/>
      <c r="E31" s="34" t="s">
        <v>31</v>
      </c>
      <c r="F31" s="35">
        <v>95</v>
      </c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B32" s="254"/>
      <c r="C32" s="254"/>
      <c r="D32" s="256"/>
      <c r="E32" s="34" t="s">
        <v>32</v>
      </c>
      <c r="F32" s="35">
        <v>90</v>
      </c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B33" s="238" t="s">
        <v>33</v>
      </c>
      <c r="C33" s="238" t="s">
        <v>34</v>
      </c>
      <c r="D33" s="255"/>
      <c r="E33" s="34" t="s">
        <v>35</v>
      </c>
      <c r="F33" s="35">
        <v>85</v>
      </c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B34" s="254"/>
      <c r="C34" s="254"/>
      <c r="D34" s="256"/>
      <c r="E34" s="34" t="s">
        <v>36</v>
      </c>
      <c r="F34" s="35">
        <v>80</v>
      </c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B35" s="238" t="s">
        <v>37</v>
      </c>
      <c r="C35" s="238" t="s">
        <v>38</v>
      </c>
      <c r="D35" s="255"/>
      <c r="E35" s="34" t="s">
        <v>39</v>
      </c>
      <c r="F35" s="35">
        <v>70</v>
      </c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B36" s="254"/>
      <c r="C36" s="254"/>
      <c r="D36" s="256"/>
      <c r="E36" s="34" t="s">
        <v>40</v>
      </c>
      <c r="F36" s="35">
        <v>60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B37" s="238" t="s">
        <v>41</v>
      </c>
      <c r="C37" s="238" t="s">
        <v>42</v>
      </c>
      <c r="D37" s="255"/>
      <c r="E37" s="34" t="s">
        <v>43</v>
      </c>
      <c r="F37" s="35">
        <v>50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B38" s="254"/>
      <c r="C38" s="254"/>
      <c r="D38" s="256"/>
      <c r="E38" s="34" t="s">
        <v>44</v>
      </c>
      <c r="F38" s="35">
        <v>40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36" t="s">
        <v>45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37" t="s">
        <v>46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37" t="s">
        <v>47</v>
      </c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37" t="s">
        <v>234</v>
      </c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38"/>
      <c r="B50" s="39"/>
      <c r="C50" s="39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40"/>
      <c r="C51" s="2"/>
      <c r="D51" s="41"/>
      <c r="E51" s="41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42"/>
      <c r="C52" s="2"/>
      <c r="D52" s="43"/>
      <c r="E52" s="43"/>
      <c r="F52" s="44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42"/>
      <c r="C53" s="2"/>
      <c r="D53" s="43"/>
      <c r="E53" s="43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42"/>
      <c r="C54" s="2"/>
      <c r="D54" s="45"/>
      <c r="E54" s="45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42"/>
      <c r="C55" s="2"/>
      <c r="D55" s="45"/>
      <c r="E55" s="45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46"/>
      <c r="C56" s="2"/>
      <c r="D56" s="45"/>
      <c r="E56" s="45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46"/>
      <c r="C57" s="2"/>
      <c r="D57" s="45"/>
      <c r="E57" s="45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46"/>
      <c r="C58" s="2"/>
      <c r="D58" s="45"/>
      <c r="E58" s="45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4">
    <mergeCell ref="B33:B34"/>
    <mergeCell ref="C33:D34"/>
    <mergeCell ref="B35:B36"/>
    <mergeCell ref="C35:D36"/>
    <mergeCell ref="B37:B38"/>
    <mergeCell ref="C37:D38"/>
    <mergeCell ref="B31:B32"/>
    <mergeCell ref="C31:D32"/>
    <mergeCell ref="A4:F4"/>
    <mergeCell ref="A5:F5"/>
    <mergeCell ref="A16:A17"/>
    <mergeCell ref="B16:F16"/>
    <mergeCell ref="C30:D30"/>
    <mergeCell ref="A25:C25"/>
  </mergeCells>
  <printOptions horizontalCentered="1"/>
  <pageMargins left="0.11811023622047245" right="0.11811023622047245" top="0.23622047244094491" bottom="0.23622047244094491" header="0" footer="0"/>
  <pageSetup paperSize="9" scale="8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4:Z1003"/>
  <sheetViews>
    <sheetView showGridLines="0" topLeftCell="A34" workbookViewId="0">
      <selection activeCell="A4" sqref="A4:F4"/>
    </sheetView>
  </sheetViews>
  <sheetFormatPr defaultColWidth="12.625" defaultRowHeight="15" customHeight="1" x14ac:dyDescent="0.2"/>
  <cols>
    <col min="1" max="1" width="4.875" customWidth="1"/>
    <col min="2" max="2" width="39.375" customWidth="1"/>
    <col min="3" max="3" width="1.5" customWidth="1"/>
    <col min="4" max="5" width="13.375" customWidth="1"/>
    <col min="6" max="6" width="27.875" customWidth="1"/>
    <col min="7" max="7" width="6.125" customWidth="1"/>
    <col min="8" max="8" width="12.625" customWidth="1"/>
    <col min="9" max="26" width="8.875" customWidth="1"/>
  </cols>
  <sheetData>
    <row r="4" spans="1:26" ht="21" x14ac:dyDescent="0.35">
      <c r="A4" s="257" t="s">
        <v>0</v>
      </c>
      <c r="B4" s="258"/>
      <c r="C4" s="258"/>
      <c r="D4" s="258"/>
      <c r="E4" s="258"/>
      <c r="F4" s="258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" customHeight="1" x14ac:dyDescent="0.35">
      <c r="A5" s="257"/>
      <c r="B5" s="258"/>
      <c r="C5" s="258"/>
      <c r="D5" s="258"/>
      <c r="E5" s="258"/>
      <c r="F5" s="258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35">
      <c r="A6" s="1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 t="s">
        <v>1</v>
      </c>
      <c r="B7" s="4"/>
      <c r="C7" s="4" t="s">
        <v>2</v>
      </c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 t="s">
        <v>3</v>
      </c>
      <c r="B8" s="4"/>
      <c r="C8" s="4" t="s">
        <v>2</v>
      </c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 t="s">
        <v>4</v>
      </c>
      <c r="B9" s="4"/>
      <c r="C9" s="4" t="s">
        <v>2</v>
      </c>
      <c r="D9" s="2"/>
      <c r="E9" s="2"/>
      <c r="F9" s="2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5">
      <c r="A10" s="4" t="s">
        <v>5</v>
      </c>
      <c r="B10" s="4"/>
      <c r="C10" s="4" t="s">
        <v>2</v>
      </c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6</v>
      </c>
      <c r="B11" s="4"/>
      <c r="C11" s="4" t="s">
        <v>2</v>
      </c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7</v>
      </c>
      <c r="B12" s="4"/>
      <c r="C12" s="4" t="s">
        <v>2</v>
      </c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8</v>
      </c>
      <c r="B13" s="4"/>
      <c r="C13" s="4" t="s">
        <v>2</v>
      </c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9</v>
      </c>
      <c r="B14" s="4"/>
      <c r="C14" s="4" t="s">
        <v>2</v>
      </c>
      <c r="D14" s="2"/>
      <c r="E14" s="2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25" customHeight="1" x14ac:dyDescent="0.25">
      <c r="A16" s="259" t="s">
        <v>10</v>
      </c>
      <c r="B16" s="261" t="s">
        <v>48</v>
      </c>
      <c r="C16" s="262"/>
      <c r="D16" s="262"/>
      <c r="E16" s="262"/>
      <c r="F16" s="263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 x14ac:dyDescent="0.25">
      <c r="A17" s="260"/>
      <c r="B17" s="5" t="s">
        <v>12</v>
      </c>
      <c r="C17" s="6"/>
      <c r="D17" s="5" t="s">
        <v>13</v>
      </c>
      <c r="E17" s="5" t="s">
        <v>14</v>
      </c>
      <c r="F17" s="7" t="s">
        <v>15</v>
      </c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.5" customHeight="1" x14ac:dyDescent="0.25">
      <c r="A18" s="8"/>
      <c r="B18" s="9"/>
      <c r="C18" s="10"/>
      <c r="D18" s="11"/>
      <c r="E18" s="9"/>
      <c r="F18" s="1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5.25" customHeight="1" x14ac:dyDescent="0.25">
      <c r="A19" s="13">
        <v>1</v>
      </c>
      <c r="B19" s="14" t="s">
        <v>16</v>
      </c>
      <c r="C19" s="15"/>
      <c r="D19" s="16" t="s">
        <v>35</v>
      </c>
      <c r="E19" s="17">
        <v>87</v>
      </c>
      <c r="F19" s="1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0.5" customHeight="1" x14ac:dyDescent="0.25">
      <c r="A20" s="13">
        <v>2</v>
      </c>
      <c r="B20" s="14" t="s">
        <v>17</v>
      </c>
      <c r="C20" s="15"/>
      <c r="D20" s="16" t="s">
        <v>36</v>
      </c>
      <c r="E20" s="17">
        <v>85</v>
      </c>
      <c r="F20" s="1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66" customHeight="1" x14ac:dyDescent="0.25">
      <c r="A21" s="13">
        <v>3</v>
      </c>
      <c r="B21" s="14" t="s">
        <v>18</v>
      </c>
      <c r="C21" s="15"/>
      <c r="D21" s="16" t="s">
        <v>35</v>
      </c>
      <c r="E21" s="17">
        <v>87</v>
      </c>
      <c r="F21" s="1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9" customHeight="1" x14ac:dyDescent="0.25">
      <c r="A22" s="13">
        <v>4</v>
      </c>
      <c r="B22" s="14" t="s">
        <v>19</v>
      </c>
      <c r="C22" s="15"/>
      <c r="D22" s="16" t="s">
        <v>36</v>
      </c>
      <c r="E22" s="17">
        <v>85</v>
      </c>
      <c r="F22" s="1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8.25" customHeight="1" x14ac:dyDescent="0.25">
      <c r="A23" s="13">
        <v>5</v>
      </c>
      <c r="B23" s="14" t="s">
        <v>20</v>
      </c>
      <c r="C23" s="15"/>
      <c r="D23" s="16" t="s">
        <v>35</v>
      </c>
      <c r="E23" s="17">
        <v>86</v>
      </c>
      <c r="F23" s="1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.75" customHeight="1" thickBot="1" x14ac:dyDescent="0.3">
      <c r="A24" s="19"/>
      <c r="B24" s="20"/>
      <c r="C24" s="21"/>
      <c r="D24" s="22"/>
      <c r="E24" s="20"/>
      <c r="F24" s="2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0.25" customHeight="1" thickBot="1" x14ac:dyDescent="0.3">
      <c r="A25" s="252" t="s">
        <v>231</v>
      </c>
      <c r="B25" s="253"/>
      <c r="C25" s="253"/>
      <c r="D25" s="223" t="s">
        <v>35</v>
      </c>
      <c r="E25" s="224">
        <f>(SUM(E19:E23))/5</f>
        <v>86</v>
      </c>
      <c r="F25" s="22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6" t="s">
        <v>21</v>
      </c>
      <c r="B26" s="27"/>
      <c r="C26" s="27"/>
      <c r="D26" s="28"/>
      <c r="E26" s="28"/>
      <c r="F26" s="27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9" t="s">
        <v>22</v>
      </c>
      <c r="B27" s="27"/>
      <c r="C27" s="27"/>
      <c r="D27" s="28"/>
      <c r="E27" s="28"/>
      <c r="F27" s="27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9" t="s">
        <v>50</v>
      </c>
      <c r="B28" s="27"/>
      <c r="C28" s="27"/>
      <c r="D28" s="28"/>
      <c r="E28" s="28"/>
      <c r="F28" s="27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customHeight="1" x14ac:dyDescent="0.25">
      <c r="A29" s="30" t="s">
        <v>24</v>
      </c>
      <c r="B29" s="27"/>
      <c r="C29" s="27"/>
      <c r="D29" s="28"/>
      <c r="E29" s="28"/>
      <c r="F29" s="27"/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31" t="s">
        <v>25</v>
      </c>
      <c r="C30" s="264" t="s">
        <v>26</v>
      </c>
      <c r="D30" s="265"/>
      <c r="E30" s="32" t="s">
        <v>27</v>
      </c>
      <c r="F30" s="33" t="s">
        <v>28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38" t="s">
        <v>29</v>
      </c>
      <c r="C31" s="238" t="s">
        <v>30</v>
      </c>
      <c r="D31" s="255"/>
      <c r="E31" s="34" t="s">
        <v>31</v>
      </c>
      <c r="F31" s="35">
        <v>95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54"/>
      <c r="C32" s="254"/>
      <c r="D32" s="256"/>
      <c r="E32" s="34" t="s">
        <v>32</v>
      </c>
      <c r="F32" s="35">
        <v>90</v>
      </c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38" t="s">
        <v>33</v>
      </c>
      <c r="C33" s="238" t="s">
        <v>34</v>
      </c>
      <c r="D33" s="255"/>
      <c r="E33" s="34" t="s">
        <v>35</v>
      </c>
      <c r="F33" s="35">
        <v>85</v>
      </c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54"/>
      <c r="C34" s="254"/>
      <c r="D34" s="256"/>
      <c r="E34" s="34" t="s">
        <v>36</v>
      </c>
      <c r="F34" s="35">
        <v>80</v>
      </c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38" t="s">
        <v>37</v>
      </c>
      <c r="C35" s="238" t="s">
        <v>38</v>
      </c>
      <c r="D35" s="255"/>
      <c r="E35" s="34" t="s">
        <v>39</v>
      </c>
      <c r="F35" s="35">
        <v>70</v>
      </c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54"/>
      <c r="C36" s="254"/>
      <c r="D36" s="256"/>
      <c r="E36" s="34" t="s">
        <v>40</v>
      </c>
      <c r="F36" s="35">
        <v>60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38" t="s">
        <v>41</v>
      </c>
      <c r="C37" s="238" t="s">
        <v>42</v>
      </c>
      <c r="D37" s="255"/>
      <c r="E37" s="34" t="s">
        <v>43</v>
      </c>
      <c r="F37" s="35">
        <v>50</v>
      </c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54"/>
      <c r="C38" s="254"/>
      <c r="D38" s="256"/>
      <c r="E38" s="34" t="s">
        <v>44</v>
      </c>
      <c r="F38" s="35">
        <v>40</v>
      </c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38"/>
      <c r="B40" s="39"/>
      <c r="C40" s="39"/>
      <c r="D40" s="2"/>
      <c r="E40" s="2"/>
      <c r="F40" s="36" t="s">
        <v>45</v>
      </c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40"/>
      <c r="C41" s="2"/>
      <c r="D41" s="41"/>
      <c r="E41" s="41"/>
      <c r="F41" s="37" t="s">
        <v>46</v>
      </c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42"/>
      <c r="C42" s="2"/>
      <c r="D42" s="43"/>
      <c r="E42" s="43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42"/>
      <c r="C43" s="2"/>
      <c r="D43" s="43"/>
      <c r="E43" s="43"/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42"/>
      <c r="C44" s="2"/>
      <c r="D44" s="45"/>
      <c r="E44" s="45"/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42"/>
      <c r="C45" s="2"/>
      <c r="D45" s="45"/>
      <c r="E45" s="45"/>
      <c r="F45" s="2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46"/>
      <c r="C46" s="2"/>
      <c r="D46" s="45"/>
      <c r="E46" s="45"/>
      <c r="F46" s="37" t="s">
        <v>47</v>
      </c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46"/>
      <c r="C47" s="2"/>
      <c r="D47" s="45"/>
      <c r="E47" s="45"/>
      <c r="F47" s="37" t="s">
        <v>234</v>
      </c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46"/>
      <c r="C48" s="2"/>
      <c r="D48" s="45"/>
      <c r="E48" s="45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4">
    <mergeCell ref="B33:B34"/>
    <mergeCell ref="C33:D34"/>
    <mergeCell ref="B35:B36"/>
    <mergeCell ref="C35:D36"/>
    <mergeCell ref="B37:B38"/>
    <mergeCell ref="C37:D38"/>
    <mergeCell ref="B31:B32"/>
    <mergeCell ref="C31:D32"/>
    <mergeCell ref="A4:F4"/>
    <mergeCell ref="A5:F5"/>
    <mergeCell ref="A16:A17"/>
    <mergeCell ref="B16:F16"/>
    <mergeCell ref="C30:D30"/>
    <mergeCell ref="A25:C25"/>
  </mergeCells>
  <printOptions horizontalCentered="1"/>
  <pageMargins left="0.11811023622047245" right="0.11811023622047245" top="0.23622047244094491" bottom="0.23622047244094491" header="0" footer="0"/>
  <pageSetup paperSize="9" scale="8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4:Z1003"/>
  <sheetViews>
    <sheetView showGridLines="0" topLeftCell="A19" workbookViewId="0">
      <selection activeCell="F38" sqref="F38"/>
    </sheetView>
  </sheetViews>
  <sheetFormatPr defaultColWidth="12.625" defaultRowHeight="15" customHeight="1" x14ac:dyDescent="0.2"/>
  <cols>
    <col min="1" max="1" width="8.625" customWidth="1"/>
    <col min="2" max="2" width="40.375" customWidth="1"/>
    <col min="3" max="3" width="1.5" customWidth="1"/>
    <col min="4" max="4" width="10.625" customWidth="1"/>
    <col min="5" max="6" width="15.5" customWidth="1"/>
    <col min="7" max="7" width="15.375" customWidth="1"/>
    <col min="8" max="8" width="10.875" customWidth="1"/>
    <col min="9" max="9" width="18.25" customWidth="1"/>
    <col min="10" max="26" width="8.875" customWidth="1"/>
  </cols>
  <sheetData>
    <row r="4" spans="1:26" ht="21" x14ac:dyDescent="0.35">
      <c r="A4" s="257" t="s">
        <v>0</v>
      </c>
      <c r="B4" s="258"/>
      <c r="C4" s="258"/>
      <c r="D4" s="258"/>
      <c r="E4" s="258"/>
      <c r="F4" s="258"/>
      <c r="G4" s="258"/>
      <c r="H4" s="258"/>
      <c r="I4" s="25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x14ac:dyDescent="0.35">
      <c r="A5" s="257"/>
      <c r="B5" s="258"/>
      <c r="C5" s="258"/>
      <c r="D5" s="258"/>
      <c r="E5" s="258"/>
      <c r="F5" s="258"/>
      <c r="G5" s="258"/>
      <c r="H5" s="258"/>
      <c r="I5" s="25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25">
      <c r="A6" s="4"/>
      <c r="B6" s="4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 t="str">
        <f>'Masa Pelaksanaan (Satgas)'!A7</f>
        <v xml:space="preserve">NAMA PEKERJAAN </v>
      </c>
      <c r="B7" s="4"/>
      <c r="C7" s="4" t="s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 t="str">
        <f>'Masa Pelaksanaan (Satgas)'!A8</f>
        <v xml:space="preserve">NAMA PERUSAHAAN </v>
      </c>
      <c r="B8" s="4"/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 t="str">
        <f>'Masa Pelaksanaan (Satgas)'!A9</f>
        <v>UNIT KERJA / SECTION</v>
      </c>
      <c r="B9" s="4"/>
      <c r="C9" s="4" t="s">
        <v>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4" t="str">
        <f>'Masa Pelaksanaan (Satgas)'!A10</f>
        <v>NOMOR KONTRAK</v>
      </c>
      <c r="B10" s="4"/>
      <c r="C10" s="4" t="s">
        <v>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tr">
        <f>'Masa Pelaksanaan (Satgas)'!A11</f>
        <v>PERIODE KONTRAK</v>
      </c>
      <c r="B11" s="4"/>
      <c r="C11" s="4" t="s">
        <v>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tr">
        <f>'Masa Pelaksanaan (Satgas)'!A12</f>
        <v>WAKTU PENILAIAN</v>
      </c>
      <c r="B12" s="4"/>
      <c r="C12" s="4" t="s">
        <v>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tr">
        <f>'Masa Pelaksanaan (Satgas)'!A13</f>
        <v xml:space="preserve">PERIODE PENILAIAN </v>
      </c>
      <c r="B13" s="4"/>
      <c r="C13" s="4" t="s">
        <v>2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59" t="s">
        <v>10</v>
      </c>
      <c r="B15" s="261" t="s">
        <v>51</v>
      </c>
      <c r="C15" s="47"/>
      <c r="D15" s="272" t="s">
        <v>52</v>
      </c>
      <c r="E15" s="274" t="s">
        <v>11</v>
      </c>
      <c r="F15" s="275"/>
      <c r="G15" s="275"/>
      <c r="H15" s="275"/>
      <c r="I15" s="27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5" x14ac:dyDescent="0.25">
      <c r="A16" s="269"/>
      <c r="B16" s="270"/>
      <c r="C16" s="36"/>
      <c r="D16" s="273"/>
      <c r="E16" s="48" t="s">
        <v>53</v>
      </c>
      <c r="F16" s="49" t="s">
        <v>54</v>
      </c>
      <c r="G16" s="49" t="s">
        <v>235</v>
      </c>
      <c r="H16" s="50" t="s">
        <v>56</v>
      </c>
      <c r="I16" s="51" t="s">
        <v>57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60"/>
      <c r="B17" s="271"/>
      <c r="C17" s="48"/>
      <c r="D17" s="52" t="s">
        <v>58</v>
      </c>
      <c r="E17" s="49" t="s">
        <v>59</v>
      </c>
      <c r="F17" s="53" t="s">
        <v>60</v>
      </c>
      <c r="G17" s="53" t="s">
        <v>61</v>
      </c>
      <c r="H17" s="53" t="s">
        <v>62</v>
      </c>
      <c r="I17" s="54" t="s">
        <v>63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.5" customHeight="1" x14ac:dyDescent="0.25">
      <c r="A18" s="8"/>
      <c r="B18" s="9"/>
      <c r="C18" s="10"/>
      <c r="D18" s="11"/>
      <c r="E18" s="9"/>
      <c r="F18" s="9"/>
      <c r="G18" s="9"/>
      <c r="H18" s="9"/>
      <c r="I18" s="1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25">
      <c r="A19" s="13">
        <f>'Masa Pelaksanaan (Satgas)'!A19</f>
        <v>1</v>
      </c>
      <c r="B19" s="14" t="str">
        <f>'Masa Pelaksanaan (Satgas)'!B19</f>
        <v xml:space="preserve">KUALITAS PEKERJAAN </v>
      </c>
      <c r="C19" s="15"/>
      <c r="D19" s="55">
        <v>0.35</v>
      </c>
      <c r="E19" s="17">
        <f>'Masa Pelaksanaan (Satgas)'!E19</f>
        <v>87</v>
      </c>
      <c r="F19" s="17">
        <f>'Masa Pelaksanaan (Manager)'!E19</f>
        <v>87</v>
      </c>
      <c r="G19" s="17">
        <f>'Masa Pelaksanaan (DeptHead)'!E19</f>
        <v>87</v>
      </c>
      <c r="H19" s="56">
        <f>(SUM(E19:G19))/3</f>
        <v>87</v>
      </c>
      <c r="I19" s="77">
        <f>D19*H19</f>
        <v>30.45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1" customHeight="1" x14ac:dyDescent="0.25">
      <c r="A20" s="13">
        <f>'Masa Pelaksanaan (Satgas)'!A20</f>
        <v>2</v>
      </c>
      <c r="B20" s="14" t="str">
        <f>'Masa Pelaksanaan (Satgas)'!B20</f>
        <v>KEMUDAHAN KOMUNIKASI / KOORDINASI</v>
      </c>
      <c r="C20" s="15"/>
      <c r="D20" s="55">
        <v>0.2</v>
      </c>
      <c r="E20" s="17">
        <f>'Masa Pelaksanaan (Satgas)'!E20</f>
        <v>85</v>
      </c>
      <c r="F20" s="17">
        <f>'Masa Pelaksanaan (Manager)'!E20</f>
        <v>85</v>
      </c>
      <c r="G20" s="17">
        <f>'Masa Pelaksanaan (DeptHead)'!E20</f>
        <v>85</v>
      </c>
      <c r="H20" s="56">
        <f t="shared" ref="H20:H23" si="0">(SUM(E20:G20))/3</f>
        <v>85</v>
      </c>
      <c r="I20" s="77">
        <f t="shared" ref="I20:I23" si="1">D20*H20</f>
        <v>17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1" customHeight="1" x14ac:dyDescent="0.25">
      <c r="A21" s="13">
        <f>'Masa Pelaksanaan (Satgas)'!A21</f>
        <v>3</v>
      </c>
      <c r="B21" s="14" t="str">
        <f>'Masa Pelaksanaan (Satgas)'!B21</f>
        <v xml:space="preserve">KETEPATAN WAKTU PENYELESAIAAN PEKERJAAN </v>
      </c>
      <c r="C21" s="15"/>
      <c r="D21" s="55">
        <v>0.25</v>
      </c>
      <c r="E21" s="17">
        <f>'Masa Pelaksanaan (Satgas)'!E21</f>
        <v>87</v>
      </c>
      <c r="F21" s="17">
        <f>'Masa Pelaksanaan (Manager)'!E21</f>
        <v>87</v>
      </c>
      <c r="G21" s="17">
        <f>'Masa Pelaksanaan (DeptHead)'!E21</f>
        <v>87</v>
      </c>
      <c r="H21" s="56">
        <f t="shared" si="0"/>
        <v>87</v>
      </c>
      <c r="I21" s="77">
        <f t="shared" si="1"/>
        <v>21.75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1" customHeight="1" x14ac:dyDescent="0.25">
      <c r="A22" s="13">
        <f>'Masa Pelaksanaan (Satgas)'!A22</f>
        <v>4</v>
      </c>
      <c r="B22" s="14" t="str">
        <f>'Masa Pelaksanaan (Satgas)'!B22</f>
        <v>DOKUMEN ADMINISTRASI KONTRAK</v>
      </c>
      <c r="C22" s="15"/>
      <c r="D22" s="55">
        <v>0.1</v>
      </c>
      <c r="E22" s="17">
        <f>'Masa Pelaksanaan (Satgas)'!E22</f>
        <v>85</v>
      </c>
      <c r="F22" s="17">
        <f>'Masa Pelaksanaan (Manager)'!E22</f>
        <v>85</v>
      </c>
      <c r="G22" s="17">
        <f>'Masa Pelaksanaan (DeptHead)'!E22</f>
        <v>85</v>
      </c>
      <c r="H22" s="56">
        <f t="shared" si="0"/>
        <v>85</v>
      </c>
      <c r="I22" s="77">
        <f t="shared" si="1"/>
        <v>8.5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3.25" customHeight="1" x14ac:dyDescent="0.25">
      <c r="A23" s="13">
        <f>'Masa Pelaksanaan (Satgas)'!A23</f>
        <v>5</v>
      </c>
      <c r="B23" s="14" t="str">
        <f>'Masa Pelaksanaan (Satgas)'!B23</f>
        <v>PEMENUHAN PERSYARATAN K3</v>
      </c>
      <c r="C23" s="15"/>
      <c r="D23" s="55">
        <v>0.1</v>
      </c>
      <c r="E23" s="17">
        <f>'Masa Pelaksanaan (Satgas)'!E23</f>
        <v>86</v>
      </c>
      <c r="F23" s="17">
        <f>'Masa Pelaksanaan (Manager)'!E23</f>
        <v>86</v>
      </c>
      <c r="G23" s="17">
        <f>'Masa Pelaksanaan (DeptHead)'!E23</f>
        <v>86</v>
      </c>
      <c r="H23" s="56">
        <f t="shared" si="0"/>
        <v>86</v>
      </c>
      <c r="I23" s="77">
        <f t="shared" si="1"/>
        <v>8.6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.75" customHeight="1" thickBot="1" x14ac:dyDescent="0.3">
      <c r="A24" s="207"/>
      <c r="B24" s="208"/>
      <c r="C24" s="209"/>
      <c r="D24" s="229"/>
      <c r="E24" s="208"/>
      <c r="F24" s="208"/>
      <c r="G24" s="208"/>
      <c r="H24" s="208"/>
      <c r="I24" s="21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8.5" customHeight="1" thickBot="1" x14ac:dyDescent="0.3">
      <c r="A25" s="230"/>
      <c r="B25" s="231" t="s">
        <v>64</v>
      </c>
      <c r="C25" s="232"/>
      <c r="D25" s="233">
        <f>SUM(D19:D23)</f>
        <v>1</v>
      </c>
      <c r="E25" s="234"/>
      <c r="F25" s="234"/>
      <c r="G25" s="234"/>
      <c r="H25" s="234"/>
      <c r="I25" s="235">
        <f>SUM(I19:I23)</f>
        <v>86.3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8.5" customHeight="1" thickTop="1" x14ac:dyDescent="0.25">
      <c r="A26" s="236"/>
      <c r="B26" s="225" t="s">
        <v>65</v>
      </c>
      <c r="C26" s="226"/>
      <c r="D26" s="227"/>
      <c r="E26" s="228"/>
      <c r="F26" s="228"/>
      <c r="G26" s="228"/>
      <c r="H26" s="228"/>
      <c r="I26" s="237" t="s">
        <v>36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 thickBot="1" x14ac:dyDescent="0.3">
      <c r="A27" s="221"/>
      <c r="B27" s="277" t="s">
        <v>232</v>
      </c>
      <c r="C27" s="253"/>
      <c r="D27" s="253"/>
      <c r="E27" s="253"/>
      <c r="F27" s="253"/>
      <c r="G27" s="253"/>
      <c r="H27" s="278"/>
      <c r="I27" s="22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5">
      <c r="A28" s="28"/>
      <c r="B28" s="27"/>
      <c r="C28" s="27"/>
      <c r="D28" s="28"/>
      <c r="E28" s="2"/>
      <c r="F28" s="69"/>
      <c r="G28" s="266" t="s">
        <v>66</v>
      </c>
      <c r="H28" s="268" t="s">
        <v>26</v>
      </c>
      <c r="I28" s="25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8"/>
      <c r="B29" s="27"/>
      <c r="C29" s="27"/>
      <c r="D29" s="28"/>
      <c r="E29" s="2"/>
      <c r="F29" s="69"/>
      <c r="G29" s="267"/>
      <c r="H29" s="33" t="s">
        <v>67</v>
      </c>
      <c r="I29" s="33" t="s">
        <v>68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8"/>
      <c r="B30" s="27"/>
      <c r="C30" s="27"/>
      <c r="D30" s="28"/>
      <c r="E30" s="2"/>
      <c r="F30" s="69"/>
      <c r="G30" s="35" t="s">
        <v>69</v>
      </c>
      <c r="H30" s="35">
        <v>90</v>
      </c>
      <c r="I30" s="35">
        <v>100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8"/>
      <c r="B31" s="27"/>
      <c r="C31" s="27"/>
      <c r="D31" s="28"/>
      <c r="E31" s="2"/>
      <c r="F31" s="69"/>
      <c r="G31" s="35" t="s">
        <v>70</v>
      </c>
      <c r="H31" s="35">
        <v>80</v>
      </c>
      <c r="I31" s="35">
        <v>89.99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69"/>
      <c r="G32" s="70" t="s">
        <v>71</v>
      </c>
      <c r="H32" s="35">
        <v>60</v>
      </c>
      <c r="I32" s="35">
        <v>79.989999999999995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69"/>
      <c r="G33" s="35" t="s">
        <v>72</v>
      </c>
      <c r="H33" s="35">
        <v>0</v>
      </c>
      <c r="I33" s="35">
        <v>59.99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36" t="s">
        <v>73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37" t="s">
        <v>237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38"/>
      <c r="B38" s="39"/>
      <c r="C38" s="3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40"/>
      <c r="C39" s="2"/>
      <c r="D39" s="41"/>
      <c r="E39" s="41"/>
      <c r="F39" s="41"/>
      <c r="G39" s="4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42"/>
      <c r="C40" s="2"/>
      <c r="D40" s="43"/>
      <c r="E40" s="43"/>
      <c r="F40" s="43"/>
      <c r="G40" s="43"/>
      <c r="H40" s="2"/>
      <c r="I40" s="44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42"/>
      <c r="C41" s="2"/>
      <c r="D41" s="43"/>
      <c r="E41" s="43"/>
      <c r="F41" s="43"/>
      <c r="G41" s="43"/>
      <c r="H41" s="37" t="s">
        <v>236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42"/>
      <c r="C42" s="2"/>
      <c r="D42" s="45"/>
      <c r="E42" s="45"/>
      <c r="F42" s="45"/>
      <c r="G42" s="45"/>
      <c r="H42" s="37" t="s">
        <v>234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42"/>
      <c r="C43" s="2"/>
      <c r="D43" s="45"/>
      <c r="E43" s="45"/>
      <c r="F43" s="45"/>
      <c r="G43" s="45"/>
      <c r="H43" s="4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46"/>
      <c r="C44" s="2"/>
      <c r="D44" s="45"/>
      <c r="E44" s="45"/>
      <c r="F44" s="45"/>
      <c r="G44" s="45"/>
      <c r="H44" s="4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46"/>
      <c r="C45" s="2"/>
      <c r="D45" s="45"/>
      <c r="E45" s="45"/>
      <c r="F45" s="45"/>
      <c r="G45" s="45"/>
      <c r="H45" s="4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46"/>
      <c r="C46" s="2"/>
      <c r="D46" s="45"/>
      <c r="E46" s="45"/>
      <c r="F46" s="45"/>
      <c r="G46" s="45"/>
      <c r="H46" s="45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9">
    <mergeCell ref="G28:G29"/>
    <mergeCell ref="H28:I28"/>
    <mergeCell ref="A4:I4"/>
    <mergeCell ref="A5:I5"/>
    <mergeCell ref="A15:A17"/>
    <mergeCell ref="B15:B17"/>
    <mergeCell ref="D15:D16"/>
    <mergeCell ref="E15:I15"/>
    <mergeCell ref="B27:H27"/>
  </mergeCells>
  <printOptions horizontalCentered="1"/>
  <pageMargins left="0.11811023622047245" right="0.11811023622047245" top="0.23622047244094491" bottom="0.23622047244094491" header="0" footer="0"/>
  <pageSetup paperSize="9" scale="6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Z1000"/>
  <sheetViews>
    <sheetView showGridLines="0" topLeftCell="A37" workbookViewId="0">
      <selection activeCell="F49" sqref="F49"/>
    </sheetView>
  </sheetViews>
  <sheetFormatPr defaultColWidth="12.625" defaultRowHeight="15" customHeight="1" x14ac:dyDescent="0.2"/>
  <cols>
    <col min="1" max="1" width="5" customWidth="1"/>
    <col min="2" max="2" width="39.375" customWidth="1"/>
    <col min="3" max="3" width="1.5" customWidth="1"/>
    <col min="4" max="4" width="11.625" customWidth="1"/>
    <col min="5" max="5" width="12.75" customWidth="1"/>
    <col min="6" max="6" width="32" customWidth="1"/>
    <col min="7" max="7" width="6.875" customWidth="1"/>
    <col min="8" max="8" width="12.625" customWidth="1"/>
    <col min="9" max="9" width="10.125" customWidth="1"/>
    <col min="10" max="11" width="10.625" customWidth="1"/>
    <col min="12" max="26" width="8.875" customWidth="1"/>
  </cols>
  <sheetData>
    <row r="1" spans="1:26" ht="21" x14ac:dyDescent="0.25">
      <c r="A1" s="242" t="s">
        <v>0</v>
      </c>
      <c r="B1" s="258"/>
      <c r="C1" s="258"/>
      <c r="D1" s="258"/>
      <c r="E1" s="258"/>
      <c r="F1" s="258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x14ac:dyDescent="0.25">
      <c r="A2" s="242"/>
      <c r="B2" s="258"/>
      <c r="C2" s="258"/>
      <c r="D2" s="258"/>
      <c r="E2" s="258"/>
      <c r="F2" s="258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71"/>
      <c r="B3" s="72"/>
      <c r="C3" s="72"/>
      <c r="D3" s="72"/>
      <c r="E3" s="72"/>
      <c r="F3" s="7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1</v>
      </c>
      <c r="B4" s="4"/>
      <c r="C4" s="4" t="s">
        <v>2</v>
      </c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3</v>
      </c>
      <c r="B5" s="4"/>
      <c r="C5" s="4" t="s">
        <v>2</v>
      </c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4</v>
      </c>
      <c r="B6" s="4"/>
      <c r="C6" s="4" t="s">
        <v>2</v>
      </c>
      <c r="D6" s="2"/>
      <c r="E6" s="2"/>
      <c r="F6" s="2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5">
      <c r="A7" s="4" t="s">
        <v>5</v>
      </c>
      <c r="B7" s="4"/>
      <c r="C7" s="4" t="s">
        <v>2</v>
      </c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 t="s">
        <v>6</v>
      </c>
      <c r="B8" s="4"/>
      <c r="C8" s="4" t="s">
        <v>2</v>
      </c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 t="s">
        <v>7</v>
      </c>
      <c r="B9" s="4"/>
      <c r="C9" s="4" t="s">
        <v>2</v>
      </c>
      <c r="D9" s="2"/>
      <c r="E9" s="2"/>
      <c r="F9" s="2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4" t="s">
        <v>8</v>
      </c>
      <c r="B10" s="4"/>
      <c r="C10" s="4" t="s">
        <v>2</v>
      </c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9</v>
      </c>
      <c r="B11" s="4"/>
      <c r="C11" s="4" t="s">
        <v>2</v>
      </c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25" customHeight="1" x14ac:dyDescent="0.25">
      <c r="A13" s="259" t="s">
        <v>10</v>
      </c>
      <c r="B13" s="261" t="s">
        <v>74</v>
      </c>
      <c r="C13" s="262"/>
      <c r="D13" s="262"/>
      <c r="E13" s="262"/>
      <c r="F13" s="263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A14" s="260"/>
      <c r="B14" s="5" t="s">
        <v>12</v>
      </c>
      <c r="C14" s="6"/>
      <c r="D14" s="5" t="s">
        <v>13</v>
      </c>
      <c r="E14" s="5" t="s">
        <v>14</v>
      </c>
      <c r="F14" s="7" t="s">
        <v>15</v>
      </c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.5" customHeight="1" x14ac:dyDescent="0.25">
      <c r="A15" s="8"/>
      <c r="B15" s="9"/>
      <c r="C15" s="10"/>
      <c r="D15" s="11"/>
      <c r="E15" s="9"/>
      <c r="F15" s="12"/>
      <c r="G15" s="2"/>
      <c r="H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42" customHeight="1" x14ac:dyDescent="0.25">
      <c r="A16" s="13">
        <v>1</v>
      </c>
      <c r="B16" s="73" t="s">
        <v>16</v>
      </c>
      <c r="C16" s="15"/>
      <c r="D16" s="16"/>
      <c r="E16" s="17"/>
      <c r="F16" s="18"/>
      <c r="G16" s="2"/>
      <c r="H16" s="2"/>
      <c r="I16" s="74"/>
      <c r="J16" s="72"/>
      <c r="K16" s="72"/>
      <c r="L16" s="72"/>
      <c r="M16" s="72"/>
      <c r="N16" s="72"/>
      <c r="O16" s="72"/>
      <c r="P16" s="7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3" customHeight="1" x14ac:dyDescent="0.25">
      <c r="A17" s="13">
        <v>2</v>
      </c>
      <c r="B17" s="73" t="s">
        <v>75</v>
      </c>
      <c r="C17" s="15"/>
      <c r="D17" s="16"/>
      <c r="E17" s="17"/>
      <c r="F17" s="18"/>
      <c r="G17" s="2"/>
      <c r="H17" s="2"/>
      <c r="I17" s="74"/>
      <c r="J17" s="75"/>
      <c r="K17" s="74"/>
      <c r="L17" s="74"/>
      <c r="M17" s="74"/>
      <c r="N17" s="74"/>
      <c r="O17" s="74"/>
      <c r="P17" s="74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51.75" customHeight="1" x14ac:dyDescent="0.25">
      <c r="A18" s="13">
        <f t="shared" ref="A18:A21" si="0">A17+1</f>
        <v>3</v>
      </c>
      <c r="B18" s="14" t="s">
        <v>76</v>
      </c>
      <c r="C18" s="15"/>
      <c r="D18" s="16"/>
      <c r="E18" s="17"/>
      <c r="F18" s="18"/>
      <c r="G18" s="2"/>
      <c r="H18" s="2"/>
      <c r="I18" s="74"/>
      <c r="J18" s="74"/>
      <c r="K18" s="74"/>
      <c r="L18" s="74"/>
      <c r="M18" s="74"/>
      <c r="N18" s="74"/>
      <c r="O18" s="74"/>
      <c r="P18" s="74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5">
      <c r="A19" s="13">
        <f t="shared" si="0"/>
        <v>4</v>
      </c>
      <c r="B19" s="73" t="s">
        <v>77</v>
      </c>
      <c r="C19" s="15"/>
      <c r="D19" s="16"/>
      <c r="E19" s="17"/>
      <c r="F19" s="1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4.5" customHeight="1" x14ac:dyDescent="0.25">
      <c r="A20" s="13">
        <f t="shared" si="0"/>
        <v>5</v>
      </c>
      <c r="B20" s="14" t="s">
        <v>19</v>
      </c>
      <c r="C20" s="15"/>
      <c r="D20" s="16"/>
      <c r="E20" s="17"/>
      <c r="F20" s="18"/>
      <c r="G20" s="2"/>
      <c r="H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8.25" customHeight="1" x14ac:dyDescent="0.25">
      <c r="A21" s="13">
        <f t="shared" si="0"/>
        <v>6</v>
      </c>
      <c r="B21" s="14" t="s">
        <v>20</v>
      </c>
      <c r="C21" s="15"/>
      <c r="D21" s="16"/>
      <c r="E21" s="17"/>
      <c r="F21" s="1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.75" customHeight="1" x14ac:dyDescent="0.25">
      <c r="A22" s="19"/>
      <c r="B22" s="20"/>
      <c r="C22" s="21"/>
      <c r="D22" s="22"/>
      <c r="E22" s="20"/>
      <c r="F22" s="2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 x14ac:dyDescent="0.25">
      <c r="A23" s="24"/>
      <c r="B23" s="25"/>
      <c r="C23" s="25"/>
      <c r="D23" s="25"/>
      <c r="E23" s="25"/>
      <c r="F23" s="25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 t="s">
        <v>21</v>
      </c>
      <c r="B24" s="27"/>
      <c r="C24" s="27"/>
      <c r="D24" s="28"/>
      <c r="E24" s="28"/>
      <c r="F24" s="27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9" t="s">
        <v>22</v>
      </c>
      <c r="B25" s="27"/>
      <c r="C25" s="27"/>
      <c r="D25" s="28"/>
      <c r="E25" s="28"/>
      <c r="F25" s="27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9" t="s">
        <v>78</v>
      </c>
      <c r="B26" s="27"/>
      <c r="C26" s="27"/>
      <c r="D26" s="28"/>
      <c r="E26" s="28"/>
      <c r="F26" s="27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.5" customHeight="1" x14ac:dyDescent="0.25">
      <c r="A27" s="30" t="s">
        <v>24</v>
      </c>
      <c r="B27" s="27"/>
      <c r="C27" s="27"/>
      <c r="D27" s="28"/>
      <c r="E27" s="28"/>
      <c r="F27" s="27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31" t="s">
        <v>25</v>
      </c>
      <c r="C28" s="264" t="s">
        <v>26</v>
      </c>
      <c r="D28" s="265"/>
      <c r="E28" s="32" t="s">
        <v>27</v>
      </c>
      <c r="F28" s="33" t="s">
        <v>28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38" t="s">
        <v>29</v>
      </c>
      <c r="C29" s="238" t="s">
        <v>30</v>
      </c>
      <c r="D29" s="255"/>
      <c r="E29" s="34" t="s">
        <v>31</v>
      </c>
      <c r="F29" s="35">
        <v>95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54"/>
      <c r="C30" s="254"/>
      <c r="D30" s="256"/>
      <c r="E30" s="34" t="s">
        <v>32</v>
      </c>
      <c r="F30" s="35">
        <v>90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38" t="s">
        <v>33</v>
      </c>
      <c r="C31" s="238" t="s">
        <v>34</v>
      </c>
      <c r="D31" s="255"/>
      <c r="E31" s="34" t="s">
        <v>35</v>
      </c>
      <c r="F31" s="35">
        <v>85</v>
      </c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54"/>
      <c r="C32" s="254"/>
      <c r="D32" s="256"/>
      <c r="E32" s="34" t="s">
        <v>36</v>
      </c>
      <c r="F32" s="35">
        <v>80</v>
      </c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38" t="s">
        <v>37</v>
      </c>
      <c r="C33" s="238" t="s">
        <v>38</v>
      </c>
      <c r="D33" s="255"/>
      <c r="E33" s="34" t="s">
        <v>39</v>
      </c>
      <c r="F33" s="35">
        <v>70</v>
      </c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54"/>
      <c r="C34" s="254"/>
      <c r="D34" s="256"/>
      <c r="E34" s="34" t="s">
        <v>40</v>
      </c>
      <c r="F34" s="35">
        <v>60</v>
      </c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38" t="s">
        <v>41</v>
      </c>
      <c r="C35" s="238" t="s">
        <v>42</v>
      </c>
      <c r="D35" s="255"/>
      <c r="E35" s="34" t="s">
        <v>43</v>
      </c>
      <c r="F35" s="35">
        <v>50</v>
      </c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54"/>
      <c r="C36" s="254"/>
      <c r="D36" s="256"/>
      <c r="E36" s="34" t="s">
        <v>44</v>
      </c>
      <c r="F36" s="35">
        <v>40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36" t="s">
        <v>45</v>
      </c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38"/>
      <c r="B39" s="39"/>
      <c r="C39" s="39"/>
      <c r="D39" s="2"/>
      <c r="E39" s="2"/>
      <c r="F39" s="37" t="s">
        <v>46</v>
      </c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40"/>
      <c r="C40" s="2"/>
      <c r="D40" s="41"/>
      <c r="E40" s="41"/>
      <c r="F40" s="2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42"/>
      <c r="C41" s="2"/>
      <c r="D41" s="43"/>
      <c r="E41" s="43"/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42"/>
      <c r="C42" s="2"/>
      <c r="D42" s="43"/>
      <c r="E42" s="43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42"/>
      <c r="C43" s="2"/>
      <c r="D43" s="45"/>
      <c r="E43" s="45"/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42"/>
      <c r="C44" s="2"/>
      <c r="D44" s="45"/>
      <c r="E44" s="45"/>
      <c r="F44" s="37" t="s">
        <v>47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46"/>
      <c r="C45" s="2"/>
      <c r="D45" s="45"/>
      <c r="E45" s="45"/>
      <c r="F45" s="37" t="s">
        <v>234</v>
      </c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46"/>
      <c r="C46" s="2"/>
      <c r="D46" s="45"/>
      <c r="E46" s="45"/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46"/>
      <c r="C47" s="2"/>
      <c r="D47" s="45"/>
      <c r="E47" s="45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B31:B32"/>
    <mergeCell ref="C31:D32"/>
    <mergeCell ref="B33:B34"/>
    <mergeCell ref="C33:D34"/>
    <mergeCell ref="B35:B36"/>
    <mergeCell ref="C35:D36"/>
    <mergeCell ref="B29:B30"/>
    <mergeCell ref="C29:D30"/>
    <mergeCell ref="A1:F1"/>
    <mergeCell ref="A2:F2"/>
    <mergeCell ref="A13:A14"/>
    <mergeCell ref="B13:F13"/>
    <mergeCell ref="C28:D28"/>
  </mergeCells>
  <printOptions horizontalCentered="1"/>
  <pageMargins left="0.11811023622047245" right="0.11811023622047245" top="0.23622047244094491" bottom="0.23622047244094491" header="0" footer="0"/>
  <pageSetup paperSize="9" scale="8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Z1000"/>
  <sheetViews>
    <sheetView showGridLines="0" topLeftCell="A37" workbookViewId="0">
      <selection activeCell="F45" sqref="F45"/>
    </sheetView>
  </sheetViews>
  <sheetFormatPr defaultColWidth="12.625" defaultRowHeight="15" customHeight="1" x14ac:dyDescent="0.2"/>
  <cols>
    <col min="1" max="1" width="4.25" customWidth="1"/>
    <col min="2" max="2" width="39.375" customWidth="1"/>
    <col min="3" max="3" width="1.5" customWidth="1"/>
    <col min="4" max="5" width="13.375" customWidth="1"/>
    <col min="6" max="6" width="34.25" customWidth="1"/>
    <col min="7" max="7" width="3.875" customWidth="1"/>
    <col min="8" max="8" width="12.625" customWidth="1"/>
    <col min="9" max="26" width="8.875" customWidth="1"/>
  </cols>
  <sheetData>
    <row r="1" spans="1:26" ht="21" x14ac:dyDescent="0.2">
      <c r="A1" s="242" t="s">
        <v>0</v>
      </c>
      <c r="B1" s="258"/>
      <c r="C1" s="258"/>
      <c r="D1" s="258"/>
      <c r="E1" s="258"/>
      <c r="F1" s="258"/>
      <c r="G1" s="74"/>
      <c r="H1" s="76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20.25" customHeight="1" x14ac:dyDescent="0.25">
      <c r="A2" s="242"/>
      <c r="B2" s="258"/>
      <c r="C2" s="258"/>
      <c r="D2" s="258"/>
      <c r="E2" s="258"/>
      <c r="F2" s="258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71"/>
      <c r="B3" s="72"/>
      <c r="C3" s="72"/>
      <c r="D3" s="72"/>
      <c r="E3" s="72"/>
      <c r="F3" s="7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1</v>
      </c>
      <c r="B4" s="4"/>
      <c r="C4" s="4" t="s">
        <v>2</v>
      </c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3</v>
      </c>
      <c r="B5" s="4"/>
      <c r="C5" s="4" t="s">
        <v>2</v>
      </c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4</v>
      </c>
      <c r="B6" s="4"/>
      <c r="C6" s="4" t="s">
        <v>2</v>
      </c>
      <c r="D6" s="2"/>
      <c r="E6" s="2"/>
      <c r="F6" s="2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5">
      <c r="A7" s="4" t="s">
        <v>5</v>
      </c>
      <c r="B7" s="4"/>
      <c r="C7" s="4" t="s">
        <v>2</v>
      </c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 t="s">
        <v>6</v>
      </c>
      <c r="B8" s="4"/>
      <c r="C8" s="4" t="s">
        <v>2</v>
      </c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 t="s">
        <v>7</v>
      </c>
      <c r="B9" s="4"/>
      <c r="C9" s="4" t="s">
        <v>2</v>
      </c>
      <c r="D9" s="2"/>
      <c r="E9" s="2"/>
      <c r="F9" s="2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4" t="s">
        <v>8</v>
      </c>
      <c r="B10" s="4"/>
      <c r="C10" s="4" t="s">
        <v>2</v>
      </c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9</v>
      </c>
      <c r="B11" s="4"/>
      <c r="C11" s="4" t="s">
        <v>2</v>
      </c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25">
      <c r="A13" s="259" t="s">
        <v>10</v>
      </c>
      <c r="B13" s="261" t="s">
        <v>74</v>
      </c>
      <c r="C13" s="262"/>
      <c r="D13" s="262"/>
      <c r="E13" s="262"/>
      <c r="F13" s="26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A14" s="260"/>
      <c r="B14" s="5" t="s">
        <v>12</v>
      </c>
      <c r="C14" s="6"/>
      <c r="D14" s="5" t="s">
        <v>13</v>
      </c>
      <c r="E14" s="5" t="s">
        <v>14</v>
      </c>
      <c r="F14" s="7" t="s">
        <v>15</v>
      </c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8"/>
      <c r="B15" s="9"/>
      <c r="C15" s="10"/>
      <c r="D15" s="11"/>
      <c r="E15" s="9"/>
      <c r="F15" s="1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3">
        <v>1</v>
      </c>
      <c r="B16" s="73" t="s">
        <v>16</v>
      </c>
      <c r="C16" s="15"/>
      <c r="D16" s="16"/>
      <c r="E16" s="17"/>
      <c r="F16" s="18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3">
        <v>2</v>
      </c>
      <c r="B17" s="73" t="s">
        <v>75</v>
      </c>
      <c r="C17" s="15"/>
      <c r="D17" s="16"/>
      <c r="E17" s="17"/>
      <c r="F17" s="18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3">
        <f t="shared" ref="A18:A21" si="0">A17+1</f>
        <v>3</v>
      </c>
      <c r="B18" s="14" t="s">
        <v>76</v>
      </c>
      <c r="C18" s="15"/>
      <c r="D18" s="16"/>
      <c r="E18" s="17"/>
      <c r="F18" s="18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3">
        <f t="shared" si="0"/>
        <v>4</v>
      </c>
      <c r="B19" s="73" t="s">
        <v>77</v>
      </c>
      <c r="C19" s="15"/>
      <c r="D19" s="16"/>
      <c r="E19" s="17"/>
      <c r="F19" s="18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3">
        <f t="shared" si="0"/>
        <v>5</v>
      </c>
      <c r="B20" s="14" t="s">
        <v>19</v>
      </c>
      <c r="C20" s="15"/>
      <c r="D20" s="16"/>
      <c r="E20" s="17"/>
      <c r="F20" s="18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5.25" customHeight="1" x14ac:dyDescent="0.25">
      <c r="A21" s="13">
        <f t="shared" si="0"/>
        <v>6</v>
      </c>
      <c r="B21" s="14" t="s">
        <v>20</v>
      </c>
      <c r="C21" s="15"/>
      <c r="D21" s="16"/>
      <c r="E21" s="17"/>
      <c r="F21" s="18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9"/>
      <c r="B22" s="20"/>
      <c r="C22" s="21"/>
      <c r="D22" s="22"/>
      <c r="E22" s="20"/>
      <c r="F22" s="23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4"/>
      <c r="B23" s="25"/>
      <c r="C23" s="25"/>
      <c r="D23" s="25"/>
      <c r="E23" s="25"/>
      <c r="F23" s="25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 t="s">
        <v>21</v>
      </c>
      <c r="B24" s="27"/>
      <c r="C24" s="27"/>
      <c r="D24" s="28"/>
      <c r="E24" s="28"/>
      <c r="F24" s="27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9" t="s">
        <v>22</v>
      </c>
      <c r="B25" s="27"/>
      <c r="C25" s="27"/>
      <c r="D25" s="28"/>
      <c r="E25" s="28"/>
      <c r="F25" s="27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9" t="s">
        <v>79</v>
      </c>
      <c r="B26" s="27"/>
      <c r="C26" s="27"/>
      <c r="D26" s="28"/>
      <c r="E26" s="28"/>
      <c r="F26" s="27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4" customHeight="1" x14ac:dyDescent="0.25">
      <c r="A27" s="30" t="s">
        <v>24</v>
      </c>
      <c r="B27" s="27"/>
      <c r="C27" s="27"/>
      <c r="D27" s="28"/>
      <c r="E27" s="28"/>
      <c r="F27" s="27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31" t="s">
        <v>25</v>
      </c>
      <c r="C28" s="264" t="s">
        <v>26</v>
      </c>
      <c r="D28" s="265"/>
      <c r="E28" s="32" t="s">
        <v>27</v>
      </c>
      <c r="F28" s="33" t="s">
        <v>28</v>
      </c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38" t="s">
        <v>29</v>
      </c>
      <c r="C29" s="238" t="s">
        <v>30</v>
      </c>
      <c r="D29" s="255"/>
      <c r="E29" s="34" t="s">
        <v>31</v>
      </c>
      <c r="F29" s="35">
        <v>95</v>
      </c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54"/>
      <c r="C30" s="254"/>
      <c r="D30" s="256"/>
      <c r="E30" s="34" t="s">
        <v>32</v>
      </c>
      <c r="F30" s="35">
        <v>90</v>
      </c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38" t="s">
        <v>33</v>
      </c>
      <c r="C31" s="238" t="s">
        <v>34</v>
      </c>
      <c r="D31" s="255"/>
      <c r="E31" s="34" t="s">
        <v>35</v>
      </c>
      <c r="F31" s="35">
        <v>85</v>
      </c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54"/>
      <c r="C32" s="254"/>
      <c r="D32" s="256"/>
      <c r="E32" s="34" t="s">
        <v>36</v>
      </c>
      <c r="F32" s="35">
        <v>80</v>
      </c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38" t="s">
        <v>37</v>
      </c>
      <c r="C33" s="238" t="s">
        <v>38</v>
      </c>
      <c r="D33" s="255"/>
      <c r="E33" s="34" t="s">
        <v>39</v>
      </c>
      <c r="F33" s="35">
        <v>70</v>
      </c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54"/>
      <c r="C34" s="254"/>
      <c r="D34" s="256"/>
      <c r="E34" s="34" t="s">
        <v>40</v>
      </c>
      <c r="F34" s="35">
        <v>60</v>
      </c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38" t="s">
        <v>41</v>
      </c>
      <c r="C35" s="238" t="s">
        <v>42</v>
      </c>
      <c r="D35" s="255"/>
      <c r="E35" s="34" t="s">
        <v>43</v>
      </c>
      <c r="F35" s="35">
        <v>50</v>
      </c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54"/>
      <c r="C36" s="254"/>
      <c r="D36" s="256"/>
      <c r="E36" s="34" t="s">
        <v>44</v>
      </c>
      <c r="F36" s="35">
        <v>40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36" t="s">
        <v>45</v>
      </c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37" t="s">
        <v>46</v>
      </c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37" t="s">
        <v>47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37" t="s">
        <v>234</v>
      </c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B31:B32"/>
    <mergeCell ref="C31:D32"/>
    <mergeCell ref="B33:B34"/>
    <mergeCell ref="C33:D34"/>
    <mergeCell ref="B35:B36"/>
    <mergeCell ref="C35:D36"/>
    <mergeCell ref="B29:B30"/>
    <mergeCell ref="C29:D30"/>
    <mergeCell ref="A1:F1"/>
    <mergeCell ref="A2:F2"/>
    <mergeCell ref="A13:A14"/>
    <mergeCell ref="B13:F13"/>
    <mergeCell ref="C28:D28"/>
  </mergeCells>
  <printOptions horizontalCentered="1"/>
  <pageMargins left="0.11811023622047245" right="0.11811023622047245" top="0.23622047244094491" bottom="0.23622047244094491" header="0" footer="0"/>
  <pageSetup paperSize="9" scale="8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Z1000"/>
  <sheetViews>
    <sheetView showGridLines="0" topLeftCell="A31" workbookViewId="0">
      <selection activeCell="E45" sqref="E45"/>
    </sheetView>
  </sheetViews>
  <sheetFormatPr defaultColWidth="12.625" defaultRowHeight="15" customHeight="1" x14ac:dyDescent="0.2"/>
  <cols>
    <col min="1" max="1" width="4.75" customWidth="1"/>
    <col min="2" max="2" width="39.375" customWidth="1"/>
    <col min="3" max="3" width="1.5" customWidth="1"/>
    <col min="4" max="5" width="13.375" customWidth="1"/>
    <col min="6" max="6" width="41.25" customWidth="1"/>
    <col min="7" max="26" width="8.875" customWidth="1"/>
  </cols>
  <sheetData>
    <row r="1" spans="1:26" ht="21" x14ac:dyDescent="0.2">
      <c r="A1" s="242" t="s">
        <v>0</v>
      </c>
      <c r="B1" s="258"/>
      <c r="C1" s="258"/>
      <c r="D1" s="258"/>
      <c r="E1" s="258"/>
      <c r="F1" s="258"/>
      <c r="G1" s="74"/>
      <c r="H1" s="76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spans="1:26" ht="21" x14ac:dyDescent="0.2">
      <c r="A2" s="242"/>
      <c r="B2" s="258"/>
      <c r="C2" s="258"/>
      <c r="D2" s="258"/>
      <c r="E2" s="258"/>
      <c r="F2" s="258"/>
      <c r="G2" s="74"/>
      <c r="H2" s="76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x14ac:dyDescent="0.25">
      <c r="A3" s="4"/>
      <c r="B3" s="4"/>
      <c r="C3" s="4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1</v>
      </c>
      <c r="B4" s="4"/>
      <c r="C4" s="4" t="s">
        <v>2</v>
      </c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3</v>
      </c>
      <c r="B5" s="4"/>
      <c r="C5" s="4" t="s">
        <v>2</v>
      </c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4</v>
      </c>
      <c r="B6" s="4"/>
      <c r="C6" s="4" t="s">
        <v>2</v>
      </c>
      <c r="D6" s="2"/>
      <c r="E6" s="2"/>
      <c r="F6" s="2"/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5">
      <c r="A7" s="4" t="s">
        <v>5</v>
      </c>
      <c r="B7" s="4"/>
      <c r="C7" s="4" t="s">
        <v>2</v>
      </c>
      <c r="D7" s="2"/>
      <c r="E7" s="2"/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 t="s">
        <v>6</v>
      </c>
      <c r="B8" s="4"/>
      <c r="C8" s="4" t="s">
        <v>2</v>
      </c>
      <c r="D8" s="2"/>
      <c r="E8" s="2"/>
      <c r="F8" s="2"/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 t="s">
        <v>7</v>
      </c>
      <c r="B9" s="4"/>
      <c r="C9" s="4" t="s">
        <v>2</v>
      </c>
      <c r="D9" s="2"/>
      <c r="E9" s="2"/>
      <c r="F9" s="2"/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4" t="s">
        <v>8</v>
      </c>
      <c r="B10" s="4"/>
      <c r="C10" s="4" t="s">
        <v>2</v>
      </c>
      <c r="D10" s="2"/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4" t="s">
        <v>9</v>
      </c>
      <c r="B11" s="4"/>
      <c r="C11" s="4" t="s">
        <v>2</v>
      </c>
      <c r="D11" s="2"/>
      <c r="E11" s="2"/>
      <c r="F11" s="2"/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8" customHeight="1" x14ac:dyDescent="0.25">
      <c r="A13" s="259" t="s">
        <v>10</v>
      </c>
      <c r="B13" s="261" t="s">
        <v>74</v>
      </c>
      <c r="C13" s="262"/>
      <c r="D13" s="262"/>
      <c r="E13" s="262"/>
      <c r="F13" s="263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 x14ac:dyDescent="0.25">
      <c r="A14" s="260"/>
      <c r="B14" s="5" t="s">
        <v>12</v>
      </c>
      <c r="C14" s="6"/>
      <c r="D14" s="5" t="s">
        <v>13</v>
      </c>
      <c r="E14" s="5" t="s">
        <v>14</v>
      </c>
      <c r="F14" s="7" t="s">
        <v>15</v>
      </c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8"/>
      <c r="B15" s="9"/>
      <c r="C15" s="10"/>
      <c r="D15" s="11"/>
      <c r="E15" s="9"/>
      <c r="F15" s="12"/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6.75" customHeight="1" x14ac:dyDescent="0.25">
      <c r="A16" s="13">
        <v>1</v>
      </c>
      <c r="B16" s="73" t="s">
        <v>16</v>
      </c>
      <c r="C16" s="15"/>
      <c r="D16" s="16"/>
      <c r="E16" s="17"/>
      <c r="F16" s="18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3">
        <v>2</v>
      </c>
      <c r="B17" s="73" t="s">
        <v>75</v>
      </c>
      <c r="C17" s="15"/>
      <c r="D17" s="16"/>
      <c r="E17" s="17"/>
      <c r="F17" s="18"/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3">
        <f t="shared" ref="A18:A21" si="0">A17+1</f>
        <v>3</v>
      </c>
      <c r="B18" s="14" t="s">
        <v>76</v>
      </c>
      <c r="C18" s="15"/>
      <c r="D18" s="16"/>
      <c r="E18" s="17"/>
      <c r="F18" s="18"/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3">
        <f t="shared" si="0"/>
        <v>4</v>
      </c>
      <c r="B19" s="73" t="s">
        <v>77</v>
      </c>
      <c r="C19" s="15"/>
      <c r="D19" s="16"/>
      <c r="E19" s="17"/>
      <c r="F19" s="18"/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5.25" customHeight="1" x14ac:dyDescent="0.25">
      <c r="A20" s="13">
        <f t="shared" si="0"/>
        <v>5</v>
      </c>
      <c r="B20" s="14" t="s">
        <v>19</v>
      </c>
      <c r="C20" s="15"/>
      <c r="D20" s="16"/>
      <c r="E20" s="17"/>
      <c r="F20" s="18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3">
        <f t="shared" si="0"/>
        <v>6</v>
      </c>
      <c r="B21" s="14" t="s">
        <v>20</v>
      </c>
      <c r="C21" s="15"/>
      <c r="D21" s="16"/>
      <c r="E21" s="17"/>
      <c r="F21" s="18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9"/>
      <c r="B22" s="20"/>
      <c r="C22" s="21"/>
      <c r="D22" s="22"/>
      <c r="E22" s="20"/>
      <c r="F22" s="23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4"/>
      <c r="B23" s="25"/>
      <c r="C23" s="25"/>
      <c r="D23" s="25"/>
      <c r="E23" s="25"/>
      <c r="F23" s="25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 t="s">
        <v>21</v>
      </c>
      <c r="B24" s="27"/>
      <c r="C24" s="27"/>
      <c r="D24" s="28"/>
      <c r="E24" s="28"/>
      <c r="F24" s="27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9" t="s">
        <v>22</v>
      </c>
      <c r="B25" s="27"/>
      <c r="C25" s="27"/>
      <c r="D25" s="28"/>
      <c r="E25" s="28"/>
      <c r="F25" s="27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9" t="s">
        <v>80</v>
      </c>
      <c r="B26" s="27"/>
      <c r="C26" s="27"/>
      <c r="D26" s="28"/>
      <c r="E26" s="28"/>
      <c r="F26" s="27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30" t="s">
        <v>24</v>
      </c>
      <c r="B27" s="27"/>
      <c r="C27" s="27"/>
      <c r="D27" s="28"/>
      <c r="E27" s="28"/>
      <c r="F27" s="27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8"/>
      <c r="B28" s="27"/>
      <c r="C28" s="27"/>
      <c r="D28" s="28"/>
      <c r="E28" s="28"/>
      <c r="F28" s="27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31" t="s">
        <v>25</v>
      </c>
      <c r="C29" s="264" t="s">
        <v>26</v>
      </c>
      <c r="D29" s="265"/>
      <c r="E29" s="32" t="s">
        <v>27</v>
      </c>
      <c r="F29" s="33" t="s">
        <v>28</v>
      </c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38" t="s">
        <v>29</v>
      </c>
      <c r="C30" s="238" t="s">
        <v>30</v>
      </c>
      <c r="D30" s="255"/>
      <c r="E30" s="34" t="s">
        <v>31</v>
      </c>
      <c r="F30" s="35">
        <v>95</v>
      </c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54"/>
      <c r="C31" s="254"/>
      <c r="D31" s="256"/>
      <c r="E31" s="34" t="s">
        <v>32</v>
      </c>
      <c r="F31" s="35">
        <v>90</v>
      </c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38" t="s">
        <v>33</v>
      </c>
      <c r="C32" s="238" t="s">
        <v>34</v>
      </c>
      <c r="D32" s="255"/>
      <c r="E32" s="34" t="s">
        <v>35</v>
      </c>
      <c r="F32" s="35">
        <v>85</v>
      </c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54"/>
      <c r="C33" s="254"/>
      <c r="D33" s="256"/>
      <c r="E33" s="34" t="s">
        <v>36</v>
      </c>
      <c r="F33" s="35">
        <v>80</v>
      </c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38" t="s">
        <v>37</v>
      </c>
      <c r="C34" s="238" t="s">
        <v>38</v>
      </c>
      <c r="D34" s="255"/>
      <c r="E34" s="34" t="s">
        <v>39</v>
      </c>
      <c r="F34" s="35">
        <v>70</v>
      </c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54"/>
      <c r="C35" s="254"/>
      <c r="D35" s="256"/>
      <c r="E35" s="34" t="s">
        <v>40</v>
      </c>
      <c r="F35" s="35">
        <v>60</v>
      </c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38" t="s">
        <v>41</v>
      </c>
      <c r="C36" s="238" t="s">
        <v>42</v>
      </c>
      <c r="D36" s="255"/>
      <c r="E36" s="34" t="s">
        <v>43</v>
      </c>
      <c r="F36" s="35">
        <v>50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54"/>
      <c r="C37" s="254"/>
      <c r="D37" s="256"/>
      <c r="E37" s="34" t="s">
        <v>44</v>
      </c>
      <c r="F37" s="35">
        <v>40</v>
      </c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36" t="s">
        <v>45</v>
      </c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37" t="s">
        <v>46</v>
      </c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37" t="s">
        <v>47</v>
      </c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37" t="s">
        <v>234</v>
      </c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3">
    <mergeCell ref="B32:B33"/>
    <mergeCell ref="C32:D33"/>
    <mergeCell ref="B34:B35"/>
    <mergeCell ref="C34:D35"/>
    <mergeCell ref="B36:B37"/>
    <mergeCell ref="C36:D37"/>
    <mergeCell ref="B30:B31"/>
    <mergeCell ref="C30:D31"/>
    <mergeCell ref="A1:F1"/>
    <mergeCell ref="A2:F2"/>
    <mergeCell ref="A13:A14"/>
    <mergeCell ref="B13:F13"/>
    <mergeCell ref="C29:D29"/>
  </mergeCells>
  <printOptions horizontalCentered="1"/>
  <pageMargins left="0.11811023622047245" right="0.11811023622047245" top="0.23622047244094491" bottom="0.23622047244094491" header="0" footer="0"/>
  <pageSetup paperSize="9" scale="8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Z1000"/>
  <sheetViews>
    <sheetView showGridLines="0" topLeftCell="A25" workbookViewId="0">
      <selection activeCell="F38" sqref="F38"/>
    </sheetView>
  </sheetViews>
  <sheetFormatPr defaultColWidth="12.625" defaultRowHeight="15" customHeight="1" x14ac:dyDescent="0.2"/>
  <cols>
    <col min="1" max="1" width="8.625" customWidth="1"/>
    <col min="2" max="2" width="40.375" customWidth="1"/>
    <col min="3" max="3" width="1.5" customWidth="1"/>
    <col min="4" max="4" width="10.625" customWidth="1"/>
    <col min="5" max="6" width="15.5" customWidth="1"/>
    <col min="7" max="7" width="17.375" customWidth="1"/>
    <col min="8" max="8" width="10.875" customWidth="1"/>
    <col min="9" max="9" width="14.125" customWidth="1"/>
    <col min="10" max="26" width="8.875" customWidth="1"/>
  </cols>
  <sheetData>
    <row r="1" spans="1:26" ht="21" x14ac:dyDescent="0.25">
      <c r="A1" s="242" t="s">
        <v>0</v>
      </c>
      <c r="B1" s="258"/>
      <c r="C1" s="258"/>
      <c r="D1" s="258"/>
      <c r="E1" s="258"/>
      <c r="F1" s="258"/>
      <c r="G1" s="258"/>
      <c r="H1" s="258"/>
      <c r="I1" s="258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x14ac:dyDescent="0.25">
      <c r="A2" s="242" t="s">
        <v>81</v>
      </c>
      <c r="B2" s="258"/>
      <c r="C2" s="258"/>
      <c r="D2" s="258"/>
      <c r="E2" s="258"/>
      <c r="F2" s="258"/>
      <c r="G2" s="258"/>
      <c r="H2" s="258"/>
      <c r="I2" s="258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x14ac:dyDescent="0.25">
      <c r="A3" s="71"/>
      <c r="B3" s="71"/>
      <c r="C3" s="71"/>
      <c r="D3" s="71"/>
      <c r="E3" s="71"/>
      <c r="F3" s="71"/>
      <c r="G3" s="71"/>
      <c r="H3" s="71"/>
      <c r="I3" s="7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tr">
        <f>'Masa Pelaksanaan (Satgas)'!A7</f>
        <v xml:space="preserve">NAMA PEKERJAAN </v>
      </c>
      <c r="B4" s="4"/>
      <c r="C4" s="4" t="s">
        <v>2</v>
      </c>
      <c r="D4" s="2" t="str">
        <f>'Masa Pelaksanaan (Satgas)'!D7</f>
        <v>Kebutuhan Jasa Pemasangan Iklan Tender Umum PT Jasamarga Tollroad Operator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tr">
        <f>'Masa Pelaksanaan (Satgas)'!A8</f>
        <v xml:space="preserve">NAMA PERUSAHAAN </v>
      </c>
      <c r="B5" s="4"/>
      <c r="C5" s="4" t="s">
        <v>2</v>
      </c>
      <c r="D5" s="2" t="str">
        <f>'Masa Pelaksanaan (Satgas)'!D8</f>
        <v>PT Cita Printa Pariwara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tr">
        <f>'Masa Pelaksanaan (Satgas)'!A9</f>
        <v>UNIT KERJA / SECTION</v>
      </c>
      <c r="B6" s="4"/>
      <c r="C6" s="4" t="s">
        <v>2</v>
      </c>
      <c r="D6" s="2" t="str">
        <f>'Masa Pelaksanaan (Satgas)'!D9</f>
        <v>Office Administration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4" t="str">
        <f>'Masa Pelaksanaan (Satgas)'!A10</f>
        <v>NOMOR KONTRAK</v>
      </c>
      <c r="B7" s="4"/>
      <c r="C7" s="4" t="s">
        <v>2</v>
      </c>
      <c r="D7" s="2" t="str">
        <f>'Masa Pelaksanaan (Satgas)'!D10</f>
        <v>194.SIK-JMTO.B9.A.2023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4" t="str">
        <f>'Masa Pelaksanaan (Satgas)'!A11</f>
        <v>PERIODE KONTRAK</v>
      </c>
      <c r="B8" s="4"/>
      <c r="C8" s="4" t="s">
        <v>2</v>
      </c>
      <c r="D8" s="2" t="s">
        <v>82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4" t="str">
        <f>'Masa Pelaksanaan (Satgas)'!A12</f>
        <v>WAKTU PENILAIAN</v>
      </c>
      <c r="B9" s="4"/>
      <c r="C9" s="4" t="s">
        <v>2</v>
      </c>
      <c r="D9" s="2" t="s">
        <v>83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4" t="str">
        <f>'Masa Pelaksanaan (Satgas)'!A13</f>
        <v xml:space="preserve">PERIODE PENILAIAN </v>
      </c>
      <c r="B10" s="4"/>
      <c r="C10" s="4" t="s">
        <v>2</v>
      </c>
      <c r="D10" s="4" t="s">
        <v>84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59" t="s">
        <v>10</v>
      </c>
      <c r="B12" s="261" t="s">
        <v>51</v>
      </c>
      <c r="C12" s="47"/>
      <c r="D12" s="261" t="s">
        <v>52</v>
      </c>
      <c r="E12" s="281" t="s">
        <v>74</v>
      </c>
      <c r="F12" s="275"/>
      <c r="G12" s="275"/>
      <c r="H12" s="275"/>
      <c r="I12" s="27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5" x14ac:dyDescent="0.25">
      <c r="A13" s="269"/>
      <c r="B13" s="270"/>
      <c r="C13" s="36"/>
      <c r="D13" s="271"/>
      <c r="E13" s="50" t="s">
        <v>53</v>
      </c>
      <c r="F13" s="49" t="s">
        <v>54</v>
      </c>
      <c r="G13" s="49" t="s">
        <v>55</v>
      </c>
      <c r="H13" s="50" t="s">
        <v>56</v>
      </c>
      <c r="I13" s="51" t="s">
        <v>57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60"/>
      <c r="B14" s="271"/>
      <c r="C14" s="48"/>
      <c r="D14" s="49" t="s">
        <v>58</v>
      </c>
      <c r="E14" s="49" t="s">
        <v>59</v>
      </c>
      <c r="F14" s="53" t="s">
        <v>60</v>
      </c>
      <c r="G14" s="53" t="s">
        <v>61</v>
      </c>
      <c r="H14" s="53" t="s">
        <v>62</v>
      </c>
      <c r="I14" s="54" t="s">
        <v>63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.5" customHeight="1" x14ac:dyDescent="0.25">
      <c r="A15" s="8"/>
      <c r="B15" s="9"/>
      <c r="C15" s="10"/>
      <c r="D15" s="11"/>
      <c r="E15" s="9"/>
      <c r="F15" s="9"/>
      <c r="G15" s="9"/>
      <c r="H15" s="9"/>
      <c r="I15" s="1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1" customHeight="1" x14ac:dyDescent="0.25">
      <c r="A16" s="13">
        <f>'Masa Pemeliharaan (Dept.Head)'!A16</f>
        <v>1</v>
      </c>
      <c r="B16" s="14" t="str">
        <f>'Masa Pemeliharaan (Satgas)'!B16</f>
        <v xml:space="preserve">KUALITAS PEKERJAAN </v>
      </c>
      <c r="C16" s="15"/>
      <c r="D16" s="55">
        <v>0.35</v>
      </c>
      <c r="E16" s="17"/>
      <c r="F16" s="17"/>
      <c r="G16" s="17"/>
      <c r="H16" s="56"/>
      <c r="I16" s="7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1" customHeight="1" x14ac:dyDescent="0.25">
      <c r="A17" s="13">
        <f>'Masa Pemeliharaan (Dept.Head)'!A17</f>
        <v>2</v>
      </c>
      <c r="B17" s="14" t="str">
        <f>'Masa Pemeliharaan (Satgas)'!B17</f>
        <v xml:space="preserve">KEMUDAHAN KOMUNIKASI / KOORDINASI </v>
      </c>
      <c r="C17" s="15"/>
      <c r="D17" s="55">
        <v>0.15</v>
      </c>
      <c r="E17" s="17"/>
      <c r="F17" s="17"/>
      <c r="G17" s="17"/>
      <c r="H17" s="56"/>
      <c r="I17" s="7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1" customHeight="1" x14ac:dyDescent="0.25">
      <c r="A18" s="13">
        <f>'Masa Pemeliharaan (Dept.Head)'!A18</f>
        <v>3</v>
      </c>
      <c r="B18" s="14" t="str">
        <f>'Masa Pemeliharaan (Satgas)'!B18</f>
        <v>METODE PELAKSANAAN PEMELIHARAAN</v>
      </c>
      <c r="C18" s="15"/>
      <c r="D18" s="55">
        <v>0.2</v>
      </c>
      <c r="E18" s="17"/>
      <c r="F18" s="17"/>
      <c r="G18" s="17"/>
      <c r="H18" s="56"/>
      <c r="I18" s="7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1" customHeight="1" x14ac:dyDescent="0.25">
      <c r="A19" s="13">
        <f>'Masa Pemeliharaan (Dept.Head)'!A19</f>
        <v>4</v>
      </c>
      <c r="B19" s="14" t="str">
        <f>'Masa Pemeliharaan (Satgas)'!B19</f>
        <v>KETEPATAN WAKTU PENYELESAIAN KOMPLAIN</v>
      </c>
      <c r="C19" s="15"/>
      <c r="D19" s="55">
        <v>0.1</v>
      </c>
      <c r="E19" s="17"/>
      <c r="F19" s="17"/>
      <c r="G19" s="17"/>
      <c r="H19" s="56"/>
      <c r="I19" s="7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3.25" customHeight="1" x14ac:dyDescent="0.25">
      <c r="A20" s="13">
        <f>'Masa Pemeliharaan (Dept.Head)'!A20</f>
        <v>5</v>
      </c>
      <c r="B20" s="14" t="str">
        <f>'Masa Pemeliharaan (Satgas)'!B20</f>
        <v>DOKUMEN ADMINISTRASI KONTRAK</v>
      </c>
      <c r="C20" s="15"/>
      <c r="D20" s="55">
        <v>0.15</v>
      </c>
      <c r="E20" s="17"/>
      <c r="F20" s="17"/>
      <c r="G20" s="17"/>
      <c r="H20" s="56"/>
      <c r="I20" s="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3.25" customHeight="1" x14ac:dyDescent="0.25">
      <c r="A21" s="13">
        <f>'Masa Pemeliharaan (Dept.Head)'!A21</f>
        <v>6</v>
      </c>
      <c r="B21" s="14" t="str">
        <f>'Masa Pemeliharaan (Satgas)'!B21</f>
        <v>PEMENUHAN PERSYARATAN K3</v>
      </c>
      <c r="C21" s="15"/>
      <c r="D21" s="55">
        <v>0.05</v>
      </c>
      <c r="E21" s="17"/>
      <c r="F21" s="17"/>
      <c r="G21" s="17"/>
      <c r="H21" s="56"/>
      <c r="I21" s="7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.75" customHeight="1" x14ac:dyDescent="0.25">
      <c r="A22" s="19"/>
      <c r="B22" s="20"/>
      <c r="C22" s="21"/>
      <c r="D22" s="57"/>
      <c r="E22" s="20"/>
      <c r="F22" s="20"/>
      <c r="G22" s="20"/>
      <c r="H22" s="20"/>
      <c r="I22" s="2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8.5" customHeight="1" x14ac:dyDescent="0.25">
      <c r="A23" s="58"/>
      <c r="B23" s="64" t="s">
        <v>85</v>
      </c>
      <c r="C23" s="59"/>
      <c r="D23" s="60">
        <f>SUM(D16:D21)</f>
        <v>1</v>
      </c>
      <c r="E23" s="61"/>
      <c r="F23" s="61"/>
      <c r="G23" s="61"/>
      <c r="H23" s="61"/>
      <c r="I23" s="62"/>
      <c r="J23" s="2"/>
      <c r="K23" s="2"/>
      <c r="L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8.5" customHeight="1" x14ac:dyDescent="0.25">
      <c r="A24" s="63"/>
      <c r="B24" s="64" t="s">
        <v>65</v>
      </c>
      <c r="C24" s="65"/>
      <c r="D24" s="66"/>
      <c r="E24" s="67"/>
      <c r="F24" s="67"/>
      <c r="G24" s="67"/>
      <c r="H24" s="67"/>
      <c r="I24" s="6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 x14ac:dyDescent="0.25">
      <c r="A25" s="24"/>
      <c r="B25" s="25"/>
      <c r="C25" s="25"/>
      <c r="D25" s="25"/>
      <c r="E25" s="25"/>
      <c r="F25" s="25"/>
      <c r="G25" s="25"/>
      <c r="H25" s="25"/>
      <c r="I25" s="2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5">
      <c r="A26" s="28"/>
      <c r="B26" s="27"/>
      <c r="C26" s="27"/>
      <c r="D26" s="28"/>
      <c r="E26" s="2"/>
      <c r="F26" s="2"/>
      <c r="G26" s="279" t="s">
        <v>66</v>
      </c>
      <c r="H26" s="280" t="s">
        <v>26</v>
      </c>
      <c r="I26" s="26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8"/>
      <c r="B27" s="27"/>
      <c r="C27" s="27"/>
      <c r="D27" s="28"/>
      <c r="E27" s="2"/>
      <c r="F27" s="78"/>
      <c r="G27" s="267"/>
      <c r="H27" s="33" t="s">
        <v>67</v>
      </c>
      <c r="I27" s="33" t="s">
        <v>68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8"/>
      <c r="B28" s="27"/>
      <c r="C28" s="27"/>
      <c r="D28" s="28"/>
      <c r="E28" s="2"/>
      <c r="F28" s="79"/>
      <c r="G28" s="35" t="s">
        <v>69</v>
      </c>
      <c r="H28" s="35">
        <v>90</v>
      </c>
      <c r="I28" s="35">
        <v>100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8"/>
      <c r="B29" s="27"/>
      <c r="C29" s="27"/>
      <c r="D29" s="28"/>
      <c r="E29" s="2"/>
      <c r="F29" s="79"/>
      <c r="G29" s="35" t="s">
        <v>70</v>
      </c>
      <c r="H29" s="35">
        <v>80</v>
      </c>
      <c r="I29" s="35">
        <v>89.99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8"/>
      <c r="B30" s="27"/>
      <c r="C30" s="27"/>
      <c r="D30" s="28"/>
      <c r="E30" s="2"/>
      <c r="F30" s="80"/>
      <c r="G30" s="70" t="s">
        <v>71</v>
      </c>
      <c r="H30" s="35">
        <v>60</v>
      </c>
      <c r="I30" s="35">
        <v>79.989999999999995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8"/>
      <c r="B31" s="27"/>
      <c r="C31" s="27"/>
      <c r="D31" s="28"/>
      <c r="E31" s="2"/>
      <c r="F31" s="80"/>
      <c r="G31" s="35" t="s">
        <v>72</v>
      </c>
      <c r="H31" s="35">
        <v>0</v>
      </c>
      <c r="I31" s="35">
        <v>59.99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36" t="s">
        <v>73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37" t="s">
        <v>237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37" t="s">
        <v>236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37" t="s">
        <v>234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38"/>
      <c r="B46" s="39"/>
      <c r="C46" s="3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40"/>
      <c r="C47" s="2"/>
      <c r="D47" s="41"/>
      <c r="E47" s="41"/>
      <c r="F47" s="41"/>
      <c r="G47" s="41"/>
      <c r="H47" s="4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42"/>
      <c r="C48" s="2"/>
      <c r="D48" s="43"/>
      <c r="E48" s="43"/>
      <c r="F48" s="43"/>
      <c r="G48" s="43"/>
      <c r="H48" s="43"/>
      <c r="I48" s="44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42"/>
      <c r="C49" s="2"/>
      <c r="D49" s="43"/>
      <c r="E49" s="43"/>
      <c r="F49" s="43"/>
      <c r="G49" s="43"/>
      <c r="H49" s="4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42"/>
      <c r="C50" s="2"/>
      <c r="D50" s="45"/>
      <c r="E50" s="45"/>
      <c r="F50" s="45"/>
      <c r="G50" s="45"/>
      <c r="H50" s="4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42"/>
      <c r="C51" s="2"/>
      <c r="D51" s="45"/>
      <c r="E51" s="45"/>
      <c r="F51" s="45"/>
      <c r="G51" s="45"/>
      <c r="H51" s="4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46"/>
      <c r="C52" s="2"/>
      <c r="D52" s="45"/>
      <c r="E52" s="45"/>
      <c r="F52" s="45"/>
      <c r="G52" s="45"/>
      <c r="H52" s="4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46"/>
      <c r="C53" s="2"/>
      <c r="D53" s="45"/>
      <c r="E53" s="45"/>
      <c r="F53" s="45"/>
      <c r="G53" s="45"/>
      <c r="H53" s="4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46"/>
      <c r="C54" s="2"/>
      <c r="D54" s="45"/>
      <c r="E54" s="45"/>
      <c r="F54" s="45"/>
      <c r="G54" s="45"/>
      <c r="H54" s="4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G26:G27"/>
    <mergeCell ref="H26:I26"/>
    <mergeCell ref="A1:I1"/>
    <mergeCell ref="A2:I2"/>
    <mergeCell ref="A12:A14"/>
    <mergeCell ref="B12:B14"/>
    <mergeCell ref="D12:D13"/>
    <mergeCell ref="E12:I12"/>
  </mergeCells>
  <printOptions horizontalCentered="1"/>
  <pageMargins left="0.11811023622047245" right="0.11811023622047245" top="0.23622047244094491" bottom="0.23622047244094491" header="0" footer="0"/>
  <pageSetup paperSize="9" scale="56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Z1000"/>
  <sheetViews>
    <sheetView workbookViewId="0"/>
  </sheetViews>
  <sheetFormatPr defaultColWidth="12.625" defaultRowHeight="15" customHeight="1" x14ac:dyDescent="0.2"/>
  <cols>
    <col min="1" max="1" width="0.625" customWidth="1"/>
    <col min="2" max="2" width="4.375" customWidth="1"/>
    <col min="3" max="3" width="8.125" customWidth="1"/>
    <col min="4" max="4" width="13.5" customWidth="1"/>
    <col min="5" max="5" width="8.5" customWidth="1"/>
    <col min="6" max="6" width="10.125" customWidth="1"/>
    <col min="7" max="7" width="8" customWidth="1"/>
    <col min="8" max="8" width="7.625" customWidth="1"/>
    <col min="9" max="9" width="1.875" customWidth="1"/>
    <col min="10" max="11" width="4.125" customWidth="1"/>
    <col min="12" max="13" width="2.375" customWidth="1"/>
    <col min="14" max="14" width="6.375" customWidth="1"/>
    <col min="15" max="15" width="8.125" customWidth="1"/>
    <col min="16" max="17" width="8" customWidth="1"/>
    <col min="18" max="18" width="16.625" customWidth="1"/>
    <col min="19" max="19" width="2.5" customWidth="1"/>
    <col min="20" max="20" width="22.125" customWidth="1"/>
    <col min="21" max="21" width="1.375" customWidth="1"/>
    <col min="22" max="26" width="7.625" customWidth="1"/>
  </cols>
  <sheetData>
    <row r="1" spans="1:2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81"/>
      <c r="B2" s="81"/>
      <c r="C2" s="81"/>
      <c r="D2" s="82"/>
      <c r="E2" s="83"/>
      <c r="F2" s="83"/>
      <c r="G2" s="83"/>
      <c r="H2" s="83"/>
      <c r="I2" s="83"/>
      <c r="J2" s="83"/>
      <c r="K2" s="83"/>
      <c r="L2" s="83"/>
      <c r="M2" s="81"/>
      <c r="N2" s="81"/>
      <c r="O2" s="81"/>
      <c r="P2" s="81"/>
      <c r="Q2" s="81"/>
      <c r="R2" s="81"/>
      <c r="S2" s="81"/>
      <c r="T2" s="81"/>
      <c r="U2" s="2"/>
      <c r="V2" s="2"/>
      <c r="W2" s="2"/>
      <c r="X2" s="2"/>
      <c r="Y2" s="2"/>
      <c r="Z2" s="2"/>
    </row>
    <row r="3" spans="1:26" ht="15.75" x14ac:dyDescent="0.25">
      <c r="A3" s="81"/>
      <c r="B3" s="81"/>
      <c r="C3" s="81"/>
      <c r="D3" s="82"/>
      <c r="E3" s="83"/>
      <c r="F3" s="83"/>
      <c r="G3" s="83"/>
      <c r="H3" s="83"/>
      <c r="I3" s="83"/>
      <c r="J3" s="83"/>
      <c r="K3" s="83"/>
      <c r="L3" s="83"/>
      <c r="M3" s="81"/>
      <c r="N3" s="81"/>
      <c r="O3" s="81"/>
      <c r="P3" s="81"/>
      <c r="Q3" s="81"/>
      <c r="R3" s="81"/>
      <c r="S3" s="81"/>
      <c r="T3" s="81"/>
      <c r="U3" s="2"/>
      <c r="V3" s="2"/>
      <c r="W3" s="2"/>
      <c r="X3" s="2"/>
      <c r="Y3" s="2"/>
      <c r="Z3" s="2"/>
    </row>
    <row r="4" spans="1:26" ht="15.75" x14ac:dyDescent="0.25">
      <c r="A4" s="81"/>
      <c r="B4" s="81"/>
      <c r="C4" s="81"/>
      <c r="D4" s="82" t="s">
        <v>86</v>
      </c>
      <c r="E4" s="83" t="s">
        <v>87</v>
      </c>
      <c r="F4" s="83"/>
      <c r="G4" s="84"/>
      <c r="H4" s="84"/>
      <c r="I4" s="84"/>
      <c r="J4" s="84"/>
      <c r="K4" s="84"/>
      <c r="L4" s="83"/>
      <c r="M4" s="81"/>
      <c r="N4" s="81"/>
      <c r="O4" s="81"/>
      <c r="P4" s="85"/>
      <c r="Q4" s="81"/>
      <c r="R4" s="81"/>
      <c r="S4" s="81"/>
      <c r="T4" s="81"/>
      <c r="U4" s="2"/>
      <c r="V4" s="2"/>
      <c r="W4" s="2"/>
      <c r="X4" s="2"/>
      <c r="Y4" s="2"/>
      <c r="Z4" s="2"/>
    </row>
    <row r="5" spans="1:26" ht="15.75" x14ac:dyDescent="0.25">
      <c r="A5" s="81"/>
      <c r="B5" s="81"/>
      <c r="C5" s="81"/>
      <c r="D5" s="86" t="s">
        <v>88</v>
      </c>
      <c r="E5" s="83" t="s">
        <v>89</v>
      </c>
      <c r="F5" s="83"/>
      <c r="G5" s="309"/>
      <c r="H5" s="258"/>
      <c r="I5" s="258"/>
      <c r="J5" s="258"/>
      <c r="K5" s="258"/>
      <c r="L5" s="258"/>
      <c r="M5" s="81"/>
      <c r="N5" s="81"/>
      <c r="O5" s="81"/>
      <c r="P5" s="81"/>
      <c r="Q5" s="81"/>
      <c r="R5" s="81"/>
      <c r="S5" s="81"/>
      <c r="T5" s="81"/>
      <c r="U5" s="2"/>
      <c r="V5" s="2"/>
      <c r="W5" s="2"/>
      <c r="X5" s="2"/>
      <c r="Y5" s="2"/>
      <c r="Z5" s="2"/>
    </row>
    <row r="6" spans="1:26" ht="15.75" x14ac:dyDescent="0.25">
      <c r="A6" s="81"/>
      <c r="B6" s="81"/>
      <c r="C6" s="81"/>
      <c r="D6" s="83"/>
      <c r="E6" s="83"/>
      <c r="F6" s="83"/>
      <c r="G6" s="83"/>
      <c r="H6" s="83"/>
      <c r="I6" s="83"/>
      <c r="J6" s="83"/>
      <c r="K6" s="83"/>
      <c r="L6" s="83"/>
      <c r="M6" s="81"/>
      <c r="N6" s="81"/>
      <c r="O6" s="81"/>
      <c r="P6" s="81"/>
      <c r="Q6" s="81"/>
      <c r="R6" s="81"/>
      <c r="S6" s="81"/>
      <c r="T6" s="81"/>
      <c r="U6" s="2"/>
      <c r="V6" s="2"/>
      <c r="W6" s="2"/>
      <c r="X6" s="2"/>
      <c r="Y6" s="2"/>
      <c r="Z6" s="2"/>
    </row>
    <row r="7" spans="1:26" ht="15" customHeight="1" x14ac:dyDescent="0.25">
      <c r="A7" s="310" t="s">
        <v>90</v>
      </c>
      <c r="B7" s="262"/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311"/>
      <c r="R7" s="87" t="s">
        <v>91</v>
      </c>
      <c r="S7" s="88" t="s">
        <v>2</v>
      </c>
      <c r="T7" s="89"/>
      <c r="U7" s="90"/>
      <c r="V7" s="2"/>
      <c r="W7" s="2"/>
      <c r="X7" s="2"/>
      <c r="Y7" s="2"/>
      <c r="Z7" s="2"/>
    </row>
    <row r="8" spans="1:26" ht="15" customHeight="1" x14ac:dyDescent="0.25">
      <c r="A8" s="312"/>
      <c r="B8" s="313"/>
      <c r="C8" s="313"/>
      <c r="D8" s="313"/>
      <c r="E8" s="313"/>
      <c r="F8" s="313"/>
      <c r="G8" s="313"/>
      <c r="H8" s="313"/>
      <c r="I8" s="313"/>
      <c r="J8" s="313"/>
      <c r="K8" s="313"/>
      <c r="L8" s="313"/>
      <c r="M8" s="313"/>
      <c r="N8" s="313"/>
      <c r="O8" s="313"/>
      <c r="P8" s="313"/>
      <c r="Q8" s="314"/>
      <c r="R8" s="91" t="s">
        <v>92</v>
      </c>
      <c r="S8" s="92" t="s">
        <v>2</v>
      </c>
      <c r="T8" s="93"/>
      <c r="U8" s="94"/>
      <c r="V8" s="2"/>
      <c r="W8" s="2"/>
      <c r="X8" s="2"/>
      <c r="Y8" s="2"/>
      <c r="Z8" s="2"/>
    </row>
    <row r="9" spans="1:26" ht="6" customHeight="1" x14ac:dyDescent="0.25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2"/>
      <c r="V9" s="2"/>
      <c r="W9" s="2"/>
      <c r="X9" s="2"/>
      <c r="Y9" s="2"/>
      <c r="Z9" s="2"/>
    </row>
    <row r="10" spans="1:26" x14ac:dyDescent="0.25">
      <c r="A10" s="315" t="s">
        <v>93</v>
      </c>
      <c r="B10" s="316"/>
      <c r="C10" s="316"/>
      <c r="D10" s="316"/>
      <c r="E10" s="96"/>
      <c r="F10" s="97" t="s">
        <v>94</v>
      </c>
      <c r="G10" s="97"/>
      <c r="H10" s="97"/>
      <c r="I10" s="97"/>
      <c r="J10" s="97"/>
      <c r="K10" s="97"/>
      <c r="L10" s="97"/>
      <c r="M10" s="97"/>
      <c r="N10" s="98"/>
      <c r="O10" s="95"/>
      <c r="P10" s="99" t="s">
        <v>95</v>
      </c>
      <c r="Q10" s="100"/>
      <c r="R10" s="101"/>
      <c r="S10" s="101"/>
      <c r="T10" s="89"/>
      <c r="U10" s="90"/>
      <c r="V10" s="2"/>
      <c r="W10" s="2"/>
      <c r="X10" s="2"/>
      <c r="Y10" s="2"/>
      <c r="Z10" s="2"/>
    </row>
    <row r="11" spans="1:26" x14ac:dyDescent="0.25">
      <c r="A11" s="303" t="s">
        <v>96</v>
      </c>
      <c r="B11" s="304"/>
      <c r="C11" s="304"/>
      <c r="D11" s="304"/>
      <c r="E11" s="102"/>
      <c r="F11" s="317" t="s">
        <v>97</v>
      </c>
      <c r="G11" s="304"/>
      <c r="H11" s="304"/>
      <c r="I11" s="304"/>
      <c r="J11" s="304"/>
      <c r="K11" s="304"/>
      <c r="L11" s="304"/>
      <c r="M11" s="304"/>
      <c r="N11" s="318"/>
      <c r="O11" s="95"/>
      <c r="P11" s="319" t="s">
        <v>98</v>
      </c>
      <c r="Q11" s="296"/>
      <c r="R11" s="296"/>
      <c r="S11" s="103" t="s">
        <v>2</v>
      </c>
      <c r="T11" s="104">
        <v>2019</v>
      </c>
      <c r="U11" s="105"/>
      <c r="V11" s="2"/>
      <c r="W11" s="2"/>
      <c r="X11" s="2"/>
      <c r="Y11" s="2"/>
      <c r="Z11" s="2"/>
    </row>
    <row r="12" spans="1:26" x14ac:dyDescent="0.25">
      <c r="A12" s="106" t="s">
        <v>99</v>
      </c>
      <c r="B12" s="107"/>
      <c r="C12" s="107"/>
      <c r="D12" s="107"/>
      <c r="E12" s="102"/>
      <c r="F12" s="317" t="s">
        <v>100</v>
      </c>
      <c r="G12" s="304"/>
      <c r="H12" s="304"/>
      <c r="I12" s="304"/>
      <c r="J12" s="304"/>
      <c r="K12" s="304"/>
      <c r="L12" s="304"/>
      <c r="M12" s="304"/>
      <c r="N12" s="318"/>
      <c r="O12" s="95"/>
      <c r="P12" s="303" t="s">
        <v>101</v>
      </c>
      <c r="Q12" s="304"/>
      <c r="R12" s="304"/>
      <c r="S12" s="107" t="s">
        <v>2</v>
      </c>
      <c r="T12" s="108" t="s">
        <v>102</v>
      </c>
      <c r="U12" s="109"/>
      <c r="V12" s="2"/>
      <c r="W12" s="2"/>
      <c r="X12" s="2"/>
      <c r="Y12" s="2"/>
      <c r="Z12" s="2"/>
    </row>
    <row r="13" spans="1:26" x14ac:dyDescent="0.25">
      <c r="A13" s="303" t="s">
        <v>103</v>
      </c>
      <c r="B13" s="304"/>
      <c r="C13" s="304"/>
      <c r="D13" s="304"/>
      <c r="E13" s="102"/>
      <c r="F13" s="320" t="s">
        <v>104</v>
      </c>
      <c r="G13" s="304"/>
      <c r="H13" s="304"/>
      <c r="I13" s="304"/>
      <c r="J13" s="304"/>
      <c r="K13" s="304"/>
      <c r="L13" s="304"/>
      <c r="M13" s="304"/>
      <c r="N13" s="318"/>
      <c r="O13" s="95"/>
      <c r="P13" s="303" t="s">
        <v>105</v>
      </c>
      <c r="Q13" s="304"/>
      <c r="R13" s="304"/>
      <c r="S13" s="107" t="s">
        <v>2</v>
      </c>
      <c r="T13" s="110">
        <v>43830</v>
      </c>
      <c r="U13" s="109"/>
      <c r="V13" s="2"/>
      <c r="W13" s="2"/>
      <c r="X13" s="2"/>
      <c r="Y13" s="2"/>
      <c r="Z13" s="2"/>
    </row>
    <row r="14" spans="1:26" x14ac:dyDescent="0.25">
      <c r="A14" s="308" t="s">
        <v>106</v>
      </c>
      <c r="B14" s="306"/>
      <c r="C14" s="306"/>
      <c r="D14" s="306"/>
      <c r="E14" s="111"/>
      <c r="F14" s="305" t="s">
        <v>107</v>
      </c>
      <c r="G14" s="306"/>
      <c r="H14" s="306"/>
      <c r="I14" s="306"/>
      <c r="J14" s="306"/>
      <c r="K14" s="306"/>
      <c r="L14" s="306"/>
      <c r="M14" s="306"/>
      <c r="N14" s="307"/>
      <c r="O14" s="95"/>
      <c r="P14" s="308"/>
      <c r="Q14" s="306"/>
      <c r="R14" s="306"/>
      <c r="S14" s="112"/>
      <c r="T14" s="113"/>
      <c r="U14" s="114"/>
      <c r="V14" s="2"/>
      <c r="W14" s="2"/>
      <c r="X14" s="2"/>
      <c r="Y14" s="2"/>
      <c r="Z14" s="2"/>
    </row>
    <row r="15" spans="1:26" ht="6.75" customHeight="1" x14ac:dyDescent="0.25">
      <c r="A15" s="83"/>
      <c r="B15" s="115"/>
      <c r="C15" s="116"/>
      <c r="D15" s="116"/>
      <c r="E15" s="117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118"/>
      <c r="S15" s="119"/>
      <c r="T15" s="83"/>
      <c r="U15" s="2"/>
      <c r="V15" s="2"/>
      <c r="W15" s="2"/>
      <c r="X15" s="2"/>
      <c r="Y15" s="2"/>
      <c r="Z15" s="2"/>
    </row>
    <row r="16" spans="1:26" ht="8.25" customHeight="1" x14ac:dyDescent="0.25">
      <c r="A16" s="120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2"/>
      <c r="V16" s="2"/>
      <c r="W16" s="2"/>
      <c r="X16" s="2"/>
      <c r="Y16" s="2"/>
      <c r="Z16" s="2"/>
    </row>
    <row r="17" spans="1:26" ht="15.75" customHeight="1" x14ac:dyDescent="0.25">
      <c r="A17" s="123"/>
      <c r="B17" s="282" t="s">
        <v>10</v>
      </c>
      <c r="C17" s="283" t="s">
        <v>108</v>
      </c>
      <c r="D17" s="284"/>
      <c r="E17" s="284"/>
      <c r="F17" s="284"/>
      <c r="G17" s="284"/>
      <c r="H17" s="284"/>
      <c r="I17" s="255"/>
      <c r="J17" s="283" t="s">
        <v>109</v>
      </c>
      <c r="K17" s="284"/>
      <c r="L17" s="284"/>
      <c r="M17" s="284"/>
      <c r="N17" s="284"/>
      <c r="O17" s="255"/>
      <c r="P17" s="286" t="s">
        <v>52</v>
      </c>
      <c r="Q17" s="282" t="s">
        <v>110</v>
      </c>
      <c r="R17" s="299" t="s">
        <v>111</v>
      </c>
      <c r="S17" s="300" t="s">
        <v>112</v>
      </c>
      <c r="T17" s="255"/>
      <c r="U17" s="124"/>
      <c r="V17" s="2"/>
      <c r="W17" s="2"/>
      <c r="X17" s="2"/>
      <c r="Y17" s="2"/>
      <c r="Z17" s="2"/>
    </row>
    <row r="18" spans="1:26" ht="15.75" customHeight="1" x14ac:dyDescent="0.25">
      <c r="A18" s="123"/>
      <c r="B18" s="267"/>
      <c r="C18" s="254"/>
      <c r="D18" s="285"/>
      <c r="E18" s="285"/>
      <c r="F18" s="285"/>
      <c r="G18" s="285"/>
      <c r="H18" s="285"/>
      <c r="I18" s="256"/>
      <c r="J18" s="254"/>
      <c r="K18" s="285"/>
      <c r="L18" s="285"/>
      <c r="M18" s="285"/>
      <c r="N18" s="285"/>
      <c r="O18" s="256"/>
      <c r="P18" s="267"/>
      <c r="Q18" s="267"/>
      <c r="R18" s="267"/>
      <c r="S18" s="254"/>
      <c r="T18" s="256"/>
      <c r="U18" s="124"/>
      <c r="V18" s="2"/>
      <c r="W18" s="2"/>
      <c r="X18" s="2"/>
      <c r="Y18" s="2"/>
      <c r="Z18" s="2"/>
    </row>
    <row r="19" spans="1:26" ht="21" customHeight="1" x14ac:dyDescent="0.25">
      <c r="A19" s="123"/>
      <c r="B19" s="287">
        <v>1</v>
      </c>
      <c r="C19" s="292" t="s">
        <v>113</v>
      </c>
      <c r="D19" s="293"/>
      <c r="E19" s="293"/>
      <c r="F19" s="293"/>
      <c r="G19" s="293"/>
      <c r="H19" s="293"/>
      <c r="I19" s="265"/>
      <c r="J19" s="125" t="s">
        <v>114</v>
      </c>
      <c r="K19" s="125" t="s">
        <v>115</v>
      </c>
      <c r="L19" s="294" t="s">
        <v>40</v>
      </c>
      <c r="M19" s="265"/>
      <c r="N19" s="125" t="s">
        <v>116</v>
      </c>
      <c r="O19" s="125" t="s">
        <v>117</v>
      </c>
      <c r="P19" s="126">
        <v>50</v>
      </c>
      <c r="Q19" s="127"/>
      <c r="R19" s="128">
        <f>R21+R20</f>
        <v>41.25</v>
      </c>
      <c r="S19" s="301"/>
      <c r="T19" s="255"/>
      <c r="U19" s="124"/>
      <c r="V19" s="2"/>
      <c r="W19" s="2"/>
      <c r="X19" s="2"/>
      <c r="Y19" s="2"/>
      <c r="Z19" s="2"/>
    </row>
    <row r="20" spans="1:26" ht="19.5" customHeight="1" x14ac:dyDescent="0.25">
      <c r="A20" s="123"/>
      <c r="B20" s="288"/>
      <c r="C20" s="295" t="s">
        <v>118</v>
      </c>
      <c r="D20" s="296"/>
      <c r="E20" s="296"/>
      <c r="F20" s="296"/>
      <c r="G20" s="296"/>
      <c r="H20" s="296"/>
      <c r="I20" s="297"/>
      <c r="J20" s="129"/>
      <c r="K20" s="129">
        <v>85</v>
      </c>
      <c r="L20" s="298"/>
      <c r="M20" s="297"/>
      <c r="N20" s="129"/>
      <c r="O20" s="129"/>
      <c r="P20" s="130">
        <v>25</v>
      </c>
      <c r="Q20" s="131">
        <f t="shared" ref="Q20:Q21" si="0">IF(J20&gt;0,J20,IF(K20&gt;0,K20,IF(L20&gt;0,L20,IF(N20&gt;0,N20,O20))))</f>
        <v>85</v>
      </c>
      <c r="R20" s="132">
        <f t="shared" ref="R20:R21" si="1">Q20*P20/100</f>
        <v>21.25</v>
      </c>
      <c r="S20" s="270"/>
      <c r="T20" s="302"/>
      <c r="U20" s="124"/>
      <c r="V20" s="2"/>
      <c r="W20" s="2"/>
      <c r="X20" s="2"/>
      <c r="Y20" s="2"/>
      <c r="Z20" s="2"/>
    </row>
    <row r="21" spans="1:26" ht="19.5" customHeight="1" x14ac:dyDescent="0.25">
      <c r="A21" s="123"/>
      <c r="B21" s="267"/>
      <c r="C21" s="336" t="s">
        <v>119</v>
      </c>
      <c r="D21" s="337"/>
      <c r="E21" s="337"/>
      <c r="F21" s="337"/>
      <c r="G21" s="337"/>
      <c r="H21" s="337"/>
      <c r="I21" s="338"/>
      <c r="J21" s="133"/>
      <c r="K21" s="133">
        <v>80</v>
      </c>
      <c r="L21" s="339"/>
      <c r="M21" s="338"/>
      <c r="N21" s="133"/>
      <c r="O21" s="134"/>
      <c r="P21" s="135">
        <v>25</v>
      </c>
      <c r="Q21" s="131">
        <f t="shared" si="0"/>
        <v>80</v>
      </c>
      <c r="R21" s="132">
        <f t="shared" si="1"/>
        <v>20</v>
      </c>
      <c r="S21" s="254"/>
      <c r="T21" s="256"/>
      <c r="U21" s="124"/>
      <c r="V21" s="2"/>
      <c r="W21" s="2"/>
      <c r="X21" s="2"/>
      <c r="Y21" s="2"/>
      <c r="Z21" s="2"/>
    </row>
    <row r="22" spans="1:26" ht="21.75" customHeight="1" x14ac:dyDescent="0.25">
      <c r="A22" s="123"/>
      <c r="B22" s="287">
        <v>2</v>
      </c>
      <c r="C22" s="292" t="s">
        <v>120</v>
      </c>
      <c r="D22" s="293"/>
      <c r="E22" s="293"/>
      <c r="F22" s="293"/>
      <c r="G22" s="293"/>
      <c r="H22" s="293"/>
      <c r="I22" s="265"/>
      <c r="J22" s="125" t="s">
        <v>114</v>
      </c>
      <c r="K22" s="125" t="s">
        <v>115</v>
      </c>
      <c r="L22" s="294" t="s">
        <v>40</v>
      </c>
      <c r="M22" s="265"/>
      <c r="N22" s="125" t="s">
        <v>116</v>
      </c>
      <c r="O22" s="125" t="s">
        <v>117</v>
      </c>
      <c r="P22" s="126">
        <v>20</v>
      </c>
      <c r="Q22" s="127"/>
      <c r="R22" s="128">
        <f>R23+R24</f>
        <v>18</v>
      </c>
      <c r="S22" s="289"/>
      <c r="T22" s="255"/>
      <c r="U22" s="124"/>
      <c r="V22" s="2"/>
      <c r="W22" s="2"/>
      <c r="X22" s="2"/>
      <c r="Y22" s="2"/>
      <c r="Z22" s="2"/>
    </row>
    <row r="23" spans="1:26" ht="21" customHeight="1" x14ac:dyDescent="0.25">
      <c r="A23" s="123"/>
      <c r="B23" s="288"/>
      <c r="C23" s="340" t="s">
        <v>121</v>
      </c>
      <c r="D23" s="296"/>
      <c r="E23" s="296"/>
      <c r="F23" s="296"/>
      <c r="G23" s="296"/>
      <c r="H23" s="296"/>
      <c r="I23" s="297"/>
      <c r="J23" s="136">
        <v>90</v>
      </c>
      <c r="K23" s="137"/>
      <c r="L23" s="341"/>
      <c r="M23" s="297"/>
      <c r="N23" s="138"/>
      <c r="O23" s="138"/>
      <c r="P23" s="139">
        <v>10</v>
      </c>
      <c r="Q23" s="140">
        <f>IF(J23&gt;0,J23,IF(K23&gt;0,K23,IF(L23&gt;0,L23,IF(N23&gt;0,N23,O23))))</f>
        <v>90</v>
      </c>
      <c r="R23" s="132">
        <f t="shared" ref="R23:R24" si="2">Q23*P23/100</f>
        <v>9</v>
      </c>
      <c r="S23" s="270"/>
      <c r="T23" s="302"/>
      <c r="U23" s="124"/>
      <c r="V23" s="2"/>
      <c r="W23" s="2"/>
      <c r="X23" s="2"/>
      <c r="Y23" s="2"/>
      <c r="Z23" s="2"/>
    </row>
    <row r="24" spans="1:26" ht="21" customHeight="1" x14ac:dyDescent="0.25">
      <c r="A24" s="123"/>
      <c r="B24" s="267"/>
      <c r="C24" s="336" t="s">
        <v>122</v>
      </c>
      <c r="D24" s="337"/>
      <c r="E24" s="337"/>
      <c r="F24" s="337"/>
      <c r="G24" s="337"/>
      <c r="H24" s="337"/>
      <c r="I24" s="338"/>
      <c r="J24" s="133">
        <v>86</v>
      </c>
      <c r="K24" s="133"/>
      <c r="L24" s="339"/>
      <c r="M24" s="338"/>
      <c r="N24" s="133"/>
      <c r="O24" s="133"/>
      <c r="P24" s="141">
        <v>10</v>
      </c>
      <c r="Q24" s="131">
        <v>90</v>
      </c>
      <c r="R24" s="132">
        <f t="shared" si="2"/>
        <v>9</v>
      </c>
      <c r="S24" s="254"/>
      <c r="T24" s="256"/>
      <c r="U24" s="124"/>
      <c r="V24" s="2"/>
      <c r="W24" s="2"/>
      <c r="X24" s="2"/>
      <c r="Y24" s="2"/>
      <c r="Z24" s="2"/>
    </row>
    <row r="25" spans="1:26" ht="21" customHeight="1" x14ac:dyDescent="0.25">
      <c r="A25" s="123"/>
      <c r="B25" s="287">
        <f>B22+1</f>
        <v>3</v>
      </c>
      <c r="C25" s="292" t="s">
        <v>123</v>
      </c>
      <c r="D25" s="293"/>
      <c r="E25" s="293"/>
      <c r="F25" s="293"/>
      <c r="G25" s="293"/>
      <c r="H25" s="293"/>
      <c r="I25" s="265"/>
      <c r="J25" s="125" t="s">
        <v>114</v>
      </c>
      <c r="K25" s="125" t="s">
        <v>115</v>
      </c>
      <c r="L25" s="294" t="s">
        <v>40</v>
      </c>
      <c r="M25" s="265"/>
      <c r="N25" s="125" t="s">
        <v>116</v>
      </c>
      <c r="O25" s="125" t="s">
        <v>117</v>
      </c>
      <c r="P25" s="126">
        <v>20</v>
      </c>
      <c r="Q25" s="127"/>
      <c r="R25" s="128">
        <f>R26</f>
        <v>17</v>
      </c>
      <c r="S25" s="289"/>
      <c r="T25" s="255"/>
      <c r="U25" s="124"/>
      <c r="V25" s="2"/>
      <c r="W25" s="2"/>
      <c r="X25" s="2"/>
      <c r="Y25" s="2"/>
      <c r="Z25" s="2"/>
    </row>
    <row r="26" spans="1:26" ht="21" customHeight="1" x14ac:dyDescent="0.25">
      <c r="A26" s="123"/>
      <c r="B26" s="288"/>
      <c r="C26" s="342" t="s">
        <v>124</v>
      </c>
      <c r="D26" s="293"/>
      <c r="E26" s="293"/>
      <c r="F26" s="293"/>
      <c r="G26" s="293"/>
      <c r="H26" s="293"/>
      <c r="I26" s="265"/>
      <c r="J26" s="142"/>
      <c r="K26" s="143">
        <v>85</v>
      </c>
      <c r="L26" s="332"/>
      <c r="M26" s="333"/>
      <c r="N26" s="142"/>
      <c r="O26" s="144"/>
      <c r="P26" s="145">
        <v>20</v>
      </c>
      <c r="Q26" s="146">
        <f>IF(J26&gt;0,J26,IF(K26&gt;0,K26,IF(L26&gt;0,L26,IF(N26&gt;0,N26,O26))))</f>
        <v>85</v>
      </c>
      <c r="R26" s="147">
        <f>Q26*P26/100</f>
        <v>17</v>
      </c>
      <c r="S26" s="290"/>
      <c r="T26" s="291"/>
      <c r="U26" s="124"/>
      <c r="V26" s="2"/>
      <c r="W26" s="2"/>
      <c r="X26" s="2"/>
      <c r="Y26" s="2"/>
      <c r="Z26" s="2"/>
    </row>
    <row r="27" spans="1:26" ht="21" customHeight="1" x14ac:dyDescent="0.25">
      <c r="A27" s="123"/>
      <c r="B27" s="287">
        <f>B25+1</f>
        <v>4</v>
      </c>
      <c r="C27" s="292" t="s">
        <v>125</v>
      </c>
      <c r="D27" s="293"/>
      <c r="E27" s="293"/>
      <c r="F27" s="293"/>
      <c r="G27" s="293"/>
      <c r="H27" s="293"/>
      <c r="I27" s="265"/>
      <c r="J27" s="125" t="s">
        <v>114</v>
      </c>
      <c r="K27" s="125" t="s">
        <v>115</v>
      </c>
      <c r="L27" s="294" t="s">
        <v>40</v>
      </c>
      <c r="M27" s="265"/>
      <c r="N27" s="125" t="s">
        <v>116</v>
      </c>
      <c r="O27" s="125" t="s">
        <v>117</v>
      </c>
      <c r="P27" s="126">
        <v>10</v>
      </c>
      <c r="Q27" s="127"/>
      <c r="R27" s="128">
        <f>R28</f>
        <v>5</v>
      </c>
      <c r="S27" s="289"/>
      <c r="T27" s="255"/>
      <c r="U27" s="124"/>
      <c r="V27" s="2"/>
      <c r="W27" s="2"/>
      <c r="X27" s="2"/>
      <c r="Y27" s="2"/>
      <c r="Z27" s="2"/>
    </row>
    <row r="28" spans="1:26" ht="21" customHeight="1" x14ac:dyDescent="0.25">
      <c r="A28" s="123"/>
      <c r="B28" s="288"/>
      <c r="C28" s="342" t="s">
        <v>126</v>
      </c>
      <c r="D28" s="293"/>
      <c r="E28" s="293"/>
      <c r="F28" s="293"/>
      <c r="G28" s="293"/>
      <c r="H28" s="293"/>
      <c r="I28" s="265"/>
      <c r="J28" s="148">
        <v>100</v>
      </c>
      <c r="K28" s="148"/>
      <c r="L28" s="334"/>
      <c r="M28" s="265"/>
      <c r="N28" s="149"/>
      <c r="O28" s="149"/>
      <c r="P28" s="150">
        <v>5</v>
      </c>
      <c r="Q28" s="146">
        <f>IF(J28&gt;0,J28,IF(K28&gt;0,K28,IF(L28&gt;0,L28,IF(N28&gt;0,N28,O28))))</f>
        <v>100</v>
      </c>
      <c r="R28" s="147">
        <f>Q28*P28/100</f>
        <v>5</v>
      </c>
      <c r="S28" s="270"/>
      <c r="T28" s="302"/>
      <c r="U28" s="124"/>
      <c r="V28" s="2"/>
      <c r="W28" s="2"/>
      <c r="X28" s="2"/>
      <c r="Y28" s="2"/>
      <c r="Z28" s="2"/>
    </row>
    <row r="29" spans="1:26" ht="27" customHeight="1" x14ac:dyDescent="0.25">
      <c r="A29" s="123"/>
      <c r="B29" s="288"/>
      <c r="C29" s="343"/>
      <c r="D29" s="293"/>
      <c r="E29" s="293"/>
      <c r="F29" s="293"/>
      <c r="G29" s="293"/>
      <c r="H29" s="293"/>
      <c r="I29" s="265"/>
      <c r="J29" s="294" t="s">
        <v>127</v>
      </c>
      <c r="K29" s="293"/>
      <c r="L29" s="265"/>
      <c r="M29" s="335" t="s">
        <v>128</v>
      </c>
      <c r="N29" s="293"/>
      <c r="O29" s="293"/>
      <c r="P29" s="265"/>
      <c r="Q29" s="151"/>
      <c r="R29" s="152">
        <f>R30</f>
        <v>5</v>
      </c>
      <c r="S29" s="270"/>
      <c r="T29" s="302"/>
      <c r="U29" s="124"/>
      <c r="V29" s="2"/>
      <c r="W29" s="2"/>
      <c r="X29" s="2"/>
      <c r="Y29" s="2"/>
      <c r="Z29" s="2"/>
    </row>
    <row r="30" spans="1:26" ht="21" customHeight="1" x14ac:dyDescent="0.25">
      <c r="A30" s="123"/>
      <c r="B30" s="267"/>
      <c r="C30" s="342" t="s">
        <v>129</v>
      </c>
      <c r="D30" s="293"/>
      <c r="E30" s="293"/>
      <c r="F30" s="293"/>
      <c r="G30" s="293"/>
      <c r="H30" s="293"/>
      <c r="I30" s="265"/>
      <c r="J30" s="330">
        <v>100</v>
      </c>
      <c r="K30" s="293"/>
      <c r="L30" s="265"/>
      <c r="M30" s="330"/>
      <c r="N30" s="293"/>
      <c r="O30" s="265"/>
      <c r="P30" s="153">
        <v>5</v>
      </c>
      <c r="Q30" s="154">
        <f>IF(J30&gt;0,J30,M30)</f>
        <v>100</v>
      </c>
      <c r="R30" s="147">
        <f>Q30*P30/100</f>
        <v>5</v>
      </c>
      <c r="S30" s="254"/>
      <c r="T30" s="256"/>
      <c r="U30" s="124"/>
      <c r="V30" s="2"/>
      <c r="W30" s="2"/>
      <c r="X30" s="2"/>
      <c r="Y30" s="2"/>
      <c r="Z30" s="2"/>
    </row>
    <row r="31" spans="1:26" ht="21.75" customHeight="1" x14ac:dyDescent="0.25">
      <c r="A31" s="123"/>
      <c r="B31" s="331" t="s">
        <v>130</v>
      </c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65"/>
      <c r="R31" s="155">
        <f>(R19+R22+R25+R27+R29)</f>
        <v>86.25</v>
      </c>
      <c r="S31" s="327"/>
      <c r="T31" s="265"/>
      <c r="U31" s="124"/>
      <c r="V31" s="2"/>
      <c r="W31" s="2"/>
      <c r="X31" s="2"/>
      <c r="Y31" s="2"/>
      <c r="Z31" s="2"/>
    </row>
    <row r="32" spans="1:26" ht="26.25" customHeight="1" x14ac:dyDescent="0.25">
      <c r="A32" s="123"/>
      <c r="B32" s="328" t="s">
        <v>131</v>
      </c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65"/>
      <c r="R32" s="156" t="str">
        <f>IF(R31&gt;=86,"Sangat Baik",IF(R31&gt;=70,"Baik",IF(R31&gt;=56,"Cukup",IF(R31&gt;=40,"Kurang ",IF(R31&gt;=0,"Buruk")))))</f>
        <v>Sangat Baik</v>
      </c>
      <c r="S32" s="328" t="str">
        <f>IF(R31&gt;=86,"A",IF(R31&gt;=70,"B",IF(R31&gt;=56,"C",IF(R31&gt;=40,"D",IF(R31&gt;=0,"E")))))</f>
        <v>A</v>
      </c>
      <c r="T32" s="265"/>
      <c r="U32" s="124"/>
      <c r="V32" s="2"/>
      <c r="W32" s="2"/>
      <c r="X32" s="2"/>
      <c r="Y32" s="2"/>
      <c r="Z32" s="2"/>
    </row>
    <row r="33" spans="1:26" ht="7.5" customHeight="1" x14ac:dyDescent="0.25">
      <c r="A33" s="157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9"/>
      <c r="S33" s="160"/>
      <c r="T33" s="160"/>
      <c r="U33" s="161"/>
      <c r="V33" s="2"/>
      <c r="W33" s="2"/>
      <c r="X33" s="2"/>
      <c r="Y33" s="2"/>
      <c r="Z33" s="2"/>
    </row>
    <row r="34" spans="1:26" ht="4.5" customHeight="1" x14ac:dyDescent="0.25">
      <c r="A34" s="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2"/>
      <c r="S34" s="163"/>
      <c r="T34" s="163"/>
      <c r="U34" s="2"/>
      <c r="V34" s="2"/>
      <c r="W34" s="2"/>
      <c r="X34" s="2"/>
      <c r="Y34" s="2"/>
      <c r="Z34" s="2"/>
    </row>
    <row r="35" spans="1:26" ht="15.75" customHeight="1" x14ac:dyDescent="0.25">
      <c r="A35" s="120"/>
      <c r="B35" s="121" t="s">
        <v>132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2"/>
      <c r="V35" s="2"/>
      <c r="W35" s="2"/>
      <c r="X35" s="2"/>
      <c r="Y35" s="2"/>
      <c r="Z35" s="2"/>
    </row>
    <row r="36" spans="1:26" ht="2.25" customHeight="1" x14ac:dyDescent="0.25">
      <c r="A36" s="12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124"/>
      <c r="V36" s="2"/>
      <c r="W36" s="2"/>
      <c r="X36" s="2"/>
      <c r="Y36" s="2"/>
      <c r="Z36" s="2"/>
    </row>
    <row r="37" spans="1:26" ht="27" customHeight="1" x14ac:dyDescent="0.25">
      <c r="A37" s="123"/>
      <c r="B37" s="2"/>
      <c r="C37" s="164" t="s">
        <v>109</v>
      </c>
      <c r="D37" s="165" t="s">
        <v>133</v>
      </c>
      <c r="E37" s="166" t="s">
        <v>134</v>
      </c>
      <c r="F37" s="40"/>
      <c r="G37" s="2"/>
      <c r="H37" s="2"/>
      <c r="I37" s="2"/>
      <c r="J37" s="2"/>
      <c r="K37" s="2"/>
      <c r="L37" s="2"/>
      <c r="M37" s="2"/>
      <c r="N37" s="165" t="s">
        <v>135</v>
      </c>
      <c r="O37" s="165" t="s">
        <v>136</v>
      </c>
      <c r="P37" s="329" t="s">
        <v>133</v>
      </c>
      <c r="Q37" s="265"/>
      <c r="R37" s="167"/>
      <c r="S37" s="2"/>
      <c r="T37" s="2"/>
      <c r="U37" s="124"/>
      <c r="V37" s="2"/>
      <c r="W37" s="2"/>
      <c r="X37" s="2"/>
      <c r="Y37" s="2"/>
      <c r="Z37" s="2"/>
    </row>
    <row r="38" spans="1:26" ht="23.25" customHeight="1" x14ac:dyDescent="0.25">
      <c r="A38" s="123"/>
      <c r="B38" s="2"/>
      <c r="C38" s="16" t="s">
        <v>114</v>
      </c>
      <c r="D38" s="168" t="s">
        <v>69</v>
      </c>
      <c r="E38" s="168" t="s">
        <v>137</v>
      </c>
      <c r="F38" s="169"/>
      <c r="G38" s="83"/>
      <c r="H38" s="83"/>
      <c r="I38" s="83"/>
      <c r="J38" s="83"/>
      <c r="K38" s="83"/>
      <c r="L38" s="83"/>
      <c r="M38" s="2"/>
      <c r="N38" s="16" t="s">
        <v>137</v>
      </c>
      <c r="O38" s="168" t="s">
        <v>32</v>
      </c>
      <c r="P38" s="321" t="s">
        <v>69</v>
      </c>
      <c r="Q38" s="265"/>
      <c r="R38" s="167"/>
      <c r="S38" s="2"/>
      <c r="T38" s="2"/>
      <c r="U38" s="124"/>
      <c r="V38" s="2"/>
      <c r="W38" s="2"/>
      <c r="X38" s="2"/>
      <c r="Y38" s="2"/>
      <c r="Z38" s="2"/>
    </row>
    <row r="39" spans="1:26" ht="23.25" customHeight="1" x14ac:dyDescent="0.25">
      <c r="A39" s="123"/>
      <c r="B39" s="2"/>
      <c r="C39" s="16" t="s">
        <v>115</v>
      </c>
      <c r="D39" s="168" t="s">
        <v>70</v>
      </c>
      <c r="E39" s="168" t="s">
        <v>138</v>
      </c>
      <c r="F39" s="169"/>
      <c r="G39" s="83"/>
      <c r="H39" s="83"/>
      <c r="I39" s="83"/>
      <c r="J39" s="83"/>
      <c r="K39" s="83"/>
      <c r="L39" s="83"/>
      <c r="M39" s="2"/>
      <c r="N39" s="16" t="s">
        <v>138</v>
      </c>
      <c r="O39" s="168" t="s">
        <v>36</v>
      </c>
      <c r="P39" s="321" t="s">
        <v>70</v>
      </c>
      <c r="Q39" s="265"/>
      <c r="R39" s="167"/>
      <c r="S39" s="2"/>
      <c r="T39" s="2"/>
      <c r="U39" s="124"/>
      <c r="V39" s="2"/>
      <c r="W39" s="2"/>
      <c r="X39" s="2"/>
      <c r="Y39" s="2"/>
      <c r="Z39" s="2"/>
    </row>
    <row r="40" spans="1:26" ht="23.25" customHeight="1" x14ac:dyDescent="0.25">
      <c r="A40" s="123"/>
      <c r="B40" s="2"/>
      <c r="C40" s="16" t="s">
        <v>40</v>
      </c>
      <c r="D40" s="168" t="s">
        <v>71</v>
      </c>
      <c r="E40" s="168" t="s">
        <v>139</v>
      </c>
      <c r="F40" s="169"/>
      <c r="G40" s="83"/>
      <c r="H40" s="83"/>
      <c r="I40" s="83"/>
      <c r="J40" s="83"/>
      <c r="K40" s="83"/>
      <c r="L40" s="83"/>
      <c r="M40" s="2"/>
      <c r="N40" s="16" t="s">
        <v>139</v>
      </c>
      <c r="O40" s="168" t="s">
        <v>40</v>
      </c>
      <c r="P40" s="321" t="s">
        <v>71</v>
      </c>
      <c r="Q40" s="265"/>
      <c r="R40" s="167"/>
      <c r="S40" s="2"/>
      <c r="T40" s="2"/>
      <c r="U40" s="124"/>
      <c r="V40" s="2"/>
      <c r="W40" s="2"/>
      <c r="X40" s="2"/>
      <c r="Y40" s="2"/>
      <c r="Z40" s="2"/>
    </row>
    <row r="41" spans="1:26" ht="23.25" customHeight="1" x14ac:dyDescent="0.25">
      <c r="A41" s="123"/>
      <c r="B41" s="2"/>
      <c r="C41" s="16" t="s">
        <v>140</v>
      </c>
      <c r="D41" s="168" t="s">
        <v>72</v>
      </c>
      <c r="E41" s="168" t="s">
        <v>141</v>
      </c>
      <c r="F41" s="169"/>
      <c r="G41" s="83"/>
      <c r="H41" s="83"/>
      <c r="I41" s="83"/>
      <c r="J41" s="83"/>
      <c r="K41" s="83"/>
      <c r="L41" s="83"/>
      <c r="M41" s="2"/>
      <c r="N41" s="16" t="s">
        <v>141</v>
      </c>
      <c r="O41" s="168" t="s">
        <v>44</v>
      </c>
      <c r="P41" s="321" t="s">
        <v>72</v>
      </c>
      <c r="Q41" s="265"/>
      <c r="R41" s="167"/>
      <c r="S41" s="2"/>
      <c r="T41" s="2"/>
      <c r="U41" s="124"/>
      <c r="V41" s="2"/>
      <c r="W41" s="2"/>
      <c r="X41" s="2"/>
      <c r="Y41" s="2"/>
      <c r="Z41" s="2"/>
    </row>
    <row r="42" spans="1:26" ht="23.25" customHeight="1" x14ac:dyDescent="0.25">
      <c r="A42" s="123"/>
      <c r="B42" s="2"/>
      <c r="C42" s="16" t="s">
        <v>117</v>
      </c>
      <c r="D42" s="168" t="s">
        <v>142</v>
      </c>
      <c r="E42" s="168" t="s">
        <v>143</v>
      </c>
      <c r="F42" s="169"/>
      <c r="G42" s="83"/>
      <c r="H42" s="83"/>
      <c r="I42" s="83"/>
      <c r="J42" s="83"/>
      <c r="K42" s="83"/>
      <c r="L42" s="83"/>
      <c r="M42" s="2"/>
      <c r="N42" s="16" t="s">
        <v>143</v>
      </c>
      <c r="O42" s="168" t="s">
        <v>144</v>
      </c>
      <c r="P42" s="321" t="s">
        <v>142</v>
      </c>
      <c r="Q42" s="265"/>
      <c r="R42" s="167"/>
      <c r="S42" s="2"/>
      <c r="T42" s="2"/>
      <c r="U42" s="124"/>
      <c r="V42" s="2"/>
      <c r="W42" s="2"/>
      <c r="X42" s="2"/>
      <c r="Y42" s="2"/>
      <c r="Z42" s="2"/>
    </row>
    <row r="43" spans="1:26" ht="6.75" customHeight="1" x14ac:dyDescent="0.25">
      <c r="A43" s="157"/>
      <c r="B43" s="159"/>
      <c r="C43" s="159"/>
      <c r="D43" s="159"/>
      <c r="E43" s="159"/>
      <c r="F43" s="159"/>
      <c r="G43" s="170"/>
      <c r="H43" s="170"/>
      <c r="I43" s="170"/>
      <c r="J43" s="170"/>
      <c r="K43" s="170"/>
      <c r="L43" s="170"/>
      <c r="M43" s="159"/>
      <c r="N43" s="159"/>
      <c r="O43" s="159"/>
      <c r="P43" s="159"/>
      <c r="Q43" s="159"/>
      <c r="R43" s="159"/>
      <c r="S43" s="159"/>
      <c r="T43" s="159"/>
      <c r="U43" s="161"/>
      <c r="V43" s="2"/>
      <c r="W43" s="2"/>
      <c r="X43" s="2"/>
      <c r="Y43" s="2"/>
      <c r="Z43" s="2"/>
    </row>
    <row r="44" spans="1:26" ht="15" customHeight="1" x14ac:dyDescent="0.25">
      <c r="A44" s="2"/>
      <c r="B44" s="324" t="s">
        <v>145</v>
      </c>
      <c r="C44" s="258"/>
      <c r="D44" s="258"/>
      <c r="E44" s="258"/>
      <c r="F44" s="83"/>
      <c r="G44" s="83"/>
      <c r="H44" s="83"/>
      <c r="I44" s="83"/>
      <c r="J44" s="83"/>
      <c r="K44" s="83"/>
      <c r="L44" s="83"/>
      <c r="M44" s="83"/>
      <c r="N44" s="83"/>
      <c r="O44" s="325" t="s">
        <v>146</v>
      </c>
      <c r="P44" s="262"/>
      <c r="Q44" s="262"/>
      <c r="R44" s="262"/>
      <c r="S44" s="262"/>
      <c r="T44" s="262"/>
      <c r="U44" s="83"/>
      <c r="V44" s="2"/>
      <c r="W44" s="2"/>
      <c r="X44" s="2"/>
      <c r="Y44" s="2"/>
      <c r="Z44" s="2"/>
    </row>
    <row r="45" spans="1:26" ht="16.5" customHeight="1" x14ac:dyDescent="0.25">
      <c r="A45" s="2"/>
      <c r="B45" s="324" t="str">
        <f>F11</f>
        <v>PT ABC</v>
      </c>
      <c r="C45" s="258"/>
      <c r="D45" s="258"/>
      <c r="E45" s="258"/>
      <c r="F45" s="83"/>
      <c r="G45" s="83"/>
      <c r="H45" s="83"/>
      <c r="I45" s="83"/>
      <c r="J45" s="83"/>
      <c r="K45" s="83"/>
      <c r="L45" s="83"/>
      <c r="M45" s="83"/>
      <c r="N45" s="83"/>
      <c r="O45" s="326" t="s">
        <v>46</v>
      </c>
      <c r="P45" s="258"/>
      <c r="Q45" s="258"/>
      <c r="R45" s="258"/>
      <c r="S45" s="258"/>
      <c r="T45" s="258"/>
      <c r="U45" s="83"/>
      <c r="V45" s="2"/>
      <c r="W45" s="2"/>
      <c r="X45" s="2"/>
      <c r="Y45" s="2"/>
      <c r="Z45" s="2"/>
    </row>
    <row r="46" spans="1:26" ht="15.75" customHeight="1" x14ac:dyDescent="0.25">
      <c r="A46" s="2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2"/>
      <c r="W46" s="2"/>
      <c r="X46" s="2"/>
      <c r="Y46" s="2"/>
      <c r="Z46" s="2"/>
    </row>
    <row r="47" spans="1:26" ht="15.75" customHeight="1" x14ac:dyDescent="0.25">
      <c r="A47" s="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2"/>
      <c r="W47" s="2"/>
      <c r="X47" s="2"/>
      <c r="Y47" s="2"/>
      <c r="Z47" s="2"/>
    </row>
    <row r="48" spans="1:26" ht="15.75" customHeight="1" x14ac:dyDescent="0.25">
      <c r="A48" s="2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2"/>
      <c r="W48" s="2"/>
      <c r="X48" s="2"/>
      <c r="Y48" s="2"/>
      <c r="Z48" s="2"/>
    </row>
    <row r="49" spans="1:26" ht="15.75" customHeight="1" x14ac:dyDescent="0.25">
      <c r="A49" s="2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2"/>
      <c r="W49" s="2"/>
      <c r="X49" s="2"/>
      <c r="Y49" s="2"/>
      <c r="Z49" s="2"/>
    </row>
    <row r="50" spans="1:26" ht="15.75" customHeight="1" x14ac:dyDescent="0.25">
      <c r="A50" s="2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2"/>
      <c r="W50" s="2"/>
      <c r="X50" s="2"/>
      <c r="Y50" s="2"/>
      <c r="Z50" s="2"/>
    </row>
    <row r="51" spans="1:26" ht="15.75" customHeight="1" x14ac:dyDescent="0.25">
      <c r="A51" s="2"/>
      <c r="B51" s="322" t="s">
        <v>147</v>
      </c>
      <c r="C51" s="258"/>
      <c r="D51" s="258"/>
      <c r="E51" s="258"/>
      <c r="F51" s="83"/>
      <c r="G51" s="83"/>
      <c r="H51" s="83"/>
      <c r="I51" s="83"/>
      <c r="J51" s="83"/>
      <c r="K51" s="83"/>
      <c r="L51" s="83"/>
      <c r="M51" s="83"/>
      <c r="N51" s="83"/>
      <c r="O51" s="322" t="s">
        <v>148</v>
      </c>
      <c r="P51" s="258"/>
      <c r="Q51" s="258"/>
      <c r="R51" s="258"/>
      <c r="S51" s="258"/>
      <c r="T51" s="258"/>
      <c r="U51" s="258"/>
      <c r="V51" s="2"/>
      <c r="W51" s="2"/>
      <c r="X51" s="2"/>
      <c r="Y51" s="2"/>
      <c r="Z51" s="2"/>
    </row>
    <row r="52" spans="1:26" ht="15.75" customHeight="1" x14ac:dyDescent="0.25">
      <c r="A52" s="2"/>
      <c r="B52" s="323" t="s">
        <v>149</v>
      </c>
      <c r="C52" s="258"/>
      <c r="D52" s="258"/>
      <c r="E52" s="258"/>
      <c r="F52" s="83"/>
      <c r="G52" s="2"/>
      <c r="H52" s="2"/>
      <c r="I52" s="2"/>
      <c r="J52" s="2"/>
      <c r="K52" s="2"/>
      <c r="L52" s="2"/>
      <c r="M52" s="83"/>
      <c r="N52" s="83"/>
      <c r="O52" s="323" t="s">
        <v>150</v>
      </c>
      <c r="P52" s="258"/>
      <c r="Q52" s="258"/>
      <c r="R52" s="258"/>
      <c r="S52" s="258"/>
      <c r="T52" s="258"/>
      <c r="U52" s="258"/>
      <c r="V52" s="2"/>
      <c r="W52" s="2"/>
      <c r="X52" s="2"/>
      <c r="Y52" s="2"/>
      <c r="Z52" s="2"/>
    </row>
    <row r="53" spans="1:26" ht="15.75" customHeight="1" x14ac:dyDescent="0.25">
      <c r="A53" s="2"/>
      <c r="B53" s="83"/>
      <c r="C53" s="83"/>
      <c r="D53" s="83"/>
      <c r="E53" s="83"/>
      <c r="F53" s="83"/>
      <c r="G53" s="2"/>
      <c r="H53" s="2"/>
      <c r="I53" s="2"/>
      <c r="J53" s="2"/>
      <c r="K53" s="2"/>
      <c r="L53" s="2"/>
      <c r="M53" s="83"/>
      <c r="N53" s="83"/>
      <c r="O53" s="83"/>
      <c r="P53" s="83"/>
      <c r="Q53" s="83"/>
      <c r="R53" s="83"/>
      <c r="S53" s="83"/>
      <c r="T53" s="83"/>
      <c r="U53" s="83"/>
      <c r="V53" s="2"/>
      <c r="W53" s="2"/>
      <c r="X53" s="2"/>
      <c r="Y53" s="2"/>
      <c r="Z53" s="2"/>
    </row>
    <row r="54" spans="1:26" ht="15.75" customHeight="1" x14ac:dyDescent="0.25">
      <c r="A54" s="2"/>
      <c r="B54" s="83"/>
      <c r="C54" s="83"/>
      <c r="D54" s="83"/>
      <c r="E54" s="83"/>
      <c r="F54" s="83"/>
      <c r="G54" s="2"/>
      <c r="H54" s="2"/>
      <c r="I54" s="2"/>
      <c r="J54" s="2"/>
      <c r="K54" s="2"/>
      <c r="L54" s="2"/>
      <c r="M54" s="83"/>
      <c r="N54" s="83"/>
      <c r="O54" s="83"/>
      <c r="P54" s="83"/>
      <c r="Q54" s="83"/>
      <c r="R54" s="83"/>
      <c r="S54" s="83"/>
      <c r="T54" s="83"/>
      <c r="U54" s="83"/>
      <c r="V54" s="2"/>
      <c r="W54" s="2"/>
      <c r="X54" s="2"/>
      <c r="Y54" s="2"/>
      <c r="Z54" s="2"/>
    </row>
    <row r="55" spans="1:26" ht="15.75" customHeight="1" x14ac:dyDescent="0.25">
      <c r="A55" s="2"/>
      <c r="B55" s="83"/>
      <c r="C55" s="83"/>
      <c r="D55" s="83"/>
      <c r="E55" s="83"/>
      <c r="F55" s="83"/>
      <c r="G55" s="2"/>
      <c r="H55" s="2"/>
      <c r="I55" s="2"/>
      <c r="J55" s="2"/>
      <c r="K55" s="2"/>
      <c r="L55" s="2"/>
      <c r="M55" s="83"/>
      <c r="N55" s="83"/>
      <c r="O55" s="83"/>
      <c r="P55" s="83"/>
      <c r="Q55" s="83"/>
      <c r="R55" s="83"/>
      <c r="S55" s="83"/>
      <c r="T55" s="83"/>
      <c r="U55" s="83"/>
      <c r="V55" s="2"/>
      <c r="W55" s="2"/>
      <c r="X55" s="2"/>
      <c r="Y55" s="2"/>
      <c r="Z55" s="2"/>
    </row>
    <row r="56" spans="1:26" ht="15.75" customHeight="1" x14ac:dyDescent="0.25">
      <c r="A56" s="2"/>
      <c r="B56" s="83"/>
      <c r="C56" s="83"/>
      <c r="D56" s="83"/>
      <c r="E56" s="83"/>
      <c r="F56" s="83"/>
      <c r="G56" s="2"/>
      <c r="H56" s="2"/>
      <c r="I56" s="2"/>
      <c r="J56" s="2"/>
      <c r="K56" s="2"/>
      <c r="L56" s="2"/>
      <c r="M56" s="83"/>
      <c r="N56" s="83"/>
      <c r="O56" s="83"/>
      <c r="P56" s="83"/>
      <c r="Q56" s="83"/>
      <c r="R56" s="83"/>
      <c r="S56" s="83"/>
      <c r="T56" s="83"/>
      <c r="U56" s="83"/>
      <c r="V56" s="2"/>
      <c r="W56" s="2"/>
      <c r="X56" s="2"/>
      <c r="Y56" s="2"/>
      <c r="Z56" s="2"/>
    </row>
    <row r="57" spans="1:26" ht="15.75" customHeight="1" x14ac:dyDescent="0.25">
      <c r="A57" s="2"/>
      <c r="B57" s="83"/>
      <c r="C57" s="83"/>
      <c r="D57" s="83"/>
      <c r="E57" s="83"/>
      <c r="F57" s="83"/>
      <c r="G57" s="2"/>
      <c r="H57" s="2"/>
      <c r="I57" s="2"/>
      <c r="J57" s="2"/>
      <c r="K57" s="2"/>
      <c r="L57" s="2"/>
      <c r="M57" s="83"/>
      <c r="N57" s="83"/>
      <c r="O57" s="83"/>
      <c r="P57" s="83"/>
      <c r="Q57" s="83"/>
      <c r="R57" s="83"/>
      <c r="S57" s="83"/>
      <c r="T57" s="83"/>
      <c r="U57" s="83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3">
    <mergeCell ref="C25:I25"/>
    <mergeCell ref="B25:B26"/>
    <mergeCell ref="C26:I26"/>
    <mergeCell ref="B27:B30"/>
    <mergeCell ref="C27:I27"/>
    <mergeCell ref="C28:I28"/>
    <mergeCell ref="C29:I29"/>
    <mergeCell ref="C30:I30"/>
    <mergeCell ref="C21:I21"/>
    <mergeCell ref="L21:M21"/>
    <mergeCell ref="B22:B24"/>
    <mergeCell ref="C22:I22"/>
    <mergeCell ref="L22:M22"/>
    <mergeCell ref="C23:I23"/>
    <mergeCell ref="L23:M23"/>
    <mergeCell ref="L24:M24"/>
    <mergeCell ref="C24:I24"/>
    <mergeCell ref="J29:L29"/>
    <mergeCell ref="J30:L30"/>
    <mergeCell ref="B31:Q31"/>
    <mergeCell ref="B32:Q32"/>
    <mergeCell ref="L26:M26"/>
    <mergeCell ref="L27:M27"/>
    <mergeCell ref="L28:M28"/>
    <mergeCell ref="M29:P29"/>
    <mergeCell ref="M30:O30"/>
    <mergeCell ref="S27:T30"/>
    <mergeCell ref="S31:T31"/>
    <mergeCell ref="S32:T32"/>
    <mergeCell ref="P37:Q37"/>
    <mergeCell ref="P38:Q38"/>
    <mergeCell ref="P39:Q39"/>
    <mergeCell ref="P40:Q40"/>
    <mergeCell ref="B51:E51"/>
    <mergeCell ref="B52:E52"/>
    <mergeCell ref="P41:Q41"/>
    <mergeCell ref="P42:Q42"/>
    <mergeCell ref="B44:E44"/>
    <mergeCell ref="O44:T44"/>
    <mergeCell ref="B45:E45"/>
    <mergeCell ref="O45:T45"/>
    <mergeCell ref="O51:U51"/>
    <mergeCell ref="O52:U52"/>
    <mergeCell ref="P12:R12"/>
    <mergeCell ref="P13:R13"/>
    <mergeCell ref="F14:N14"/>
    <mergeCell ref="P14:R14"/>
    <mergeCell ref="G5:L5"/>
    <mergeCell ref="A7:Q8"/>
    <mergeCell ref="A10:D10"/>
    <mergeCell ref="F11:N11"/>
    <mergeCell ref="P11:R11"/>
    <mergeCell ref="F12:N12"/>
    <mergeCell ref="F13:N13"/>
    <mergeCell ref="A11:D11"/>
    <mergeCell ref="A13:D13"/>
    <mergeCell ref="A14:D14"/>
    <mergeCell ref="B17:B18"/>
    <mergeCell ref="J17:O18"/>
    <mergeCell ref="P17:P18"/>
    <mergeCell ref="B19:B21"/>
    <mergeCell ref="S25:T26"/>
    <mergeCell ref="C17:I18"/>
    <mergeCell ref="C19:I19"/>
    <mergeCell ref="L19:M19"/>
    <mergeCell ref="C20:I20"/>
    <mergeCell ref="L20:M20"/>
    <mergeCell ref="Q17:Q18"/>
    <mergeCell ref="R17:R18"/>
    <mergeCell ref="S17:T18"/>
    <mergeCell ref="S19:T21"/>
    <mergeCell ref="S22:T24"/>
    <mergeCell ref="L25:M25"/>
  </mergeCells>
  <printOptions horizontalCentered="1"/>
  <pageMargins left="0" right="0" top="0.55118110236220474" bottom="0.15748031496062992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Masa Pelaksanaan (Satgas)</vt:lpstr>
      <vt:lpstr>Masa Pelaksanaan (Manager)</vt:lpstr>
      <vt:lpstr>Masa Pelaksanaan (DeptHead)</vt:lpstr>
      <vt:lpstr>(Rekap Masa Pelak)</vt:lpstr>
      <vt:lpstr>Masa Pemeliharaan (Satgas)</vt:lpstr>
      <vt:lpstr>Masa Pemeliharaan (Manager)</vt:lpstr>
      <vt:lpstr>Masa Pemeliharaan (Dept.Head)</vt:lpstr>
      <vt:lpstr> (Rekap Masa PML)</vt:lpstr>
      <vt:lpstr>Source 1</vt:lpstr>
      <vt:lpstr>Source 2</vt:lpstr>
      <vt:lpstr>Source 3</vt:lpstr>
      <vt:lpstr>Source 4</vt:lpstr>
      <vt:lpstr>Source 5</vt:lpstr>
      <vt:lpstr>'Masa Pelaksanaan (Satgas)'!Print_Area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adyjmto</dc:creator>
  <cp:lastModifiedBy>Acep Darmawan</cp:lastModifiedBy>
  <cp:lastPrinted>2023-12-13T01:56:05Z</cp:lastPrinted>
  <dcterms:created xsi:type="dcterms:W3CDTF">2020-06-30T02:34:27Z</dcterms:created>
  <dcterms:modified xsi:type="dcterms:W3CDTF">2024-02-15T08:00:30Z</dcterms:modified>
</cp:coreProperties>
</file>