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ang\Downloads\"/>
    </mc:Choice>
  </mc:AlternateContent>
  <xr:revisionPtr revIDLastSave="0" documentId="13_ncr:1_{75A74F25-57DF-4EF0-8C08-9119CC3072B5}" xr6:coauthVersionLast="47" xr6:coauthVersionMax="47" xr10:uidLastSave="{00000000-0000-0000-0000-000000000000}"/>
  <bookViews>
    <workbookView xWindow="-19290" yWindow="-3580" windowWidth="19380" windowHeight="10380" firstSheet="4" activeTab="4" xr2:uid="{00000000-000D-0000-FFFF-FFFF00000000}"/>
  </bookViews>
  <sheets>
    <sheet name="Pilsung Latol" sheetId="5" state="hidden" r:id="rId1"/>
    <sheet name="Juksung CCTV " sheetId="7" state="hidden" r:id="rId2"/>
    <sheet name="Sheet1" sheetId="8" state="hidden" r:id="rId3"/>
    <sheet name="Pengadaan CCTV Sedyatmo" sheetId="10" state="hidden" r:id="rId4"/>
    <sheet name="Jdwal Tender Terbatas PQ" sheetId="13" r:id="rId5"/>
    <sheet name="Jdwal Tender Terbatas PASCA" sheetId="14" r:id="rId6"/>
    <sheet name="Timeline_juksung" sheetId="15" r:id="rId7"/>
    <sheet name="Jadwal T. Terbatas PQ 2 File" sheetId="16" r:id="rId8"/>
    <sheet name="Jdwal Tender Terbatas PASCA (2)" sheetId="18" r:id="rId9"/>
    <sheet name="Timeline Pengadaan Lgsg" sheetId="17" r:id="rId10"/>
  </sheets>
  <externalReferences>
    <externalReference r:id="rId11"/>
    <externalReference r:id="rId12"/>
  </externalReferences>
  <definedNames>
    <definedName name="HARGASATUANPERALATAN">'[1]HARGA SATUAN'!$B$3:$E$303</definedName>
    <definedName name="PBZ" localSheetId="6">#REF!</definedName>
    <definedName name="PBZ">#REF!</definedName>
    <definedName name="_xlnm.Print_Area" localSheetId="5">'Jdwal Tender Terbatas PASCA'!$A$1:$C$37</definedName>
    <definedName name="_xlnm.Print_Area" localSheetId="8">'Jdwal Tender Terbatas PASCA (2)'!$A$1:$C$40</definedName>
    <definedName name="_xlnm.Print_Area" localSheetId="4">'Jdwal Tender Terbatas PQ'!$A$1:$C$44</definedName>
    <definedName name="_xlnm.Print_Area" localSheetId="1">'Juksung CCTV '!$B$1:$BQ$34</definedName>
    <definedName name="_xlnm.Print_Area" localSheetId="3">'Pengadaan CCTV Sedyatmo'!$A$1:$C$43</definedName>
    <definedName name="_xlnm.Print_Area" localSheetId="0">'Pilsung Latol'!$B$1:$BQ$34</definedName>
    <definedName name="_xlnm.Print_Area" localSheetId="2">Sheet1!$B$2:$AH$40</definedName>
    <definedName name="_xlnm.Print_Area" localSheetId="9">'Timeline Pengadaan Lgsg'!$B$3:$G$17</definedName>
    <definedName name="_xlnm.Print_Area" localSheetId="6">Timeline_juksung!$A$1:$C$37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8" l="1"/>
  <c r="C72" i="18" s="1"/>
  <c r="C73" i="18" s="1"/>
  <c r="C77" i="18" s="1"/>
  <c r="C52" i="18"/>
  <c r="C53" i="18" s="1"/>
  <c r="C55" i="18" s="1"/>
  <c r="C56" i="18" s="1"/>
  <c r="C48" i="18"/>
  <c r="C49" i="18" s="1"/>
  <c r="C43" i="18"/>
  <c r="C44" i="18" s="1"/>
  <c r="C45" i="18" s="1"/>
  <c r="A36" i="18"/>
  <c r="C15" i="18"/>
  <c r="C16" i="18" s="1"/>
  <c r="C17" i="18" s="1"/>
  <c r="C18" i="18" s="1"/>
  <c r="E12" i="18"/>
  <c r="C10" i="18"/>
  <c r="C11" i="18" s="1"/>
  <c r="C12" i="18" s="1"/>
  <c r="A10" i="18"/>
  <c r="A11" i="18" s="1"/>
  <c r="A12" i="18" s="1"/>
  <c r="D16" i="17"/>
  <c r="D15" i="17"/>
  <c r="D14" i="17"/>
  <c r="D13" i="17"/>
  <c r="D12" i="17"/>
  <c r="C19" i="18" l="1"/>
  <c r="C20" i="18" s="1"/>
  <c r="C21" i="18" s="1"/>
  <c r="C22" i="18" s="1"/>
  <c r="C23" i="18" s="1"/>
  <c r="C24" i="18" s="1"/>
  <c r="C26" i="18" s="1"/>
  <c r="C29" i="18" s="1"/>
  <c r="C30" i="18" s="1"/>
  <c r="C57" i="18"/>
  <c r="C58" i="18" s="1"/>
  <c r="C59" i="18"/>
  <c r="C61" i="18" s="1"/>
  <c r="C62" i="18" s="1"/>
  <c r="C63" i="18" s="1"/>
  <c r="C64" i="18" s="1"/>
  <c r="C65" i="18" s="1"/>
  <c r="C66" i="18" s="1"/>
  <c r="C67" i="18" s="1"/>
  <c r="A35" i="15" l="1"/>
  <c r="C13" i="15"/>
  <c r="C14" i="15" s="1"/>
  <c r="C15" i="15" s="1"/>
  <c r="C16" i="15" s="1"/>
  <c r="C8" i="15"/>
  <c r="C9" i="15" s="1"/>
  <c r="C10" i="15" s="1"/>
  <c r="A8" i="15"/>
  <c r="A9" i="15" s="1"/>
  <c r="A10" i="15" s="1"/>
  <c r="C68" i="14"/>
  <c r="C69" i="14" s="1"/>
  <c r="C70" i="14" s="1"/>
  <c r="C74" i="14" s="1"/>
  <c r="C49" i="14"/>
  <c r="C50" i="14" s="1"/>
  <c r="C52" i="14" s="1"/>
  <c r="C53" i="14" s="1"/>
  <c r="C45" i="14"/>
  <c r="C46" i="14" s="1"/>
  <c r="C40" i="14"/>
  <c r="C41" i="14" s="1"/>
  <c r="C42" i="14" s="1"/>
  <c r="A33" i="14"/>
  <c r="C15" i="14"/>
  <c r="C16" i="14" s="1"/>
  <c r="C17" i="14" s="1"/>
  <c r="C18" i="14" s="1"/>
  <c r="E12" i="14"/>
  <c r="C10" i="14"/>
  <c r="C11" i="14" s="1"/>
  <c r="C12" i="14" s="1"/>
  <c r="A10" i="14"/>
  <c r="A11" i="14" s="1"/>
  <c r="A12" i="14" s="1"/>
  <c r="C36" i="13"/>
  <c r="C34" i="13"/>
  <c r="C28" i="13"/>
  <c r="C25" i="13"/>
  <c r="C24" i="13"/>
  <c r="C22" i="13"/>
  <c r="C18" i="13"/>
  <c r="C19" i="14" l="1"/>
  <c r="C20" i="14" s="1"/>
  <c r="C21" i="14" s="1"/>
  <c r="C23" i="14" s="1"/>
  <c r="C24" i="14" s="1"/>
  <c r="C17" i="15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3" i="15" s="1"/>
  <c r="C34" i="15" s="1"/>
  <c r="C54" i="14"/>
  <c r="C55" i="14" s="1"/>
  <c r="C56" i="14"/>
  <c r="C58" i="14" s="1"/>
  <c r="C59" i="14" s="1"/>
  <c r="C60" i="14" s="1"/>
  <c r="C61" i="14" s="1"/>
  <c r="C62" i="14" s="1"/>
  <c r="C63" i="14" s="1"/>
  <c r="C64" i="14" s="1"/>
  <c r="C39" i="15" l="1"/>
  <c r="C38" i="15"/>
  <c r="C35" i="15"/>
  <c r="E12" i="13" l="1"/>
  <c r="C15" i="13"/>
  <c r="C10" i="13"/>
  <c r="C75" i="13"/>
  <c r="C76" i="13"/>
  <c r="C77" i="13" s="1"/>
  <c r="C81" i="13" s="1"/>
  <c r="C56" i="13"/>
  <c r="C57" i="13"/>
  <c r="C59" i="13" s="1"/>
  <c r="C60" i="13" s="1"/>
  <c r="C52" i="13"/>
  <c r="C53" i="13" s="1"/>
  <c r="C47" i="13"/>
  <c r="C48" i="13" s="1"/>
  <c r="C49" i="13" s="1"/>
  <c r="A40" i="13"/>
  <c r="A10" i="13"/>
  <c r="A11" i="13" s="1"/>
  <c r="A12" i="13" s="1"/>
  <c r="C74" i="10"/>
  <c r="C75" i="10"/>
  <c r="C76" i="10"/>
  <c r="C80" i="10"/>
  <c r="C55" i="10"/>
  <c r="C56" i="10"/>
  <c r="C58" i="10"/>
  <c r="C59" i="10"/>
  <c r="C51" i="10"/>
  <c r="C52" i="10"/>
  <c r="C46" i="10"/>
  <c r="C47" i="10"/>
  <c r="C48" i="10"/>
  <c r="A39" i="10"/>
  <c r="C14" i="10"/>
  <c r="C15" i="10"/>
  <c r="C9" i="10"/>
  <c r="C10" i="10"/>
  <c r="C11" i="10"/>
  <c r="A9" i="10"/>
  <c r="A10" i="10"/>
  <c r="A11" i="10"/>
  <c r="A4" i="10"/>
  <c r="C16" i="10"/>
  <c r="C17" i="10"/>
  <c r="C18" i="10"/>
  <c r="C19" i="10"/>
  <c r="C60" i="10"/>
  <c r="C61" i="10"/>
  <c r="C62" i="10"/>
  <c r="C64" i="10"/>
  <c r="C65" i="10"/>
  <c r="C66" i="10"/>
  <c r="C67" i="10"/>
  <c r="C68" i="10"/>
  <c r="C69" i="10"/>
  <c r="C70" i="10"/>
  <c r="C20" i="10"/>
  <c r="C21" i="10"/>
  <c r="C22" i="10"/>
  <c r="C23" i="10"/>
  <c r="C24" i="10"/>
  <c r="C25" i="10"/>
  <c r="C26" i="10"/>
  <c r="C28" i="10"/>
  <c r="C27" i="10"/>
  <c r="C29" i="10"/>
  <c r="C30" i="10"/>
  <c r="C31" i="10"/>
  <c r="AE7" i="8"/>
  <c r="AF7" i="8"/>
  <c r="AG7" i="8"/>
  <c r="C32" i="10"/>
  <c r="C33" i="10"/>
  <c r="C34" i="10"/>
  <c r="D9" i="7"/>
  <c r="D10" i="7"/>
  <c r="D1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2" i="7"/>
  <c r="D33" i="7"/>
  <c r="D34" i="7"/>
  <c r="BQ36" i="7"/>
  <c r="D9" i="5"/>
  <c r="D10" i="5"/>
  <c r="D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2" i="5"/>
  <c r="D33" i="5"/>
  <c r="D34" i="5"/>
  <c r="BQ36" i="5"/>
  <c r="C35" i="10"/>
  <c r="C37" i="10"/>
  <c r="C38" i="10"/>
  <c r="C39" i="10"/>
  <c r="B42" i="10"/>
  <c r="B43" i="10"/>
  <c r="C61" i="13" l="1"/>
  <c r="C62" i="13" s="1"/>
  <c r="C63" i="13"/>
  <c r="C65" i="13" s="1"/>
  <c r="C66" i="13" s="1"/>
  <c r="C67" i="13" s="1"/>
  <c r="C68" i="13" s="1"/>
  <c r="C69" i="13" s="1"/>
  <c r="C70" i="13" s="1"/>
  <c r="C71" i="13" s="1"/>
  <c r="C16" i="13"/>
  <c r="C17" i="13" s="1"/>
  <c r="C19" i="13" s="1"/>
  <c r="C20" i="13" s="1"/>
  <c r="C11" i="13"/>
  <c r="C12" i="13" s="1"/>
  <c r="C21" i="13" l="1"/>
  <c r="C23" i="13" s="1"/>
  <c r="C26" i="13" l="1"/>
  <c r="C27" i="13" l="1"/>
  <c r="C29" i="13" l="1"/>
  <c r="C30" i="13" s="1"/>
  <c r="C31" i="13" s="1"/>
  <c r="C32" i="13" l="1"/>
  <c r="C33" i="13" s="1"/>
  <c r="C35" i="13" l="1"/>
  <c r="C38" i="13" l="1"/>
  <c r="C39" i="13" s="1"/>
  <c r="C40" i="13" s="1"/>
  <c r="B43" i="13" s="1"/>
  <c r="B44" i="13" s="1"/>
  <c r="C25" i="14" l="1"/>
  <c r="C26" i="14" s="1"/>
  <c r="C27" i="14" l="1"/>
  <c r="C28" i="14" s="1"/>
  <c r="C29" i="14" l="1"/>
  <c r="C31" i="14" s="1"/>
  <c r="C32" i="14" s="1"/>
  <c r="C33" i="14" l="1"/>
  <c r="B36" i="14" s="1"/>
  <c r="B37" i="14" s="1"/>
  <c r="C31" i="18" l="1"/>
  <c r="C32" i="18" s="1"/>
  <c r="C34" i="18" s="1"/>
  <c r="C35" i="18" s="1"/>
  <c r="C36" i="18" s="1"/>
  <c r="B39" i="18" s="1"/>
  <c r="B40" i="18" s="1"/>
  <c r="C27" i="18"/>
  <c r="C28" i="18" s="1"/>
</calcChain>
</file>

<file path=xl/sharedStrings.xml><?xml version="1.0" encoding="utf-8"?>
<sst xmlns="http://schemas.openxmlformats.org/spreadsheetml/2006/main" count="433" uniqueCount="162">
  <si>
    <t>NO.</t>
  </si>
  <si>
    <t>URAIAN</t>
  </si>
  <si>
    <t>KET</t>
  </si>
  <si>
    <t>I.</t>
  </si>
  <si>
    <t>II.</t>
  </si>
  <si>
    <t>Penunjukan Pelaksanaan Pekerjaan (Gunning)</t>
  </si>
  <si>
    <t>Pemasukan Jaminan Pelaksanaan</t>
  </si>
  <si>
    <t>Evaluasi Penawaran</t>
  </si>
  <si>
    <t>Tanggal</t>
  </si>
  <si>
    <t>Persetujuan Calon Pemenang</t>
  </si>
  <si>
    <t>Undangan Penawaran</t>
  </si>
  <si>
    <t>Pengambilan Dokumen Pengadaan dan Rapat Penjelasan</t>
  </si>
  <si>
    <t>Pemasukan Penawaran dan Jaminan Penawaran</t>
  </si>
  <si>
    <t>Pengajuan Usulan Calon Pemenang</t>
  </si>
  <si>
    <t>Tanda Tangan Kontrak</t>
  </si>
  <si>
    <t>Laporan Pengadaan</t>
  </si>
  <si>
    <t xml:space="preserve">JADWAL PENGADAAN  </t>
  </si>
  <si>
    <t>Persiapan Rencana Pengadaan</t>
  </si>
  <si>
    <t>Permohonan Izin Prinsip Pengadaan</t>
  </si>
  <si>
    <t>BC.15</t>
  </si>
  <si>
    <t>Persetujuan Izin Prinsip Pengadaan</t>
  </si>
  <si>
    <t>Permohonan Pelaksanaan Pengadaan ke Panitia</t>
  </si>
  <si>
    <t>Pelaksanaan Pengadaan</t>
  </si>
  <si>
    <t>Penyusunan HPS dan Penetapan HPS</t>
  </si>
  <si>
    <t>Pengumuman / Undangan Prakualifikasi</t>
  </si>
  <si>
    <t>Pendaftaran (Pengambilan Dokumen PQ)</t>
  </si>
  <si>
    <t>Pemasukan Dokumen PQ</t>
  </si>
  <si>
    <t>Persetujuan / Pengesahan Hasil Prakualifikasi</t>
  </si>
  <si>
    <t>Pengumuman Hasil Prakualifikasi</t>
  </si>
  <si>
    <t>Klarifikasi dan Negosiasi Teknik dan Biaya</t>
  </si>
  <si>
    <t>Penetapan Pemenang Pengadaan</t>
  </si>
  <si>
    <t>Finalisasi Kontrak</t>
  </si>
  <si>
    <t>Pembukaan dan Evaluasi Dokumen PQ</t>
  </si>
  <si>
    <t>Persiapan Kontrak</t>
  </si>
  <si>
    <t>III</t>
  </si>
  <si>
    <t xml:space="preserve">Penyusunan Rancangan Dokumen Kualifikasi dan Pengadaan </t>
  </si>
  <si>
    <t>Oktober 2019</t>
  </si>
  <si>
    <t>November 2019</t>
  </si>
  <si>
    <t xml:space="preserve">  </t>
  </si>
  <si>
    <t>METODE PENUNJUKAN LANGSUNG</t>
  </si>
  <si>
    <t>Permohonan dan Penetapan Dokumen Pengadaan</t>
  </si>
  <si>
    <t>PEKERJAAN PENGADAAN LATOL</t>
  </si>
  <si>
    <t>Tidak Ada Jaminan Penawaran</t>
  </si>
  <si>
    <t>Total Hari</t>
  </si>
  <si>
    <t>hari kerja</t>
  </si>
  <si>
    <t>LOKASI : RUAS JAKARTA - CIKAMPEK II ELEVATED</t>
  </si>
  <si>
    <t>METODE PEMILIHAN LANGSUNG</t>
  </si>
  <si>
    <t>PEKERJAAN PENGADAAN CCTV</t>
  </si>
  <si>
    <t>Pemberitahuan Pemenang Pengadaan</t>
  </si>
  <si>
    <t>SPMK</t>
  </si>
  <si>
    <t>Berita Acara Negosiasi Ulang</t>
  </si>
  <si>
    <t>Undangan Negosiasi Ulang</t>
  </si>
  <si>
    <t xml:space="preserve"> </t>
  </si>
  <si>
    <t xml:space="preserve">Masa Sanggah &amp; Jawaban Sanggah terhadap Pemenang </t>
  </si>
  <si>
    <t>Klarifikasi dan Negosiasi Teknis dan Biaya</t>
  </si>
  <si>
    <t>Masa Sanggah &amp; Jawaban Sanggah PQ</t>
  </si>
  <si>
    <t xml:space="preserve">Evaluasi PQ </t>
  </si>
  <si>
    <t>Pembukaan Dokumen PQ</t>
  </si>
  <si>
    <t>Penyusunan dan Penetapan Dokumen Pengadaan</t>
  </si>
  <si>
    <t>Penyusunan HPS dan penetapan HPS</t>
  </si>
  <si>
    <t xml:space="preserve">Pelaksanaan Pengadaan </t>
  </si>
  <si>
    <t>II</t>
  </si>
  <si>
    <t>Persetujuan Ijin Prinsip Pengadaan</t>
  </si>
  <si>
    <t>Permohonan  Ijin Prinsip Pengadaan</t>
  </si>
  <si>
    <t>I</t>
  </si>
  <si>
    <t>No. Surat</t>
  </si>
  <si>
    <t>Februari</t>
  </si>
  <si>
    <t>Januari 2020</t>
  </si>
  <si>
    <t>Pemilihan Langsung</t>
  </si>
  <si>
    <t xml:space="preserve">JADWAL PENGADAAN </t>
  </si>
  <si>
    <t>Pembuktian Kualifikasi</t>
  </si>
  <si>
    <t>Pekerjaan Pengadaan Peralatan OAB (GTO Mini) di GT Cikatama 6</t>
  </si>
  <si>
    <t>27-28 April 2020</t>
  </si>
  <si>
    <t>20-21 April 2020</t>
  </si>
  <si>
    <t>-</t>
  </si>
  <si>
    <t>6 &amp; 7 April 2020</t>
  </si>
  <si>
    <t>Hari Kerja</t>
  </si>
  <si>
    <t>Hari Kalender</t>
  </si>
  <si>
    <t>Unit  dikirim ke lokasi</t>
  </si>
  <si>
    <t>1.</t>
  </si>
  <si>
    <t>DELIVERY</t>
  </si>
  <si>
    <t>IV</t>
  </si>
  <si>
    <t>TAHAP PERSIAPAN KONTRAK</t>
  </si>
  <si>
    <t>III.</t>
  </si>
  <si>
    <t>TAHAP PEMILIHAN PENYEDIA BARANG/JASA</t>
  </si>
  <si>
    <t>Penyerahan Rancangan Dokumen Pengadaan ke Panitia</t>
  </si>
  <si>
    <t>Penyusunan rancangan Dokumen Pengadaan dan OE</t>
  </si>
  <si>
    <t>Pengajuan Ijin Prinsip Pengadaan</t>
  </si>
  <si>
    <t>TAHAP PERSIAPAN PENGADAAN</t>
  </si>
  <si>
    <t>RENCANA JADWAL</t>
  </si>
  <si>
    <t>Pengadaan dan Pemasangan CCTV Lajur dan Antrian Ruas Jalan Tol Sedyatmo</t>
  </si>
  <si>
    <t>RUAS SEDYATMO</t>
  </si>
  <si>
    <t>Persetujuan Calon Pemenang / Hasil Negosiasi</t>
  </si>
  <si>
    <t>Pengajuan Usulan Calon Pemenang / Hasil Negosiasi</t>
  </si>
  <si>
    <t>Pemberitahuan / Pengumuman Pemenang Pengadaan</t>
  </si>
  <si>
    <t>PEKERJAAN : …................................................................</t>
  </si>
  <si>
    <t>RUAS : ….................................</t>
  </si>
  <si>
    <t>Pemasukan Dokumen PQ/Upload Dokumen Kualifikasi</t>
  </si>
  <si>
    <t>Evaluasi Kualifikasi</t>
  </si>
  <si>
    <t>Pengambilan Dokumen Pengadaan/Download Dokumen Pengadaan</t>
  </si>
  <si>
    <t>Pendaftaran (Pengambilan Dokumen PQ)/Download Dokumen Kulaifikasi</t>
  </si>
  <si>
    <t>Rapat Penjelasan/Aanwijzing</t>
  </si>
  <si>
    <t>Pemasukan Penawaran dan Jaminan Penawaran/Upload Dokumen Penawaran</t>
  </si>
  <si>
    <t>TIMELINE</t>
  </si>
  <si>
    <t>Penunjukan Langsung</t>
  </si>
  <si>
    <t>Ruas JORR</t>
  </si>
  <si>
    <t>Ruas Jakarta - Cikampek</t>
  </si>
  <si>
    <t>Ruas Belmera</t>
  </si>
  <si>
    <t>Ruas Sedyatmo - Dalam Kota</t>
  </si>
  <si>
    <t>Ruas Kembangan - Ulujami (MLJ)</t>
  </si>
  <si>
    <t>Ruas Purbaleunyi</t>
  </si>
  <si>
    <t>Pembuktian Dokumen PQ</t>
  </si>
  <si>
    <t>Evaluasi Dokumen PQ</t>
  </si>
  <si>
    <t>Pengumuman / Undangan Penunjukan Langsung</t>
  </si>
  <si>
    <t>Klarifikasi dan Negosiasi</t>
  </si>
  <si>
    <t>PENGADAAN …..........................................</t>
  </si>
  <si>
    <t>METODE TENDER TERBATAS PRAKUALIFIKASI 1 File</t>
  </si>
  <si>
    <t>METODE TENDER TERBATAS PASCAKUALIFIKASI 1 File</t>
  </si>
  <si>
    <t>SAMA DENGAN TAHAPAN TENDER UMUM KUALIFIKASI 2 FILE</t>
  </si>
  <si>
    <t>Pengambilan Dokumen Tender (Kualifikasi dan Pengadaan) / Download Dokumen Tender (Kualifikasi dan Pengadaan)</t>
  </si>
  <si>
    <t>Pemasukan Dokumen Tender (Kualifikasi dan Penawaran) / Upload Dokumen Tender (Kualifikasi dan Penawaran)</t>
  </si>
  <si>
    <t>Pembukaan Dokumen Tender (Dok Kualifikasi dan Penawaran)</t>
  </si>
  <si>
    <t>METODE TENDER TERBATAS PRAKUALIFIKASI 2 File</t>
  </si>
  <si>
    <t>Timeline Transaksi Langsung</t>
  </si>
  <si>
    <t>Jasa Penyusunan Kebijakan Dan Prosedur Impor Barang</t>
  </si>
  <si>
    <t>PT Jasamarga Tollroad Operator</t>
  </si>
  <si>
    <t>No</t>
  </si>
  <si>
    <t>Uraian Pekerjaan</t>
  </si>
  <si>
    <t>Dokumen</t>
  </si>
  <si>
    <t>PIC</t>
  </si>
  <si>
    <t>Keterangan</t>
  </si>
  <si>
    <t>Permohonan IPA</t>
  </si>
  <si>
    <t>14 Maret 2018</t>
  </si>
  <si>
    <t>IPA</t>
  </si>
  <si>
    <t>Inisiator</t>
  </si>
  <si>
    <t>Persetujuan PR</t>
  </si>
  <si>
    <t>PR</t>
  </si>
  <si>
    <t>Permohonan untuk melakukan proses negosiasi kepada Panitia Negosiasi</t>
  </si>
  <si>
    <t>1. Nota Dinas
2. Rancangan SIPP
3. Spesifikasi
4. DKH</t>
  </si>
  <si>
    <t>Surat Keluar</t>
  </si>
  <si>
    <t>Panitia Negosiasi</t>
  </si>
  <si>
    <t>Surat Penawaran harga</t>
  </si>
  <si>
    <t>Surat Masuk</t>
  </si>
  <si>
    <t>Penyedia Barang/Jasa</t>
  </si>
  <si>
    <t>Negosiasi Harga</t>
  </si>
  <si>
    <t>Berita Acara</t>
  </si>
  <si>
    <t>Panitia dan Penyedia Barang/Jasa</t>
  </si>
  <si>
    <t>Laporan Hasil Negosiasi kepada inisiator</t>
  </si>
  <si>
    <t>ND</t>
  </si>
  <si>
    <t>Surat Instruksi Pelaksanaan Pekerjaan</t>
  </si>
  <si>
    <t>SIPP</t>
  </si>
  <si>
    <t>Pengguna Barang/Jasa</t>
  </si>
  <si>
    <t>Pemegang Anggaran</t>
  </si>
  <si>
    <t>METODE TENDER TERBATAS PASCAKUALIFIKASI 2 File</t>
  </si>
  <si>
    <t>Pembukaan Dokumen Tender (Dok Kualifikasi dan Penawaran Sampul I)</t>
  </si>
  <si>
    <t>Presentasi Teknis</t>
  </si>
  <si>
    <t>Pembukaan Dokumen Penawaran Sampul II (Harga)</t>
  </si>
  <si>
    <t>Pembuktian Kualifikasi Thdp Peringkat 1</t>
  </si>
  <si>
    <t>Pengumuman Tender Terbatas</t>
  </si>
  <si>
    <t>Evaluasi Penawaran Teknis</t>
  </si>
  <si>
    <t>Pengumuman Hasil Evaluasi Teknis Penawaran</t>
  </si>
  <si>
    <t>Penandatangann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</si>
</sst>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[$-F800]dddd\,\ mmmm\ dd\,\ yyyy"/>
    <numFmt numFmtId="165" formatCode="[$-409]d\-mmm\-yy;@"/>
    <numFmt numFmtId="166" formatCode="[$-13809]dddd\,\ dd\ mmmm\ yyyy;@"/>
    <numFmt numFmtId="167" formatCode="[$-409]dd/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u/>
      <sz val="11"/>
      <color theme="1"/>
      <name val="Calibri"/>
      <family val="2"/>
      <charset val="1"/>
      <scheme val="minor"/>
    </font>
    <font>
      <b/>
      <u/>
      <sz val="9"/>
      <name val="Tahoma"/>
      <family val="2"/>
    </font>
    <font>
      <u/>
      <sz val="9"/>
      <name val="Tahoma"/>
      <family val="2"/>
    </font>
    <font>
      <u/>
      <sz val="9"/>
      <color rgb="FFFF0000"/>
      <name val="Tahoma"/>
      <family val="2"/>
    </font>
    <font>
      <u/>
      <sz val="9"/>
      <color theme="0"/>
      <name val="Tahoma"/>
      <family val="2"/>
    </font>
    <font>
      <b/>
      <sz val="10"/>
      <name val="Tahoma"/>
      <family val="2"/>
    </font>
    <font>
      <u/>
      <sz val="10"/>
      <name val="Tahoma"/>
      <family val="2"/>
    </font>
    <font>
      <u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0"/>
      <color rgb="FFFF0000"/>
      <name val="Tahoma"/>
      <family val="2"/>
    </font>
    <font>
      <u/>
      <sz val="9"/>
      <color theme="1"/>
      <name val="Tahoma"/>
      <family val="2"/>
    </font>
    <font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b/>
      <u/>
      <sz val="8"/>
      <name val="Tahoma"/>
      <family val="2"/>
    </font>
    <font>
      <b/>
      <u/>
      <sz val="11"/>
      <color theme="1"/>
      <name val="Calibri"/>
      <family val="2"/>
      <scheme val="minor"/>
    </font>
    <font>
      <i/>
      <sz val="9"/>
      <name val="Tahoma"/>
      <family val="2"/>
    </font>
    <font>
      <b/>
      <sz val="8"/>
      <color indexed="8"/>
      <name val="Tahoma"/>
      <family val="2"/>
    </font>
    <font>
      <b/>
      <sz val="10"/>
      <color indexed="8"/>
      <name val="Tahoma"/>
      <family val="2"/>
    </font>
    <font>
      <sz val="10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" fillId="0" borderId="0"/>
    <xf numFmtId="42" fontId="2" fillId="0" borderId="0" applyFont="0" applyFill="0" applyBorder="0" applyAlignment="0" applyProtection="0"/>
    <xf numFmtId="0" fontId="2" fillId="0" borderId="0"/>
  </cellStyleXfs>
  <cellXfs count="373">
    <xf numFmtId="0" fontId="0" fillId="0" borderId="0" xfId="0"/>
    <xf numFmtId="0" fontId="3" fillId="0" borderId="12" xfId="2" applyFont="1" applyBorder="1"/>
    <xf numFmtId="0" fontId="3" fillId="0" borderId="11" xfId="2" applyFont="1" applyBorder="1"/>
    <xf numFmtId="0" fontId="3" fillId="0" borderId="12" xfId="2" quotePrefix="1" applyFont="1" applyBorder="1"/>
    <xf numFmtId="0" fontId="3" fillId="0" borderId="25" xfId="2" applyFont="1" applyBorder="1"/>
    <xf numFmtId="0" fontId="3" fillId="0" borderId="14" xfId="2" applyFont="1" applyBorder="1"/>
    <xf numFmtId="0" fontId="6" fillId="0" borderId="0" xfId="3" applyFont="1"/>
    <xf numFmtId="17" fontId="7" fillId="0" borderId="2" xfId="2" quotePrefix="1" applyNumberFormat="1" applyFont="1" applyBorder="1"/>
    <xf numFmtId="17" fontId="7" fillId="0" borderId="3" xfId="2" quotePrefix="1" applyNumberFormat="1" applyFont="1" applyBorder="1"/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8" fillId="2" borderId="7" xfId="2" applyFont="1" applyFill="1" applyBorder="1"/>
    <xf numFmtId="0" fontId="8" fillId="0" borderId="7" xfId="2" applyFont="1" applyBorder="1"/>
    <xf numFmtId="0" fontId="8" fillId="3" borderId="7" xfId="2" applyFont="1" applyFill="1" applyBorder="1"/>
    <xf numFmtId="0" fontId="8" fillId="0" borderId="16" xfId="2" applyFont="1" applyBorder="1"/>
    <xf numFmtId="0" fontId="10" fillId="0" borderId="16" xfId="2" applyFont="1" applyBorder="1"/>
    <xf numFmtId="0" fontId="8" fillId="0" borderId="13" xfId="2" applyFont="1" applyBorder="1"/>
    <xf numFmtId="0" fontId="8" fillId="2" borderId="13" xfId="2" applyFont="1" applyFill="1" applyBorder="1"/>
    <xf numFmtId="0" fontId="8" fillId="2" borderId="15" xfId="2" applyFont="1" applyFill="1" applyBorder="1"/>
    <xf numFmtId="0" fontId="8" fillId="0" borderId="15" xfId="2" applyFont="1" applyBorder="1"/>
    <xf numFmtId="0" fontId="8" fillId="3" borderId="15" xfId="2" applyFont="1" applyFill="1" applyBorder="1"/>
    <xf numFmtId="0" fontId="8" fillId="0" borderId="33" xfId="2" applyFont="1" applyBorder="1"/>
    <xf numFmtId="0" fontId="8" fillId="3" borderId="13" xfId="2" applyFont="1" applyFill="1" applyBorder="1"/>
    <xf numFmtId="0" fontId="8" fillId="0" borderId="17" xfId="2" applyFont="1" applyBorder="1"/>
    <xf numFmtId="0" fontId="8" fillId="4" borderId="13" xfId="2" applyFont="1" applyFill="1" applyBorder="1"/>
    <xf numFmtId="0" fontId="8" fillId="4" borderId="15" xfId="2" applyFont="1" applyFill="1" applyBorder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4" fillId="0" borderId="0" xfId="3" applyFont="1"/>
    <xf numFmtId="0" fontId="15" fillId="0" borderId="0" xfId="3" applyFont="1"/>
    <xf numFmtId="0" fontId="12" fillId="0" borderId="8" xfId="3" applyFont="1" applyBorder="1"/>
    <xf numFmtId="0" fontId="4" fillId="0" borderId="31" xfId="2" applyFont="1" applyBorder="1" applyAlignment="1">
      <alignment horizontal="center"/>
    </xf>
    <xf numFmtId="0" fontId="5" fillId="0" borderId="25" xfId="3" applyFont="1" applyBorder="1"/>
    <xf numFmtId="0" fontId="4" fillId="0" borderId="31" xfId="2" applyFont="1" applyBorder="1" applyAlignment="1">
      <alignment horizontal="center" vertical="center"/>
    </xf>
    <xf numFmtId="0" fontId="5" fillId="0" borderId="11" xfId="3" applyFont="1" applyBorder="1" applyAlignment="1">
      <alignment wrapText="1"/>
    </xf>
    <xf numFmtId="0" fontId="4" fillId="0" borderId="34" xfId="2" applyFont="1" applyBorder="1" applyAlignment="1">
      <alignment horizontal="center"/>
    </xf>
    <xf numFmtId="0" fontId="8" fillId="5" borderId="7" xfId="2" applyFont="1" applyFill="1" applyBorder="1"/>
    <xf numFmtId="0" fontId="5" fillId="0" borderId="14" xfId="3" applyFont="1" applyBorder="1"/>
    <xf numFmtId="0" fontId="3" fillId="0" borderId="14" xfId="2" quotePrefix="1" applyFont="1" applyBorder="1"/>
    <xf numFmtId="0" fontId="8" fillId="2" borderId="9" xfId="2" applyFont="1" applyFill="1" applyBorder="1"/>
    <xf numFmtId="0" fontId="8" fillId="0" borderId="9" xfId="2" applyFont="1" applyBorder="1"/>
    <xf numFmtId="0" fontId="8" fillId="3" borderId="9" xfId="2" applyFont="1" applyFill="1" applyBorder="1"/>
    <xf numFmtId="0" fontId="8" fillId="0" borderId="6" xfId="2" applyFont="1" applyBorder="1"/>
    <xf numFmtId="0" fontId="9" fillId="5" borderId="9" xfId="2" applyFont="1" applyFill="1" applyBorder="1"/>
    <xf numFmtId="0" fontId="8" fillId="6" borderId="7" xfId="2" applyFont="1" applyFill="1" applyBorder="1"/>
    <xf numFmtId="0" fontId="9" fillId="6" borderId="7" xfId="2" applyFont="1" applyFill="1" applyBorder="1"/>
    <xf numFmtId="0" fontId="8" fillId="6" borderId="9" xfId="2" applyFont="1" applyFill="1" applyBorder="1"/>
    <xf numFmtId="0" fontId="9" fillId="6" borderId="9" xfId="2" applyFont="1" applyFill="1" applyBorder="1"/>
    <xf numFmtId="0" fontId="8" fillId="6" borderId="15" xfId="2" applyFont="1" applyFill="1" applyBorder="1"/>
    <xf numFmtId="0" fontId="9" fillId="6" borderId="15" xfId="2" applyFont="1" applyFill="1" applyBorder="1"/>
    <xf numFmtId="0" fontId="9" fillId="6" borderId="13" xfId="2" applyFont="1" applyFill="1" applyBorder="1"/>
    <xf numFmtId="0" fontId="8" fillId="6" borderId="13" xfId="2" applyFont="1" applyFill="1" applyBorder="1"/>
    <xf numFmtId="0" fontId="8" fillId="6" borderId="40" xfId="2" applyFont="1" applyFill="1" applyBorder="1"/>
    <xf numFmtId="0" fontId="8" fillId="6" borderId="41" xfId="2" applyFont="1" applyFill="1" applyBorder="1"/>
    <xf numFmtId="0" fontId="8" fillId="6" borderId="42" xfId="2" applyFont="1" applyFill="1" applyBorder="1"/>
    <xf numFmtId="0" fontId="8" fillId="6" borderId="44" xfId="2" applyFont="1" applyFill="1" applyBorder="1"/>
    <xf numFmtId="0" fontId="8" fillId="6" borderId="46" xfId="2" applyFont="1" applyFill="1" applyBorder="1"/>
    <xf numFmtId="0" fontId="8" fillId="6" borderId="47" xfId="2" applyFont="1" applyFill="1" applyBorder="1"/>
    <xf numFmtId="0" fontId="8" fillId="6" borderId="48" xfId="2" applyFont="1" applyFill="1" applyBorder="1"/>
    <xf numFmtId="0" fontId="8" fillId="6" borderId="50" xfId="2" applyFont="1" applyFill="1" applyBorder="1"/>
    <xf numFmtId="0" fontId="8" fillId="2" borderId="18" xfId="2" applyFont="1" applyFill="1" applyBorder="1"/>
    <xf numFmtId="0" fontId="8" fillId="2" borderId="0" xfId="2" applyFont="1" applyFill="1"/>
    <xf numFmtId="0" fontId="8" fillId="2" borderId="32" xfId="2" applyFont="1" applyFill="1" applyBorder="1"/>
    <xf numFmtId="0" fontId="8" fillId="2" borderId="20" xfId="2" applyFont="1" applyFill="1" applyBorder="1"/>
    <xf numFmtId="0" fontId="16" fillId="2" borderId="0" xfId="3" applyFont="1" applyFill="1"/>
    <xf numFmtId="0" fontId="4" fillId="7" borderId="19" xfId="2" applyFont="1" applyFill="1" applyBorder="1" applyAlignment="1">
      <alignment horizontal="center"/>
    </xf>
    <xf numFmtId="0" fontId="4" fillId="7" borderId="21" xfId="2" applyFont="1" applyFill="1" applyBorder="1"/>
    <xf numFmtId="0" fontId="8" fillId="7" borderId="22" xfId="2" applyFont="1" applyFill="1" applyBorder="1"/>
    <xf numFmtId="0" fontId="9" fillId="7" borderId="22" xfId="2" applyFont="1" applyFill="1" applyBorder="1"/>
    <xf numFmtId="0" fontId="8" fillId="7" borderId="49" xfId="2" applyFont="1" applyFill="1" applyBorder="1"/>
    <xf numFmtId="0" fontId="8" fillId="7" borderId="43" xfId="2" applyFont="1" applyFill="1" applyBorder="1"/>
    <xf numFmtId="0" fontId="8" fillId="7" borderId="10" xfId="2" applyFont="1" applyFill="1" applyBorder="1"/>
    <xf numFmtId="0" fontId="8" fillId="7" borderId="36" xfId="2" applyFont="1" applyFill="1" applyBorder="1"/>
    <xf numFmtId="0" fontId="4" fillId="7" borderId="35" xfId="2" applyFont="1" applyFill="1" applyBorder="1" applyAlignment="1">
      <alignment horizontal="center"/>
    </xf>
    <xf numFmtId="0" fontId="4" fillId="7" borderId="31" xfId="2" applyFont="1" applyFill="1" applyBorder="1" applyAlignment="1">
      <alignment horizontal="center"/>
    </xf>
    <xf numFmtId="0" fontId="4" fillId="7" borderId="11" xfId="2" applyFont="1" applyFill="1" applyBorder="1"/>
    <xf numFmtId="0" fontId="8" fillId="7" borderId="7" xfId="2" applyFont="1" applyFill="1" applyBorder="1"/>
    <xf numFmtId="0" fontId="9" fillId="7" borderId="7" xfId="2" applyFont="1" applyFill="1" applyBorder="1"/>
    <xf numFmtId="0" fontId="8" fillId="7" borderId="46" xfId="2" applyFont="1" applyFill="1" applyBorder="1"/>
    <xf numFmtId="0" fontId="8" fillId="7" borderId="40" xfId="2" applyFont="1" applyFill="1" applyBorder="1"/>
    <xf numFmtId="0" fontId="8" fillId="7" borderId="18" xfId="2" applyFont="1" applyFill="1" applyBorder="1"/>
    <xf numFmtId="0" fontId="8" fillId="7" borderId="16" xfId="2" applyFont="1" applyFill="1" applyBorder="1"/>
    <xf numFmtId="0" fontId="4" fillId="8" borderId="27" xfId="2" applyFont="1" applyFill="1" applyBorder="1" applyAlignment="1">
      <alignment horizontal="center" vertical="center"/>
    </xf>
    <xf numFmtId="0" fontId="4" fillId="8" borderId="45" xfId="2" applyFont="1" applyFill="1" applyBorder="1" applyAlignment="1">
      <alignment horizontal="center" vertical="center"/>
    </xf>
    <xf numFmtId="0" fontId="4" fillId="8" borderId="39" xfId="2" applyFont="1" applyFill="1" applyBorder="1" applyAlignment="1">
      <alignment horizontal="center" vertical="center"/>
    </xf>
    <xf numFmtId="0" fontId="4" fillId="8" borderId="28" xfId="2" applyFont="1" applyFill="1" applyBorder="1" applyAlignment="1">
      <alignment horizontal="center" vertical="center"/>
    </xf>
    <xf numFmtId="0" fontId="9" fillId="5" borderId="26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50" xfId="2" applyFont="1" applyFill="1" applyBorder="1"/>
    <xf numFmtId="0" fontId="8" fillId="5" borderId="44" xfId="2" applyFont="1" applyFill="1" applyBorder="1"/>
    <xf numFmtId="0" fontId="8" fillId="5" borderId="15" xfId="2" applyFont="1" applyFill="1" applyBorder="1"/>
    <xf numFmtId="164" fontId="4" fillId="7" borderId="11" xfId="2" applyNumberFormat="1" applyFont="1" applyFill="1" applyBorder="1"/>
    <xf numFmtId="164" fontId="3" fillId="0" borderId="11" xfId="2" applyNumberFormat="1" applyFont="1" applyBorder="1"/>
    <xf numFmtId="164" fontId="3" fillId="0" borderId="25" xfId="2" applyNumberFormat="1" applyFont="1" applyBorder="1"/>
    <xf numFmtId="164" fontId="5" fillId="0" borderId="14" xfId="3" applyNumberFormat="1" applyFont="1" applyBorder="1"/>
    <xf numFmtId="164" fontId="4" fillId="7" borderId="21" xfId="2" applyNumberFormat="1" applyFont="1" applyFill="1" applyBorder="1"/>
    <xf numFmtId="164" fontId="3" fillId="0" borderId="12" xfId="2" applyNumberFormat="1" applyFont="1" applyBorder="1"/>
    <xf numFmtId="164" fontId="3" fillId="0" borderId="12" xfId="2" quotePrefix="1" applyNumberFormat="1" applyFont="1" applyBorder="1"/>
    <xf numFmtId="164" fontId="3" fillId="0" borderId="14" xfId="2" quotePrefix="1" applyNumberFormat="1" applyFont="1" applyBorder="1"/>
    <xf numFmtId="164" fontId="3" fillId="0" borderId="14" xfId="2" applyNumberFormat="1" applyFont="1" applyBorder="1"/>
    <xf numFmtId="164" fontId="3" fillId="9" borderId="12" xfId="2" applyNumberFormat="1" applyFont="1" applyFill="1" applyBorder="1"/>
    <xf numFmtId="164" fontId="5" fillId="9" borderId="11" xfId="3" applyNumberFormat="1" applyFont="1" applyFill="1" applyBorder="1" applyAlignment="1">
      <alignment wrapText="1"/>
    </xf>
    <xf numFmtId="164" fontId="5" fillId="9" borderId="25" xfId="3" applyNumberFormat="1" applyFont="1" applyFill="1" applyBorder="1"/>
    <xf numFmtId="164" fontId="3" fillId="9" borderId="11" xfId="2" applyNumberFormat="1" applyFont="1" applyFill="1" applyBorder="1"/>
    <xf numFmtId="164" fontId="3" fillId="9" borderId="12" xfId="2" quotePrefix="1" applyNumberFormat="1" applyFont="1" applyFill="1" applyBorder="1"/>
    <xf numFmtId="0" fontId="1" fillId="0" borderId="0" xfId="3"/>
    <xf numFmtId="0" fontId="1" fillId="6" borderId="0" xfId="3" applyFill="1"/>
    <xf numFmtId="165" fontId="1" fillId="0" borderId="0" xfId="3" applyNumberFormat="1" applyAlignment="1">
      <alignment horizontal="center"/>
    </xf>
    <xf numFmtId="0" fontId="17" fillId="0" borderId="51" xfId="2" applyFont="1" applyBorder="1"/>
    <xf numFmtId="0" fontId="1" fillId="6" borderId="52" xfId="3" applyFill="1" applyBorder="1"/>
    <xf numFmtId="0" fontId="17" fillId="10" borderId="53" xfId="2" applyFont="1" applyFill="1" applyBorder="1"/>
    <xf numFmtId="0" fontId="17" fillId="6" borderId="54" xfId="2" applyFont="1" applyFill="1" applyBorder="1"/>
    <xf numFmtId="0" fontId="17" fillId="6" borderId="55" xfId="2" applyFont="1" applyFill="1" applyBorder="1"/>
    <xf numFmtId="0" fontId="17" fillId="2" borderId="55" xfId="2" applyFont="1" applyFill="1" applyBorder="1"/>
    <xf numFmtId="0" fontId="17" fillId="6" borderId="56" xfId="2" applyFont="1" applyFill="1" applyBorder="1"/>
    <xf numFmtId="165" fontId="18" fillId="0" borderId="57" xfId="2" quotePrefix="1" applyNumberFormat="1" applyFont="1" applyBorder="1" applyAlignment="1">
      <alignment horizontal="center"/>
    </xf>
    <xf numFmtId="0" fontId="18" fillId="0" borderId="58" xfId="2" applyFont="1" applyBorder="1"/>
    <xf numFmtId="0" fontId="18" fillId="0" borderId="59" xfId="2" applyFont="1" applyBorder="1"/>
    <xf numFmtId="0" fontId="17" fillId="0" borderId="24" xfId="2" applyFont="1" applyBorder="1" applyAlignment="1">
      <alignment horizontal="center" vertical="center"/>
    </xf>
    <xf numFmtId="0" fontId="17" fillId="0" borderId="60" xfId="2" applyFont="1" applyBorder="1"/>
    <xf numFmtId="0" fontId="17" fillId="10" borderId="61" xfId="2" applyFont="1" applyFill="1" applyBorder="1"/>
    <xf numFmtId="0" fontId="17" fillId="6" borderId="61" xfId="2" applyFont="1" applyFill="1" applyBorder="1"/>
    <xf numFmtId="0" fontId="17" fillId="2" borderId="61" xfId="2" applyFont="1" applyFill="1" applyBorder="1"/>
    <xf numFmtId="165" fontId="18" fillId="0" borderId="62" xfId="2" applyNumberFormat="1" applyFont="1" applyBorder="1" applyAlignment="1">
      <alignment horizontal="center"/>
    </xf>
    <xf numFmtId="0" fontId="18" fillId="0" borderId="63" xfId="2" applyFont="1" applyBorder="1"/>
    <xf numFmtId="0" fontId="18" fillId="0" borderId="64" xfId="2" applyFont="1" applyBorder="1"/>
    <xf numFmtId="0" fontId="17" fillId="0" borderId="65" xfId="2" applyFont="1" applyBorder="1" applyAlignment="1">
      <alignment horizontal="center" vertical="center"/>
    </xf>
    <xf numFmtId="0" fontId="17" fillId="0" borderId="12" xfId="2" applyFont="1" applyBorder="1"/>
    <xf numFmtId="0" fontId="17" fillId="10" borderId="13" xfId="2" applyFont="1" applyFill="1" applyBorder="1"/>
    <xf numFmtId="0" fontId="17" fillId="6" borderId="13" xfId="2" applyFont="1" applyFill="1" applyBorder="1"/>
    <xf numFmtId="0" fontId="17" fillId="2" borderId="13" xfId="2" applyFont="1" applyFill="1" applyBorder="1"/>
    <xf numFmtId="165" fontId="18" fillId="0" borderId="66" xfId="2" applyNumberFormat="1" applyFont="1" applyBorder="1" applyAlignment="1">
      <alignment horizontal="center"/>
    </xf>
    <xf numFmtId="0" fontId="18" fillId="0" borderId="67" xfId="2" applyFont="1" applyBorder="1"/>
    <xf numFmtId="0" fontId="18" fillId="0" borderId="17" xfId="2" applyFont="1" applyBorder="1"/>
    <xf numFmtId="0" fontId="17" fillId="6" borderId="50" xfId="2" applyFont="1" applyFill="1" applyBorder="1"/>
    <xf numFmtId="165" fontId="18" fillId="0" borderId="66" xfId="2" quotePrefix="1" applyNumberFormat="1" applyFont="1" applyBorder="1" applyAlignment="1">
      <alignment horizontal="center"/>
    </xf>
    <xf numFmtId="0" fontId="18" fillId="0" borderId="67" xfId="2" quotePrefix="1" applyFont="1" applyBorder="1"/>
    <xf numFmtId="0" fontId="18" fillId="0" borderId="17" xfId="2" quotePrefix="1" applyFont="1" applyBorder="1"/>
    <xf numFmtId="0" fontId="17" fillId="6" borderId="7" xfId="2" applyFont="1" applyFill="1" applyBorder="1"/>
    <xf numFmtId="0" fontId="17" fillId="6" borderId="9" xfId="2" applyFont="1" applyFill="1" applyBorder="1"/>
    <xf numFmtId="165" fontId="19" fillId="0" borderId="66" xfId="2" applyNumberFormat="1" applyFont="1" applyBorder="1" applyAlignment="1">
      <alignment horizontal="center"/>
    </xf>
    <xf numFmtId="0" fontId="19" fillId="0" borderId="67" xfId="2" quotePrefix="1" applyFont="1" applyBorder="1"/>
    <xf numFmtId="0" fontId="19" fillId="0" borderId="17" xfId="2" quotePrefix="1" applyFont="1" applyBorder="1"/>
    <xf numFmtId="0" fontId="17" fillId="6" borderId="46" xfId="2" applyFont="1" applyFill="1" applyBorder="1"/>
    <xf numFmtId="0" fontId="17" fillId="2" borderId="7" xfId="2" applyFont="1" applyFill="1" applyBorder="1"/>
    <xf numFmtId="0" fontId="20" fillId="6" borderId="13" xfId="2" applyFont="1" applyFill="1" applyBorder="1" applyAlignment="1">
      <alignment horizontal="center" vertical="center"/>
    </xf>
    <xf numFmtId="0" fontId="17" fillId="10" borderId="68" xfId="2" applyFont="1" applyFill="1" applyBorder="1"/>
    <xf numFmtId="0" fontId="17" fillId="10" borderId="69" xfId="2" applyFont="1" applyFill="1" applyBorder="1"/>
    <xf numFmtId="165" fontId="18" fillId="0" borderId="70" xfId="2" applyNumberFormat="1" applyFont="1" applyBorder="1" applyAlignment="1">
      <alignment horizontal="center"/>
    </xf>
    <xf numFmtId="0" fontId="18" fillId="0" borderId="71" xfId="2" applyFont="1" applyBorder="1"/>
    <xf numFmtId="0" fontId="20" fillId="0" borderId="12" xfId="2" applyFont="1" applyBorder="1" applyAlignment="1">
      <alignment horizontal="center" vertical="center"/>
    </xf>
    <xf numFmtId="0" fontId="20" fillId="6" borderId="50" xfId="2" applyFont="1" applyFill="1" applyBorder="1" applyAlignment="1">
      <alignment horizontal="center" vertical="center"/>
    </xf>
    <xf numFmtId="0" fontId="21" fillId="6" borderId="13" xfId="2" applyFont="1" applyFill="1" applyBorder="1" applyAlignment="1">
      <alignment horizontal="center" vertical="center"/>
    </xf>
    <xf numFmtId="0" fontId="21" fillId="2" borderId="13" xfId="2" applyFont="1" applyFill="1" applyBorder="1" applyAlignment="1">
      <alignment horizontal="center" vertical="center"/>
    </xf>
    <xf numFmtId="0" fontId="21" fillId="10" borderId="13" xfId="2" applyFont="1" applyFill="1" applyBorder="1" applyAlignment="1">
      <alignment horizontal="center" vertical="center"/>
    </xf>
    <xf numFmtId="165" fontId="20" fillId="0" borderId="72" xfId="2" applyNumberFormat="1" applyFont="1" applyBorder="1" applyAlignment="1">
      <alignment horizontal="center" vertical="center"/>
    </xf>
    <xf numFmtId="0" fontId="20" fillId="0" borderId="73" xfId="2" applyFont="1" applyBorder="1" applyAlignment="1">
      <alignment horizontal="center" vertical="center"/>
    </xf>
    <xf numFmtId="0" fontId="18" fillId="0" borderId="6" xfId="2" applyFont="1" applyBorder="1" applyAlignment="1">
      <alignment horizontal="left" vertical="center"/>
    </xf>
    <xf numFmtId="0" fontId="20" fillId="2" borderId="13" xfId="2" applyFont="1" applyFill="1" applyBorder="1" applyAlignment="1">
      <alignment horizontal="center" vertical="center"/>
    </xf>
    <xf numFmtId="0" fontId="20" fillId="0" borderId="6" xfId="2" applyFont="1" applyBorder="1" applyAlignment="1">
      <alignment horizontal="left" vertical="center"/>
    </xf>
    <xf numFmtId="0" fontId="20" fillId="0" borderId="65" xfId="2" applyFont="1" applyBorder="1" applyAlignment="1">
      <alignment horizontal="center" vertical="center"/>
    </xf>
    <xf numFmtId="0" fontId="20" fillId="10" borderId="13" xfId="2" applyFont="1" applyFill="1" applyBorder="1" applyAlignment="1">
      <alignment horizontal="center" vertical="center"/>
    </xf>
    <xf numFmtId="0" fontId="20" fillId="6" borderId="74" xfId="2" applyFont="1" applyFill="1" applyBorder="1" applyAlignment="1">
      <alignment horizontal="center" vertical="center"/>
    </xf>
    <xf numFmtId="165" fontId="20" fillId="0" borderId="62" xfId="2" applyNumberFormat="1" applyFont="1" applyBorder="1" applyAlignment="1">
      <alignment horizontal="center" vertical="center"/>
    </xf>
    <xf numFmtId="0" fontId="20" fillId="0" borderId="63" xfId="2" applyFont="1" applyBorder="1" applyAlignment="1">
      <alignment horizontal="center" vertical="center"/>
    </xf>
    <xf numFmtId="0" fontId="22" fillId="0" borderId="75" xfId="3" applyFont="1" applyBorder="1"/>
    <xf numFmtId="0" fontId="23" fillId="0" borderId="75" xfId="3" applyFont="1" applyBorder="1" applyAlignment="1">
      <alignment horizontal="center"/>
    </xf>
    <xf numFmtId="165" fontId="20" fillId="0" borderId="70" xfId="2" applyNumberFormat="1" applyFont="1" applyBorder="1" applyAlignment="1">
      <alignment horizontal="center" vertical="center"/>
    </xf>
    <xf numFmtId="0" fontId="20" fillId="0" borderId="71" xfId="2" applyFont="1" applyBorder="1" applyAlignment="1">
      <alignment horizontal="center" vertical="center"/>
    </xf>
    <xf numFmtId="0" fontId="18" fillId="0" borderId="16" xfId="2" applyFont="1" applyBorder="1"/>
    <xf numFmtId="0" fontId="24" fillId="0" borderId="76" xfId="2" applyFont="1" applyBorder="1" applyAlignment="1">
      <alignment horizontal="center"/>
    </xf>
    <xf numFmtId="0" fontId="20" fillId="10" borderId="77" xfId="2" applyFont="1" applyFill="1" applyBorder="1" applyAlignment="1">
      <alignment horizontal="center" vertical="center"/>
    </xf>
    <xf numFmtId="0" fontId="20" fillId="0" borderId="78" xfId="2" applyFont="1" applyBorder="1" applyAlignment="1">
      <alignment horizontal="center" vertical="center"/>
    </xf>
    <xf numFmtId="0" fontId="20" fillId="6" borderId="79" xfId="2" applyFont="1" applyFill="1" applyBorder="1" applyAlignment="1">
      <alignment horizontal="center" vertical="center"/>
    </xf>
    <xf numFmtId="0" fontId="20" fillId="6" borderId="80" xfId="2" applyFont="1" applyFill="1" applyBorder="1" applyAlignment="1">
      <alignment horizontal="center" vertical="center"/>
    </xf>
    <xf numFmtId="0" fontId="20" fillId="2" borderId="80" xfId="2" applyFont="1" applyFill="1" applyBorder="1" applyAlignment="1">
      <alignment horizontal="center" vertical="center"/>
    </xf>
    <xf numFmtId="0" fontId="20" fillId="6" borderId="69" xfId="2" applyFont="1" applyFill="1" applyBorder="1" applyAlignment="1">
      <alignment horizontal="center" vertical="center"/>
    </xf>
    <xf numFmtId="0" fontId="20" fillId="2" borderId="69" xfId="2" applyFont="1" applyFill="1" applyBorder="1" applyAlignment="1">
      <alignment horizontal="center" vertical="center"/>
    </xf>
    <xf numFmtId="0" fontId="20" fillId="11" borderId="69" xfId="2" applyFont="1" applyFill="1" applyBorder="1" applyAlignment="1">
      <alignment horizontal="center" vertical="center"/>
    </xf>
    <xf numFmtId="0" fontId="20" fillId="0" borderId="24" xfId="2" applyFont="1" applyBorder="1" applyAlignment="1">
      <alignment vertical="center"/>
    </xf>
    <xf numFmtId="17" fontId="20" fillId="6" borderId="82" xfId="2" quotePrefix="1" applyNumberFormat="1" applyFont="1" applyFill="1" applyBorder="1"/>
    <xf numFmtId="17" fontId="20" fillId="6" borderId="83" xfId="2" quotePrefix="1" applyNumberFormat="1" applyFont="1" applyFill="1" applyBorder="1"/>
    <xf numFmtId="165" fontId="20" fillId="0" borderId="86" xfId="2" applyNumberFormat="1" applyFont="1" applyBorder="1" applyAlignment="1">
      <alignment horizontal="center" vertical="center"/>
    </xf>
    <xf numFmtId="0" fontId="20" fillId="0" borderId="87" xfId="2" applyFont="1" applyBorder="1" applyAlignment="1">
      <alignment horizontal="center" vertical="center"/>
    </xf>
    <xf numFmtId="0" fontId="20" fillId="0" borderId="81" xfId="2" applyFont="1" applyBorder="1" applyAlignment="1">
      <alignment vertical="center"/>
    </xf>
    <xf numFmtId="165" fontId="25" fillId="0" borderId="0" xfId="3" applyNumberFormat="1" applyFont="1" applyAlignment="1">
      <alignment horizontal="center"/>
    </xf>
    <xf numFmtId="0" fontId="25" fillId="0" borderId="0" xfId="3" applyFont="1"/>
    <xf numFmtId="0" fontId="26" fillId="0" borderId="0" xfId="4"/>
    <xf numFmtId="0" fontId="27" fillId="0" borderId="0" xfId="4" applyFont="1"/>
    <xf numFmtId="0" fontId="30" fillId="0" borderId="91" xfId="4" applyFont="1" applyBorder="1"/>
    <xf numFmtId="0" fontId="26" fillId="0" borderId="91" xfId="4" applyBorder="1"/>
    <xf numFmtId="0" fontId="3" fillId="0" borderId="93" xfId="2" applyFont="1" applyBorder="1"/>
    <xf numFmtId="0" fontId="3" fillId="0" borderId="94" xfId="2" applyFont="1" applyBorder="1" applyAlignment="1">
      <alignment horizontal="center"/>
    </xf>
    <xf numFmtId="0" fontId="4" fillId="12" borderId="96" xfId="2" applyFont="1" applyFill="1" applyBorder="1" applyAlignment="1">
      <alignment vertical="center"/>
    </xf>
    <xf numFmtId="0" fontId="4" fillId="12" borderId="97" xfId="2" applyFont="1" applyFill="1" applyBorder="1" applyAlignment="1">
      <alignment horizontal="center" vertical="center"/>
    </xf>
    <xf numFmtId="0" fontId="3" fillId="8" borderId="12" xfId="2" applyFont="1" applyFill="1" applyBorder="1"/>
    <xf numFmtId="0" fontId="3" fillId="0" borderId="98" xfId="2" applyFont="1" applyBorder="1" applyAlignment="1">
      <alignment horizontal="center"/>
    </xf>
    <xf numFmtId="0" fontId="3" fillId="0" borderId="99" xfId="2" applyFont="1" applyBorder="1" applyAlignment="1">
      <alignment horizontal="center"/>
    </xf>
    <xf numFmtId="0" fontId="3" fillId="0" borderId="98" xfId="2" applyFont="1" applyBorder="1" applyAlignment="1">
      <alignment horizontal="center" vertical="center"/>
    </xf>
    <xf numFmtId="0" fontId="31" fillId="0" borderId="12" xfId="2" quotePrefix="1" applyFont="1" applyBorder="1"/>
    <xf numFmtId="0" fontId="5" fillId="0" borderId="12" xfId="3" applyFont="1" applyBorder="1" applyAlignment="1">
      <alignment wrapText="1"/>
    </xf>
    <xf numFmtId="0" fontId="5" fillId="0" borderId="12" xfId="3" applyFont="1" applyBorder="1"/>
    <xf numFmtId="0" fontId="3" fillId="0" borderId="99" xfId="2" applyFont="1" applyBorder="1" applyAlignment="1">
      <alignment horizontal="center" vertical="center"/>
    </xf>
    <xf numFmtId="0" fontId="4" fillId="13" borderId="96" xfId="2" applyFont="1" applyFill="1" applyBorder="1" applyAlignment="1">
      <alignment horizontal="left" vertical="center"/>
    </xf>
    <xf numFmtId="0" fontId="4" fillId="13" borderId="97" xfId="2" applyFont="1" applyFill="1" applyBorder="1" applyAlignment="1">
      <alignment horizontal="center" vertical="center"/>
    </xf>
    <xf numFmtId="0" fontId="4" fillId="13" borderId="105" xfId="2" applyFont="1" applyFill="1" applyBorder="1" applyAlignment="1">
      <alignment vertical="center"/>
    </xf>
    <xf numFmtId="0" fontId="4" fillId="13" borderId="106" xfId="2" applyFont="1" applyFill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17" fontId="28" fillId="0" borderId="0" xfId="2" quotePrefix="1" applyNumberFormat="1" applyFont="1"/>
    <xf numFmtId="0" fontId="32" fillId="0" borderId="0" xfId="3" applyFont="1"/>
    <xf numFmtId="0" fontId="3" fillId="8" borderId="98" xfId="2" applyFont="1" applyFill="1" applyBorder="1" applyAlignment="1">
      <alignment horizontal="center" vertical="center"/>
    </xf>
    <xf numFmtId="0" fontId="3" fillId="4" borderId="98" xfId="2" applyFont="1" applyFill="1" applyBorder="1" applyAlignment="1">
      <alignment horizontal="center" vertical="center"/>
    </xf>
    <xf numFmtId="0" fontId="3" fillId="4" borderId="12" xfId="2" quotePrefix="1" applyFont="1" applyFill="1" applyBorder="1"/>
    <xf numFmtId="0" fontId="33" fillId="0" borderId="0" xfId="3" applyFont="1"/>
    <xf numFmtId="0" fontId="3" fillId="8" borderId="12" xfId="2" quotePrefix="1" applyFont="1" applyFill="1" applyBorder="1"/>
    <xf numFmtId="0" fontId="3" fillId="2" borderId="19" xfId="2" applyFont="1" applyFill="1" applyBorder="1" applyAlignment="1">
      <alignment horizontal="center"/>
    </xf>
    <xf numFmtId="0" fontId="3" fillId="2" borderId="103" xfId="2" applyFont="1" applyFill="1" applyBorder="1"/>
    <xf numFmtId="0" fontId="3" fillId="2" borderId="99" xfId="2" applyFont="1" applyFill="1" applyBorder="1" applyAlignment="1">
      <alignment horizontal="center"/>
    </xf>
    <xf numFmtId="0" fontId="3" fillId="2" borderId="102" xfId="2" applyFont="1" applyFill="1" applyBorder="1"/>
    <xf numFmtId="0" fontId="3" fillId="2" borderId="102" xfId="2" applyFont="1" applyFill="1" applyBorder="1" applyAlignment="1">
      <alignment horizontal="left" vertical="center"/>
    </xf>
    <xf numFmtId="0" fontId="5" fillId="2" borderId="101" xfId="3" applyFont="1" applyFill="1" applyBorder="1"/>
    <xf numFmtId="166" fontId="26" fillId="0" borderId="0" xfId="4" applyNumberFormat="1"/>
    <xf numFmtId="166" fontId="4" fillId="13" borderId="104" xfId="2" applyNumberFormat="1" applyFont="1" applyFill="1" applyBorder="1" applyAlignment="1">
      <alignment vertical="center"/>
    </xf>
    <xf numFmtId="166" fontId="3" fillId="2" borderId="71" xfId="2" applyNumberFormat="1" applyFont="1" applyFill="1" applyBorder="1" applyAlignment="1">
      <alignment horizontal="center" vertical="center"/>
    </xf>
    <xf numFmtId="166" fontId="3" fillId="2" borderId="73" xfId="2" applyNumberFormat="1" applyFont="1" applyFill="1" applyBorder="1" applyAlignment="1">
      <alignment horizontal="center" vertical="center"/>
    </xf>
    <xf numFmtId="166" fontId="5" fillId="2" borderId="63" xfId="3" applyNumberFormat="1" applyFont="1" applyFill="1" applyBorder="1" applyAlignment="1">
      <alignment horizontal="center" vertical="center"/>
    </xf>
    <xf numFmtId="166" fontId="4" fillId="13" borderId="95" xfId="2" applyNumberFormat="1" applyFont="1" applyFill="1" applyBorder="1" applyAlignment="1">
      <alignment horizontal="center" vertical="center"/>
    </xf>
    <xf numFmtId="166" fontId="3" fillId="0" borderId="100" xfId="2" applyNumberFormat="1" applyFont="1" applyBorder="1" applyAlignment="1">
      <alignment horizontal="center" vertical="center"/>
    </xf>
    <xf numFmtId="166" fontId="3" fillId="0" borderId="67" xfId="2" applyNumberFormat="1" applyFont="1" applyBorder="1" applyAlignment="1">
      <alignment horizontal="center" vertical="center"/>
    </xf>
    <xf numFmtId="166" fontId="3" fillId="0" borderId="71" xfId="2" applyNumberFormat="1" applyFont="1" applyBorder="1" applyAlignment="1">
      <alignment horizontal="center" vertical="center"/>
    </xf>
    <xf numFmtId="166" fontId="3" fillId="8" borderId="67" xfId="2" quotePrefix="1" applyNumberFormat="1" applyFont="1" applyFill="1" applyBorder="1" applyAlignment="1">
      <alignment horizontal="center" vertical="center" wrapText="1"/>
    </xf>
    <xf numFmtId="166" fontId="3" fillId="0" borderId="67" xfId="2" quotePrefix="1" applyNumberFormat="1" applyFont="1" applyBorder="1" applyAlignment="1">
      <alignment horizontal="center" vertical="center"/>
    </xf>
    <xf numFmtId="166" fontId="3" fillId="0" borderId="62" xfId="2" quotePrefix="1" applyNumberFormat="1" applyFont="1" applyBorder="1" applyAlignment="1">
      <alignment horizontal="center" vertical="center"/>
    </xf>
    <xf numFmtId="166" fontId="3" fillId="8" borderId="70" xfId="2" quotePrefix="1" applyNumberFormat="1" applyFont="1" applyFill="1" applyBorder="1" applyAlignment="1">
      <alignment horizontal="center" vertical="center"/>
    </xf>
    <xf numFmtId="166" fontId="3" fillId="0" borderId="66" xfId="2" quotePrefix="1" applyNumberFormat="1" applyFont="1" applyBorder="1" applyAlignment="1">
      <alignment horizontal="center" vertical="center" wrapText="1"/>
    </xf>
    <xf numFmtId="166" fontId="3" fillId="0" borderId="67" xfId="2" quotePrefix="1" applyNumberFormat="1" applyFont="1" applyBorder="1" applyAlignment="1">
      <alignment horizontal="center" vertical="center" wrapText="1"/>
    </xf>
    <xf numFmtId="166" fontId="3" fillId="4" borderId="73" xfId="2" applyNumberFormat="1" applyFont="1" applyFill="1" applyBorder="1" applyAlignment="1">
      <alignment horizontal="center" vertical="center"/>
    </xf>
    <xf numFmtId="166" fontId="4" fillId="12" borderId="95" xfId="2" applyNumberFormat="1" applyFont="1" applyFill="1" applyBorder="1" applyAlignment="1">
      <alignment horizontal="center" vertical="center"/>
    </xf>
    <xf numFmtId="166" fontId="3" fillId="0" borderId="92" xfId="2" applyNumberFormat="1" applyFont="1" applyBorder="1" applyAlignment="1">
      <alignment horizontal="center" vertical="center"/>
    </xf>
    <xf numFmtId="166" fontId="29" fillId="0" borderId="91" xfId="2" applyNumberFormat="1" applyFont="1" applyBorder="1" applyAlignment="1">
      <alignment vertical="center"/>
    </xf>
    <xf numFmtId="166" fontId="28" fillId="0" borderId="0" xfId="2" applyNumberFormat="1" applyFont="1" applyAlignment="1">
      <alignment vertical="center"/>
    </xf>
    <xf numFmtId="166" fontId="4" fillId="12" borderId="8" xfId="2" applyNumberFormat="1" applyFont="1" applyFill="1" applyBorder="1" applyAlignment="1">
      <alignment vertical="center"/>
    </xf>
    <xf numFmtId="166" fontId="3" fillId="4" borderId="18" xfId="2" applyNumberFormat="1" applyFont="1" applyFill="1" applyBorder="1" applyAlignment="1">
      <alignment horizontal="center" vertical="center"/>
    </xf>
    <xf numFmtId="166" fontId="3" fillId="4" borderId="0" xfId="2" applyNumberFormat="1" applyFont="1" applyFill="1" applyAlignment="1">
      <alignment horizontal="center" vertical="center"/>
    </xf>
    <xf numFmtId="166" fontId="5" fillId="4" borderId="89" xfId="3" applyNumberFormat="1" applyFont="1" applyFill="1" applyBorder="1" applyAlignment="1">
      <alignment horizontal="center" vertical="center"/>
    </xf>
    <xf numFmtId="166" fontId="4" fillId="4" borderId="90" xfId="2" applyNumberFormat="1" applyFont="1" applyFill="1" applyBorder="1" applyAlignment="1">
      <alignment horizontal="center" vertical="center"/>
    </xf>
    <xf numFmtId="166" fontId="3" fillId="4" borderId="10" xfId="2" applyNumberFormat="1" applyFont="1" applyFill="1" applyBorder="1" applyAlignment="1">
      <alignment horizontal="center" vertical="center"/>
    </xf>
    <xf numFmtId="166" fontId="3" fillId="4" borderId="20" xfId="2" applyNumberFormat="1" applyFont="1" applyFill="1" applyBorder="1" applyAlignment="1">
      <alignment horizontal="center" vertical="center"/>
    </xf>
    <xf numFmtId="166" fontId="3" fillId="8" borderId="20" xfId="2" applyNumberFormat="1" applyFont="1" applyFill="1" applyBorder="1" applyAlignment="1">
      <alignment horizontal="center" vertical="center"/>
    </xf>
    <xf numFmtId="166" fontId="3" fillId="8" borderId="20" xfId="2" quotePrefix="1" applyNumberFormat="1" applyFont="1" applyFill="1" applyBorder="1" applyAlignment="1">
      <alignment horizontal="center" vertical="center" wrapText="1"/>
    </xf>
    <xf numFmtId="166" fontId="3" fillId="0" borderId="20" xfId="2" quotePrefix="1" applyNumberFormat="1" applyFont="1" applyBorder="1" applyAlignment="1">
      <alignment horizontal="center" vertical="center"/>
    </xf>
    <xf numFmtId="166" fontId="3" fillId="13" borderId="20" xfId="2" quotePrefix="1" applyNumberFormat="1" applyFont="1" applyFill="1" applyBorder="1" applyAlignment="1">
      <alignment horizontal="center" vertical="center"/>
    </xf>
    <xf numFmtId="166" fontId="3" fillId="0" borderId="20" xfId="2" quotePrefix="1" applyNumberFormat="1" applyFont="1" applyBorder="1" applyAlignment="1">
      <alignment horizontal="center" vertical="center" wrapText="1"/>
    </xf>
    <xf numFmtId="166" fontId="3" fillId="0" borderId="20" xfId="2" applyNumberFormat="1" applyFont="1" applyBorder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4" fillId="12" borderId="90" xfId="2" applyNumberFormat="1" applyFont="1" applyFill="1" applyBorder="1" applyAlignment="1">
      <alignment horizontal="center" vertical="center"/>
    </xf>
    <xf numFmtId="166" fontId="3" fillId="0" borderId="18" xfId="2" applyNumberFormat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17" xfId="2" quotePrefix="1" applyNumberFormat="1" applyFont="1" applyBorder="1" applyAlignment="1">
      <alignment horizontal="center" vertical="center"/>
    </xf>
    <xf numFmtId="0" fontId="3" fillId="14" borderId="12" xfId="2" applyFont="1" applyFill="1" applyBorder="1"/>
    <xf numFmtId="166" fontId="3" fillId="14" borderId="71" xfId="2" applyNumberFormat="1" applyFont="1" applyFill="1" applyBorder="1" applyAlignment="1">
      <alignment horizontal="center" vertical="center"/>
    </xf>
    <xf numFmtId="0" fontId="3" fillId="8" borderId="12" xfId="2" quotePrefix="1" applyFont="1" applyFill="1" applyBorder="1" applyAlignment="1">
      <alignment vertical="center"/>
    </xf>
    <xf numFmtId="0" fontId="26" fillId="6" borderId="0" xfId="4" applyFill="1" applyAlignment="1">
      <alignment vertical="center"/>
    </xf>
    <xf numFmtId="0" fontId="3" fillId="2" borderId="99" xfId="2" applyFont="1" applyFill="1" applyBorder="1" applyAlignment="1">
      <alignment horizontal="center" vertical="center"/>
    </xf>
    <xf numFmtId="0" fontId="5" fillId="2" borderId="12" xfId="3" applyFont="1" applyFill="1" applyBorder="1"/>
    <xf numFmtId="166" fontId="3" fillId="2" borderId="100" xfId="2" applyNumberFormat="1" applyFont="1" applyFill="1" applyBorder="1" applyAlignment="1">
      <alignment horizontal="center" vertical="center"/>
    </xf>
    <xf numFmtId="0" fontId="3" fillId="2" borderId="98" xfId="2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wrapText="1"/>
    </xf>
    <xf numFmtId="166" fontId="3" fillId="2" borderId="67" xfId="2" applyNumberFormat="1" applyFont="1" applyFill="1" applyBorder="1" applyAlignment="1">
      <alignment horizontal="center" vertical="center"/>
    </xf>
    <xf numFmtId="0" fontId="3" fillId="0" borderId="12" xfId="2" applyFont="1" applyBorder="1" applyAlignment="1">
      <alignment wrapText="1"/>
    </xf>
    <xf numFmtId="0" fontId="33" fillId="0" borderId="0" xfId="5" applyFont="1"/>
    <xf numFmtId="0" fontId="26" fillId="0" borderId="0" xfId="6"/>
    <xf numFmtId="0" fontId="32" fillId="0" borderId="0" xfId="5" applyFont="1"/>
    <xf numFmtId="17" fontId="28" fillId="0" borderId="0" xfId="7" quotePrefix="1" applyNumberFormat="1" applyFont="1"/>
    <xf numFmtId="0" fontId="28" fillId="0" borderId="0" xfId="7" applyFont="1" applyAlignment="1">
      <alignment horizontal="center" vertical="center"/>
    </xf>
    <xf numFmtId="0" fontId="4" fillId="13" borderId="106" xfId="7" applyFont="1" applyFill="1" applyBorder="1" applyAlignment="1">
      <alignment horizontal="center" vertical="center"/>
    </xf>
    <xf numFmtId="0" fontId="4" fillId="13" borderId="105" xfId="7" applyFont="1" applyFill="1" applyBorder="1" applyAlignment="1">
      <alignment vertical="center"/>
    </xf>
    <xf numFmtId="0" fontId="4" fillId="13" borderId="104" xfId="7" applyFont="1" applyFill="1" applyBorder="1" applyAlignment="1">
      <alignment vertical="center"/>
    </xf>
    <xf numFmtId="42" fontId="4" fillId="6" borderId="0" xfId="8" applyFont="1" applyFill="1" applyAlignment="1">
      <alignment vertical="center"/>
    </xf>
    <xf numFmtId="42" fontId="4" fillId="6" borderId="0" xfId="8" applyFont="1" applyFill="1" applyAlignment="1">
      <alignment vertical="center" wrapText="1"/>
    </xf>
    <xf numFmtId="0" fontId="4" fillId="13" borderId="97" xfId="7" applyFont="1" applyFill="1" applyBorder="1" applyAlignment="1">
      <alignment horizontal="center" vertical="center"/>
    </xf>
    <xf numFmtId="0" fontId="4" fillId="13" borderId="96" xfId="7" applyFont="1" applyFill="1" applyBorder="1" applyAlignment="1">
      <alignment horizontal="left" vertical="center"/>
    </xf>
    <xf numFmtId="166" fontId="4" fillId="13" borderId="95" xfId="7" applyNumberFormat="1" applyFont="1" applyFill="1" applyBorder="1" applyAlignment="1">
      <alignment horizontal="center" vertical="center"/>
    </xf>
    <xf numFmtId="0" fontId="3" fillId="0" borderId="98" xfId="7" applyFont="1" applyBorder="1" applyAlignment="1">
      <alignment horizontal="center" vertical="center"/>
    </xf>
    <xf numFmtId="166" fontId="3" fillId="6" borderId="71" xfId="7" applyNumberFormat="1" applyFont="1" applyFill="1" applyBorder="1" applyAlignment="1">
      <alignment horizontal="center" vertical="center"/>
    </xf>
    <xf numFmtId="0" fontId="3" fillId="0" borderId="12" xfId="9" applyFont="1" applyBorder="1"/>
    <xf numFmtId="166" fontId="3" fillId="0" borderId="71" xfId="7" applyNumberFormat="1" applyFont="1" applyBorder="1" applyAlignment="1">
      <alignment horizontal="center" vertical="center"/>
    </xf>
    <xf numFmtId="0" fontId="3" fillId="8" borderId="98" xfId="7" applyFont="1" applyFill="1" applyBorder="1" applyAlignment="1">
      <alignment horizontal="center" vertical="center"/>
    </xf>
    <xf numFmtId="0" fontId="3" fillId="8" borderId="12" xfId="9" quotePrefix="1" applyFont="1" applyFill="1" applyBorder="1"/>
    <xf numFmtId="166" fontId="3" fillId="8" borderId="67" xfId="7" quotePrefix="1" applyNumberFormat="1" applyFont="1" applyFill="1" applyBorder="1" applyAlignment="1">
      <alignment horizontal="center" vertical="center" wrapText="1"/>
    </xf>
    <xf numFmtId="0" fontId="3" fillId="0" borderId="12" xfId="7" quotePrefix="1" applyFont="1" applyBorder="1"/>
    <xf numFmtId="166" fontId="3" fillId="6" borderId="67" xfId="7" quotePrefix="1" applyNumberFormat="1" applyFont="1" applyFill="1" applyBorder="1" applyAlignment="1">
      <alignment horizontal="center" vertical="center"/>
    </xf>
    <xf numFmtId="0" fontId="3" fillId="0" borderId="12" xfId="9" quotePrefix="1" applyFont="1" applyBorder="1"/>
    <xf numFmtId="0" fontId="3" fillId="8" borderId="12" xfId="9" applyFont="1" applyFill="1" applyBorder="1"/>
    <xf numFmtId="166" fontId="3" fillId="8" borderId="71" xfId="7" applyNumberFormat="1" applyFont="1" applyFill="1" applyBorder="1" applyAlignment="1">
      <alignment horizontal="center" vertical="center"/>
    </xf>
    <xf numFmtId="166" fontId="3" fillId="6" borderId="70" xfId="7" quotePrefix="1" applyNumberFormat="1" applyFont="1" applyFill="1" applyBorder="1" applyAlignment="1">
      <alignment horizontal="center" vertical="center"/>
    </xf>
    <xf numFmtId="166" fontId="3" fillId="6" borderId="66" xfId="7" quotePrefix="1" applyNumberFormat="1" applyFont="1" applyFill="1" applyBorder="1" applyAlignment="1">
      <alignment horizontal="center" vertical="center" wrapText="1"/>
    </xf>
    <xf numFmtId="166" fontId="3" fillId="8" borderId="67" xfId="7" quotePrefix="1" applyNumberFormat="1" applyFont="1" applyFill="1" applyBorder="1" applyAlignment="1">
      <alignment horizontal="center" vertical="center"/>
    </xf>
    <xf numFmtId="0" fontId="4" fillId="12" borderId="97" xfId="7" applyFont="1" applyFill="1" applyBorder="1" applyAlignment="1">
      <alignment horizontal="center" vertical="center"/>
    </xf>
    <xf numFmtId="0" fontId="4" fillId="12" borderId="96" xfId="7" applyFont="1" applyFill="1" applyBorder="1" applyAlignment="1">
      <alignment vertical="center"/>
    </xf>
    <xf numFmtId="166" fontId="4" fillId="12" borderId="95" xfId="7" applyNumberFormat="1" applyFont="1" applyFill="1" applyBorder="1" applyAlignment="1">
      <alignment horizontal="center" vertical="center"/>
    </xf>
    <xf numFmtId="0" fontId="3" fillId="0" borderId="99" xfId="7" applyFont="1" applyBorder="1" applyAlignment="1">
      <alignment horizontal="center"/>
    </xf>
    <xf numFmtId="0" fontId="3" fillId="14" borderId="98" xfId="7" applyFont="1" applyFill="1" applyBorder="1" applyAlignment="1">
      <alignment horizontal="center"/>
    </xf>
    <xf numFmtId="0" fontId="3" fillId="14" borderId="12" xfId="9" applyFont="1" applyFill="1" applyBorder="1"/>
    <xf numFmtId="166" fontId="3" fillId="14" borderId="67" xfId="7" applyNumberFormat="1" applyFont="1" applyFill="1" applyBorder="1" applyAlignment="1">
      <alignment horizontal="center" vertical="center"/>
    </xf>
    <xf numFmtId="166" fontId="3" fillId="0" borderId="67" xfId="7" applyNumberFormat="1" applyFont="1" applyBorder="1" applyAlignment="1">
      <alignment horizontal="center" vertical="center"/>
    </xf>
    <xf numFmtId="0" fontId="3" fillId="0" borderId="98" xfId="7" applyFont="1" applyBorder="1" applyAlignment="1">
      <alignment horizontal="center"/>
    </xf>
    <xf numFmtId="164" fontId="4" fillId="12" borderId="95" xfId="7" applyNumberFormat="1" applyFont="1" applyFill="1" applyBorder="1" applyAlignment="1">
      <alignment horizontal="center" vertical="center"/>
    </xf>
    <xf numFmtId="0" fontId="3" fillId="0" borderId="94" xfId="7" applyFont="1" applyBorder="1" applyAlignment="1">
      <alignment horizontal="center"/>
    </xf>
    <xf numFmtId="0" fontId="3" fillId="0" borderId="93" xfId="7" applyFont="1" applyBorder="1"/>
    <xf numFmtId="164" fontId="3" fillId="0" borderId="37" xfId="7" applyNumberFormat="1" applyFont="1" applyBorder="1" applyAlignment="1">
      <alignment horizontal="center" vertical="center"/>
    </xf>
    <xf numFmtId="0" fontId="0" fillId="0" borderId="0" xfId="6" applyFont="1"/>
    <xf numFmtId="0" fontId="3" fillId="2" borderId="19" xfId="7" applyFont="1" applyFill="1" applyBorder="1" applyAlignment="1">
      <alignment horizontal="center"/>
    </xf>
    <xf numFmtId="0" fontId="3" fillId="2" borderId="103" xfId="7" applyFont="1" applyFill="1" applyBorder="1"/>
    <xf numFmtId="166" fontId="3" fillId="2" borderId="71" xfId="7" applyNumberFormat="1" applyFont="1" applyFill="1" applyBorder="1" applyAlignment="1">
      <alignment horizontal="center" vertical="center"/>
    </xf>
    <xf numFmtId="0" fontId="3" fillId="2" borderId="99" xfId="7" applyFont="1" applyFill="1" applyBorder="1" applyAlignment="1">
      <alignment horizontal="center"/>
    </xf>
    <xf numFmtId="0" fontId="3" fillId="2" borderId="102" xfId="7" applyFont="1" applyFill="1" applyBorder="1"/>
    <xf numFmtId="166" fontId="3" fillId="2" borderId="73" xfId="7" applyNumberFormat="1" applyFont="1" applyFill="1" applyBorder="1" applyAlignment="1">
      <alignment horizontal="center" vertical="center"/>
    </xf>
    <xf numFmtId="0" fontId="3" fillId="2" borderId="102" xfId="7" applyFont="1" applyFill="1" applyBorder="1" applyAlignment="1">
      <alignment horizontal="left" vertical="center"/>
    </xf>
    <xf numFmtId="0" fontId="5" fillId="2" borderId="101" xfId="5" applyFont="1" applyFill="1" applyBorder="1"/>
    <xf numFmtId="166" fontId="5" fillId="2" borderId="63" xfId="5" applyNumberFormat="1" applyFont="1" applyFill="1" applyBorder="1" applyAlignment="1">
      <alignment horizontal="center" vertical="center"/>
    </xf>
    <xf numFmtId="0" fontId="3" fillId="2" borderId="99" xfId="7" applyFont="1" applyFill="1" applyBorder="1" applyAlignment="1">
      <alignment horizontal="center" vertical="center"/>
    </xf>
    <xf numFmtId="0" fontId="5" fillId="2" borderId="12" xfId="5" applyFont="1" applyFill="1" applyBorder="1"/>
    <xf numFmtId="166" fontId="3" fillId="2" borderId="100" xfId="7" applyNumberFormat="1" applyFont="1" applyFill="1" applyBorder="1" applyAlignment="1">
      <alignment horizontal="center" vertical="center"/>
    </xf>
    <xf numFmtId="0" fontId="3" fillId="2" borderId="98" xfId="7" applyFont="1" applyFill="1" applyBorder="1" applyAlignment="1">
      <alignment horizontal="center" vertical="center"/>
    </xf>
    <xf numFmtId="0" fontId="5" fillId="2" borderId="12" xfId="5" applyFont="1" applyFill="1" applyBorder="1" applyAlignment="1">
      <alignment wrapText="1"/>
    </xf>
    <xf numFmtId="0" fontId="3" fillId="8" borderId="12" xfId="2" quotePrefix="1" applyFont="1" applyFill="1" applyBorder="1" applyAlignment="1">
      <alignment vertical="center" wrapText="1"/>
    </xf>
    <xf numFmtId="0" fontId="34" fillId="0" borderId="0" xfId="0" applyFont="1"/>
    <xf numFmtId="0" fontId="34" fillId="15" borderId="69" xfId="0" applyFont="1" applyFill="1" applyBorder="1" applyAlignment="1">
      <alignment horizontal="center" vertical="center"/>
    </xf>
    <xf numFmtId="0" fontId="34" fillId="0" borderId="69" xfId="0" applyFont="1" applyBorder="1" applyAlignment="1">
      <alignment horizontal="center"/>
    </xf>
    <xf numFmtId="0" fontId="34" fillId="0" borderId="69" xfId="0" applyFont="1" applyBorder="1"/>
    <xf numFmtId="167" fontId="34" fillId="0" borderId="69" xfId="0" applyNumberFormat="1" applyFont="1" applyBorder="1"/>
    <xf numFmtId="0" fontId="34" fillId="0" borderId="69" xfId="0" applyFont="1" applyBorder="1" applyAlignment="1">
      <alignment horizontal="center" vertical="top"/>
    </xf>
    <xf numFmtId="0" fontId="34" fillId="0" borderId="69" xfId="0" applyFont="1" applyBorder="1" applyAlignment="1">
      <alignment vertical="top" wrapText="1"/>
    </xf>
    <xf numFmtId="167" fontId="34" fillId="0" borderId="69" xfId="0" applyNumberFormat="1" applyFont="1" applyBorder="1" applyAlignment="1">
      <alignment vertical="top"/>
    </xf>
    <xf numFmtId="0" fontId="34" fillId="0" borderId="69" xfId="0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49" fontId="4" fillId="0" borderId="2" xfId="2" quotePrefix="1" applyNumberFormat="1" applyFont="1" applyBorder="1" applyAlignment="1">
      <alignment horizontal="center"/>
    </xf>
    <xf numFmtId="49" fontId="4" fillId="0" borderId="37" xfId="2" quotePrefix="1" applyNumberFormat="1" applyFont="1" applyBorder="1" applyAlignment="1">
      <alignment horizontal="center"/>
    </xf>
    <xf numFmtId="49" fontId="4" fillId="0" borderId="38" xfId="2" quotePrefix="1" applyNumberFormat="1" applyFont="1" applyBorder="1" applyAlignment="1">
      <alignment horizontal="center"/>
    </xf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20" fillId="0" borderId="88" xfId="2" applyFont="1" applyBorder="1" applyAlignment="1">
      <alignment horizontal="center" vertical="center"/>
    </xf>
    <xf numFmtId="0" fontId="20" fillId="0" borderId="30" xfId="2" applyFont="1" applyBorder="1" applyAlignment="1">
      <alignment horizontal="center" vertical="center"/>
    </xf>
    <xf numFmtId="0" fontId="20" fillId="0" borderId="81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7" fontId="20" fillId="6" borderId="85" xfId="2" quotePrefix="1" applyNumberFormat="1" applyFont="1" applyFill="1" applyBorder="1" applyAlignment="1">
      <alignment horizontal="center"/>
    </xf>
    <xf numFmtId="17" fontId="20" fillId="6" borderId="84" xfId="2" quotePrefix="1" applyNumberFormat="1" applyFont="1" applyFill="1" applyBorder="1" applyAlignment="1">
      <alignment horizontal="center"/>
    </xf>
    <xf numFmtId="17" fontId="20" fillId="6" borderId="83" xfId="2" quotePrefix="1" applyNumberFormat="1" applyFont="1" applyFill="1" applyBorder="1" applyAlignment="1">
      <alignment horizontal="center"/>
    </xf>
    <xf numFmtId="0" fontId="28" fillId="0" borderId="111" xfId="2" applyFont="1" applyBorder="1" applyAlignment="1">
      <alignment horizontal="center" vertical="center"/>
    </xf>
    <xf numFmtId="0" fontId="28" fillId="0" borderId="109" xfId="2" applyFont="1" applyBorder="1" applyAlignment="1">
      <alignment horizontal="center" vertical="center"/>
    </xf>
    <xf numFmtId="0" fontId="28" fillId="0" borderId="110" xfId="2" applyFont="1" applyBorder="1" applyAlignment="1">
      <alignment horizontal="center" vertical="center"/>
    </xf>
    <xf numFmtId="0" fontId="28" fillId="0" borderId="108" xfId="2" applyFont="1" applyBorder="1" applyAlignment="1">
      <alignment horizontal="center" vertical="center"/>
    </xf>
    <xf numFmtId="166" fontId="28" fillId="0" borderId="92" xfId="2" applyNumberFormat="1" applyFont="1" applyBorder="1" applyAlignment="1">
      <alignment horizontal="center" vertical="center"/>
    </xf>
    <xf numFmtId="166" fontId="28" fillId="0" borderId="107" xfId="2" applyNumberFormat="1" applyFont="1" applyBorder="1" applyAlignment="1">
      <alignment horizontal="center" vertical="center"/>
    </xf>
    <xf numFmtId="0" fontId="33" fillId="0" borderId="0" xfId="3" applyFont="1" applyAlignment="1">
      <alignment horizontal="left" vertical="center" wrapText="1"/>
    </xf>
    <xf numFmtId="0" fontId="33" fillId="0" borderId="0" xfId="5" applyFont="1" applyAlignment="1">
      <alignment horizontal="left" vertical="top" wrapText="1"/>
    </xf>
    <xf numFmtId="0" fontId="28" fillId="0" borderId="111" xfId="7" applyFont="1" applyBorder="1" applyAlignment="1">
      <alignment horizontal="center" vertical="center"/>
    </xf>
    <xf numFmtId="0" fontId="28" fillId="0" borderId="109" xfId="7" applyFont="1" applyBorder="1" applyAlignment="1">
      <alignment horizontal="center" vertical="center"/>
    </xf>
    <xf numFmtId="0" fontId="28" fillId="0" borderId="110" xfId="7" applyFont="1" applyBorder="1" applyAlignment="1">
      <alignment horizontal="center" vertical="center"/>
    </xf>
    <xf numFmtId="0" fontId="28" fillId="0" borderId="108" xfId="7" applyFont="1" applyBorder="1" applyAlignment="1">
      <alignment horizontal="center" vertical="center"/>
    </xf>
    <xf numFmtId="0" fontId="28" fillId="0" borderId="92" xfId="7" applyFont="1" applyBorder="1" applyAlignment="1">
      <alignment horizontal="center" vertical="center"/>
    </xf>
    <xf numFmtId="0" fontId="28" fillId="0" borderId="107" xfId="7" applyFont="1" applyBorder="1" applyAlignment="1">
      <alignment horizontal="center" vertical="center"/>
    </xf>
    <xf numFmtId="0" fontId="34" fillId="0" borderId="0" xfId="0" applyFont="1" applyAlignment="1">
      <alignment horizontal="center"/>
    </xf>
  </cellXfs>
  <cellStyles count="10">
    <cellStyle name="Currency [0] 2" xfId="8" xr:uid="{50091183-27EC-49CC-B4B8-7D579A8269AB}"/>
    <cellStyle name="Normal" xfId="0" builtinId="0"/>
    <cellStyle name="Normal 2 2 2" xfId="9" xr:uid="{082C4914-9B90-4FA0-9DEA-6C22AC7DF329}"/>
    <cellStyle name="Normal 2 3" xfId="2" xr:uid="{00000000-0005-0000-0000-000001000000}"/>
    <cellStyle name="Normal 2 3 2" xfId="7" xr:uid="{B1C6DEB8-2285-4366-B0FF-9CD3DD229D94}"/>
    <cellStyle name="Normal 2 4" xfId="3" xr:uid="{00000000-0005-0000-0000-000002000000}"/>
    <cellStyle name="Normal 2 4 2" xfId="5" xr:uid="{EA991312-8874-4584-9D43-171620A47C19}"/>
    <cellStyle name="Normal 3" xfId="4" xr:uid="{BB69A868-F7B7-4E1E-8A3E-CEF9FCDB64E1}"/>
    <cellStyle name="Normal 3 2 2" xfId="6" xr:uid="{472E5559-F42D-42A3-BAB1-49A78538E410}"/>
    <cellStyle name="Normal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593913</xdr:colOff>
      <xdr:row>20</xdr:row>
      <xdr:rowOff>89647</xdr:rowOff>
    </xdr:from>
    <xdr:to>
      <xdr:col>4</xdr:col>
      <xdr:colOff>1100849</xdr:colOff>
      <xdr:row>28</xdr:row>
      <xdr:rowOff>185981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9E006BBC-7A33-4B6F-BD21-E33D28667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3" y="4375897"/>
          <a:ext cx="4840811" cy="1620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ta/Downloads/Users/User/AppData/Local/Temp/Rar$DIa0.184/UPDATE%252520210813/HARGA%252520SATUAN%252520ALAT%252520INVEST%252520CTC%252520%2525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MELAN%20ACEP\DAMELAN%20ANYAR%20PROCURMENT\Rencana%20Jadwal%20IT%20PlanDev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LSUNG WallDisplay"/>
      <sheetName val="Migrasi DataBase"/>
      <sheetName val="CCTV Belmera"/>
      <sheetName val="Juksung Alt 2"/>
    </sheetNames>
    <sheetDataSet>
      <sheetData sheetId="0">
        <row r="5">
          <cell r="B5" t="str">
            <v>METODE PEMILIHAN LANGSUNG DENGAN PRAKUALIFIKASI</v>
          </cell>
        </row>
      </sheetData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BR36"/>
  <sheetViews>
    <sheetView topLeftCell="A22" zoomScaleNormal="100" workbookViewId="0">
      <selection activeCell="C23" sqref="C23"/>
    </sheetView>
  </sheetViews>
  <sheetFormatPr defaultColWidth="9.1796875" defaultRowHeight="14.5" x14ac:dyDescent="0.35"/>
  <cols>
    <col min="1" max="1" width="4.7265625" style="6" customWidth="1"/>
    <col min="2" max="2" width="5.26953125" style="6" customWidth="1"/>
    <col min="3" max="3" width="51.81640625" style="6" customWidth="1"/>
    <col min="4" max="4" width="29.453125" style="6" customWidth="1"/>
    <col min="5" max="68" width="3.26953125" style="6" hidden="1" customWidth="1"/>
    <col min="69" max="69" width="30.1796875" style="6" bestFit="1" customWidth="1"/>
    <col min="70" max="16384" width="9.1796875" style="6"/>
  </cols>
  <sheetData>
    <row r="1" spans="2:69" x14ac:dyDescent="0.35">
      <c r="B1" s="28" t="s">
        <v>16</v>
      </c>
      <c r="C1" s="28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2:69" x14ac:dyDescent="0.35">
      <c r="B2" s="28" t="s">
        <v>41</v>
      </c>
      <c r="C2" s="31"/>
      <c r="D2" s="31"/>
      <c r="E2" s="32"/>
      <c r="F2" s="32"/>
      <c r="G2" s="32"/>
      <c r="H2" s="32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2:69" x14ac:dyDescent="0.35">
      <c r="B3" s="28" t="s">
        <v>45</v>
      </c>
      <c r="C3" s="28"/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2:69" ht="15" thickBot="1" x14ac:dyDescent="0.4">
      <c r="B4" s="28" t="s">
        <v>46</v>
      </c>
      <c r="C4" s="28"/>
      <c r="D4" s="2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2:69" ht="12" customHeight="1" x14ac:dyDescent="0.35">
      <c r="B5" s="340" t="s">
        <v>0</v>
      </c>
      <c r="C5" s="342" t="s">
        <v>1</v>
      </c>
      <c r="D5" s="342" t="s">
        <v>8</v>
      </c>
      <c r="E5" s="346" t="s">
        <v>36</v>
      </c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7"/>
      <c r="W5" s="348" t="s">
        <v>37</v>
      </c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8"/>
      <c r="BQ5" s="344" t="s">
        <v>2</v>
      </c>
    </row>
    <row r="6" spans="2:69" ht="12" customHeight="1" thickBot="1" x14ac:dyDescent="0.4">
      <c r="B6" s="341"/>
      <c r="C6" s="343"/>
      <c r="D6" s="343"/>
      <c r="E6" s="85">
        <v>14</v>
      </c>
      <c r="F6" s="85">
        <v>15</v>
      </c>
      <c r="G6" s="85">
        <v>16</v>
      </c>
      <c r="H6" s="85">
        <v>17</v>
      </c>
      <c r="I6" s="85">
        <v>18</v>
      </c>
      <c r="J6" s="9">
        <v>19</v>
      </c>
      <c r="K6" s="9">
        <v>20</v>
      </c>
      <c r="L6" s="85">
        <v>21</v>
      </c>
      <c r="M6" s="85">
        <v>22</v>
      </c>
      <c r="N6" s="85">
        <v>23</v>
      </c>
      <c r="O6" s="85">
        <v>24</v>
      </c>
      <c r="P6" s="85">
        <v>25</v>
      </c>
      <c r="Q6" s="9">
        <v>26</v>
      </c>
      <c r="R6" s="9">
        <v>27</v>
      </c>
      <c r="S6" s="85">
        <v>28</v>
      </c>
      <c r="T6" s="85">
        <v>29</v>
      </c>
      <c r="U6" s="85">
        <v>30</v>
      </c>
      <c r="V6" s="86">
        <v>31</v>
      </c>
      <c r="W6" s="87">
        <v>1</v>
      </c>
      <c r="X6" s="9">
        <v>2</v>
      </c>
      <c r="Y6" s="9">
        <v>3</v>
      </c>
      <c r="Z6" s="85">
        <v>4</v>
      </c>
      <c r="AA6" s="85">
        <v>5</v>
      </c>
      <c r="AB6" s="85">
        <v>6</v>
      </c>
      <c r="AC6" s="88">
        <v>7</v>
      </c>
      <c r="AD6" s="88">
        <v>8</v>
      </c>
      <c r="AE6" s="10">
        <v>9</v>
      </c>
      <c r="AF6" s="10">
        <v>10</v>
      </c>
      <c r="AG6" s="88">
        <v>11</v>
      </c>
      <c r="AH6" s="88">
        <v>12</v>
      </c>
      <c r="AI6" s="88">
        <v>13</v>
      </c>
      <c r="AJ6" s="88">
        <v>14</v>
      </c>
      <c r="AK6" s="88">
        <v>15</v>
      </c>
      <c r="AL6" s="10">
        <v>16</v>
      </c>
      <c r="AM6" s="10">
        <v>17</v>
      </c>
      <c r="AN6" s="11">
        <v>18</v>
      </c>
      <c r="AO6" s="11">
        <v>19</v>
      </c>
      <c r="AP6" s="11">
        <v>20</v>
      </c>
      <c r="AQ6" s="11">
        <v>21</v>
      </c>
      <c r="AR6" s="11">
        <v>22</v>
      </c>
      <c r="AS6" s="11">
        <v>23</v>
      </c>
      <c r="AT6" s="11">
        <v>24</v>
      </c>
      <c r="AU6" s="11">
        <v>25</v>
      </c>
      <c r="AV6" s="11">
        <v>26</v>
      </c>
      <c r="AW6" s="11">
        <v>27</v>
      </c>
      <c r="AX6" s="11">
        <v>28</v>
      </c>
      <c r="AY6" s="11">
        <v>29</v>
      </c>
      <c r="AZ6" s="11">
        <v>30</v>
      </c>
      <c r="BA6" s="11">
        <v>31</v>
      </c>
      <c r="BB6" s="11">
        <v>32</v>
      </c>
      <c r="BC6" s="11">
        <v>33</v>
      </c>
      <c r="BD6" s="11">
        <v>34</v>
      </c>
      <c r="BE6" s="11">
        <v>35</v>
      </c>
      <c r="BF6" s="11">
        <v>36</v>
      </c>
      <c r="BG6" s="11">
        <v>37</v>
      </c>
      <c r="BH6" s="11">
        <v>38</v>
      </c>
      <c r="BI6" s="11">
        <v>39</v>
      </c>
      <c r="BJ6" s="11">
        <v>40</v>
      </c>
      <c r="BK6" s="11">
        <v>41</v>
      </c>
      <c r="BL6" s="11">
        <v>42</v>
      </c>
      <c r="BM6" s="11">
        <v>43</v>
      </c>
      <c r="BN6" s="12">
        <v>43</v>
      </c>
      <c r="BO6" s="12">
        <v>44</v>
      </c>
      <c r="BP6" s="12">
        <v>45</v>
      </c>
      <c r="BQ6" s="345"/>
    </row>
    <row r="7" spans="2:69" ht="16.5" customHeight="1" thickTop="1" x14ac:dyDescent="0.35">
      <c r="B7" s="77" t="s">
        <v>3</v>
      </c>
      <c r="C7" s="78" t="s">
        <v>17</v>
      </c>
      <c r="D7" s="95"/>
      <c r="E7" s="79"/>
      <c r="F7" s="80"/>
      <c r="G7" s="80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81"/>
      <c r="W7" s="82"/>
      <c r="X7" s="83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84"/>
    </row>
    <row r="8" spans="2:69" ht="16.5" customHeight="1" x14ac:dyDescent="0.35">
      <c r="B8" s="34">
        <v>1</v>
      </c>
      <c r="C8" s="2" t="s">
        <v>18</v>
      </c>
      <c r="D8" s="107">
        <v>43762</v>
      </c>
      <c r="E8" s="39"/>
      <c r="F8" s="48"/>
      <c r="G8" s="48"/>
      <c r="H8" s="47"/>
      <c r="I8" s="47"/>
      <c r="J8" s="13"/>
      <c r="K8" s="13"/>
      <c r="L8" s="47"/>
      <c r="M8" s="47"/>
      <c r="N8" s="47"/>
      <c r="O8" s="47"/>
      <c r="P8" s="47"/>
      <c r="Q8" s="13"/>
      <c r="R8" s="13"/>
      <c r="S8" s="47"/>
      <c r="T8" s="47"/>
      <c r="U8" s="47"/>
      <c r="V8" s="59"/>
      <c r="W8" s="55"/>
      <c r="X8" s="63"/>
      <c r="Y8" s="13"/>
      <c r="Z8" s="47"/>
      <c r="AA8" s="47"/>
      <c r="AB8" s="47"/>
      <c r="AC8" s="47"/>
      <c r="AD8" s="47"/>
      <c r="AE8" s="13"/>
      <c r="AF8" s="13"/>
      <c r="AG8" s="47"/>
      <c r="AH8" s="47"/>
      <c r="AI8" s="47"/>
      <c r="AJ8" s="47"/>
      <c r="AK8" s="47"/>
      <c r="AL8" s="13"/>
      <c r="AM8" s="13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5"/>
      <c r="BC8" s="15"/>
      <c r="BD8" s="14"/>
      <c r="BE8" s="14"/>
      <c r="BF8" s="14"/>
      <c r="BG8" s="14"/>
      <c r="BH8" s="14"/>
      <c r="BI8" s="15"/>
      <c r="BJ8" s="15"/>
      <c r="BK8" s="14"/>
      <c r="BL8" s="14"/>
      <c r="BM8" s="14"/>
      <c r="BN8" s="14"/>
      <c r="BO8" s="14"/>
      <c r="BP8" s="15"/>
      <c r="BQ8" s="17" t="s">
        <v>19</v>
      </c>
    </row>
    <row r="9" spans="2:69" ht="16.5" customHeight="1" x14ac:dyDescent="0.35">
      <c r="B9" s="34">
        <v>2</v>
      </c>
      <c r="C9" s="2" t="s">
        <v>20</v>
      </c>
      <c r="D9" s="96">
        <f>D8</f>
        <v>43762</v>
      </c>
      <c r="E9" s="39"/>
      <c r="F9" s="48"/>
      <c r="G9" s="48"/>
      <c r="H9" s="47"/>
      <c r="I9" s="47"/>
      <c r="J9" s="13"/>
      <c r="K9" s="13"/>
      <c r="L9" s="47"/>
      <c r="M9" s="47"/>
      <c r="N9" s="47"/>
      <c r="O9" s="47"/>
      <c r="P9" s="47"/>
      <c r="Q9" s="13"/>
      <c r="R9" s="13"/>
      <c r="S9" s="47"/>
      <c r="T9" s="47"/>
      <c r="U9" s="47"/>
      <c r="V9" s="59"/>
      <c r="W9" s="55"/>
      <c r="X9" s="63"/>
      <c r="Y9" s="13"/>
      <c r="Z9" s="47"/>
      <c r="AA9" s="47"/>
      <c r="AB9" s="47"/>
      <c r="AC9" s="47"/>
      <c r="AD9" s="47"/>
      <c r="AE9" s="13"/>
      <c r="AF9" s="13"/>
      <c r="AG9" s="47"/>
      <c r="AH9" s="47"/>
      <c r="AI9" s="47"/>
      <c r="AJ9" s="47"/>
      <c r="AK9" s="47"/>
      <c r="AL9" s="13"/>
      <c r="AM9" s="13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5"/>
      <c r="BC9" s="15"/>
      <c r="BD9" s="14"/>
      <c r="BE9" s="14"/>
      <c r="BF9" s="14"/>
      <c r="BG9" s="14"/>
      <c r="BH9" s="14"/>
      <c r="BI9" s="15"/>
      <c r="BJ9" s="15"/>
      <c r="BK9" s="14"/>
      <c r="BL9" s="14"/>
      <c r="BM9" s="14"/>
      <c r="BN9" s="14"/>
      <c r="BO9" s="14"/>
      <c r="BP9" s="15"/>
      <c r="BQ9" s="16"/>
    </row>
    <row r="10" spans="2:69" ht="16.5" customHeight="1" x14ac:dyDescent="0.35">
      <c r="B10" s="34">
        <v>3</v>
      </c>
      <c r="C10" s="4" t="s">
        <v>35</v>
      </c>
      <c r="D10" s="97">
        <f>D9</f>
        <v>43762</v>
      </c>
      <c r="E10" s="49"/>
      <c r="F10" s="46"/>
      <c r="G10" s="50"/>
      <c r="H10" s="49"/>
      <c r="I10" s="49"/>
      <c r="J10" s="42"/>
      <c r="K10" s="42"/>
      <c r="L10" s="49"/>
      <c r="M10" s="49"/>
      <c r="N10" s="49"/>
      <c r="O10" s="49"/>
      <c r="P10" s="49"/>
      <c r="Q10" s="42"/>
      <c r="R10" s="42"/>
      <c r="S10" s="49"/>
      <c r="T10" s="49"/>
      <c r="U10" s="49"/>
      <c r="V10" s="60"/>
      <c r="W10" s="56"/>
      <c r="X10" s="64"/>
      <c r="Y10" s="42"/>
      <c r="Z10" s="49"/>
      <c r="AA10" s="49"/>
      <c r="AB10" s="49"/>
      <c r="AC10" s="49"/>
      <c r="AD10" s="49"/>
      <c r="AE10" s="42"/>
      <c r="AF10" s="42"/>
      <c r="AG10" s="49"/>
      <c r="AH10" s="49"/>
      <c r="AI10" s="49"/>
      <c r="AJ10" s="49"/>
      <c r="AK10" s="49"/>
      <c r="AL10" s="42"/>
      <c r="AM10" s="42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3"/>
      <c r="BE10" s="43"/>
      <c r="BF10" s="43"/>
      <c r="BG10" s="43"/>
      <c r="BH10" s="43"/>
      <c r="BI10" s="44"/>
      <c r="BJ10" s="44"/>
      <c r="BK10" s="43"/>
      <c r="BL10" s="43"/>
      <c r="BM10" s="43"/>
      <c r="BN10" s="43"/>
      <c r="BO10" s="43"/>
      <c r="BP10" s="44"/>
      <c r="BQ10" s="45"/>
    </row>
    <row r="11" spans="2:69" ht="16.5" customHeight="1" thickBot="1" x14ac:dyDescent="0.4">
      <c r="B11" s="34">
        <v>4</v>
      </c>
      <c r="C11" s="40" t="s">
        <v>21</v>
      </c>
      <c r="D11" s="98">
        <f>D10+1</f>
        <v>43763</v>
      </c>
      <c r="E11" s="51"/>
      <c r="F11" s="89"/>
      <c r="G11" s="52"/>
      <c r="H11" s="51"/>
      <c r="I11" s="51"/>
      <c r="J11" s="20"/>
      <c r="K11" s="20"/>
      <c r="L11" s="51"/>
      <c r="M11" s="51"/>
      <c r="N11" s="51"/>
      <c r="O11" s="51"/>
      <c r="P11" s="51"/>
      <c r="Q11" s="20"/>
      <c r="R11" s="20"/>
      <c r="S11" s="51"/>
      <c r="T11" s="51"/>
      <c r="U11" s="51"/>
      <c r="V11" s="61"/>
      <c r="W11" s="57"/>
      <c r="X11" s="65"/>
      <c r="Y11" s="20"/>
      <c r="Z11" s="51"/>
      <c r="AA11" s="51"/>
      <c r="AB11" s="51"/>
      <c r="AC11" s="51"/>
      <c r="AD11" s="51"/>
      <c r="AE11" s="20"/>
      <c r="AF11" s="20"/>
      <c r="AG11" s="51"/>
      <c r="AH11" s="51"/>
      <c r="AI11" s="51"/>
      <c r="AJ11" s="51"/>
      <c r="AK11" s="51"/>
      <c r="AL11" s="20"/>
      <c r="AM11" s="20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2"/>
      <c r="BC11" s="22"/>
      <c r="BD11" s="21"/>
      <c r="BE11" s="21"/>
      <c r="BF11" s="21"/>
      <c r="BG11" s="21"/>
      <c r="BH11" s="21"/>
      <c r="BI11" s="22"/>
      <c r="BJ11" s="22"/>
      <c r="BK11" s="21"/>
      <c r="BL11" s="21"/>
      <c r="BM11" s="21"/>
      <c r="BN11" s="21"/>
      <c r="BO11" s="21"/>
      <c r="BP11" s="22"/>
      <c r="BQ11" s="23"/>
    </row>
    <row r="12" spans="2:69" ht="16.5" customHeight="1" x14ac:dyDescent="0.35">
      <c r="B12" s="76" t="s">
        <v>4</v>
      </c>
      <c r="C12" s="69" t="s">
        <v>22</v>
      </c>
      <c r="D12" s="99"/>
      <c r="E12" s="70"/>
      <c r="F12" s="71"/>
      <c r="G12" s="71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2"/>
      <c r="W12" s="73"/>
      <c r="X12" s="74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5"/>
    </row>
    <row r="13" spans="2:69" ht="16.5" customHeight="1" x14ac:dyDescent="0.35">
      <c r="B13" s="34">
        <v>1</v>
      </c>
      <c r="C13" s="35" t="s">
        <v>23</v>
      </c>
      <c r="D13" s="106">
        <f>D11</f>
        <v>43763</v>
      </c>
      <c r="E13" s="47"/>
      <c r="F13" s="48"/>
      <c r="G13" s="90"/>
      <c r="H13" s="47"/>
      <c r="I13" s="47"/>
      <c r="J13" s="13"/>
      <c r="K13" s="13"/>
      <c r="L13" s="47"/>
      <c r="M13" s="47"/>
      <c r="N13" s="47"/>
      <c r="O13" s="47"/>
      <c r="P13" s="47"/>
      <c r="Q13" s="13"/>
      <c r="R13" s="13"/>
      <c r="S13" s="47"/>
      <c r="T13" s="47"/>
      <c r="U13" s="47"/>
      <c r="V13" s="59"/>
      <c r="W13" s="55"/>
      <c r="X13" s="63"/>
      <c r="Y13" s="13"/>
      <c r="Z13" s="47"/>
      <c r="AA13" s="47"/>
      <c r="AB13" s="47"/>
      <c r="AC13" s="47"/>
      <c r="AD13" s="47"/>
      <c r="AE13" s="13"/>
      <c r="AF13" s="13"/>
      <c r="AG13" s="47"/>
      <c r="AH13" s="47"/>
      <c r="AI13" s="47"/>
      <c r="AJ13" s="47"/>
      <c r="AK13" s="47"/>
      <c r="AL13" s="13"/>
      <c r="AM13" s="13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5"/>
      <c r="BC13" s="15"/>
      <c r="BD13" s="14"/>
      <c r="BE13" s="14"/>
      <c r="BF13" s="14"/>
      <c r="BG13" s="14"/>
      <c r="BH13" s="14"/>
      <c r="BI13" s="15"/>
      <c r="BJ13" s="15"/>
      <c r="BK13" s="14"/>
      <c r="BL13" s="14"/>
      <c r="BM13" s="14"/>
      <c r="BN13" s="14"/>
      <c r="BO13" s="14"/>
      <c r="BP13" s="15"/>
      <c r="BQ13" s="16"/>
    </row>
    <row r="14" spans="2:69" ht="16.5" customHeight="1" x14ac:dyDescent="0.35">
      <c r="B14" s="36">
        <v>2</v>
      </c>
      <c r="C14" s="37" t="s">
        <v>40</v>
      </c>
      <c r="D14" s="105">
        <f>D13</f>
        <v>43763</v>
      </c>
      <c r="E14" s="47"/>
      <c r="F14" s="48"/>
      <c r="G14" s="48"/>
      <c r="H14" s="39"/>
      <c r="I14" s="47"/>
      <c r="J14" s="13"/>
      <c r="K14" s="13"/>
      <c r="L14" s="47"/>
      <c r="M14" s="47"/>
      <c r="N14" s="47"/>
      <c r="O14" s="47"/>
      <c r="P14" s="47"/>
      <c r="Q14" s="13"/>
      <c r="R14" s="13"/>
      <c r="S14" s="47"/>
      <c r="T14" s="47"/>
      <c r="U14" s="47"/>
      <c r="V14" s="59"/>
      <c r="W14" s="55"/>
      <c r="X14" s="63"/>
      <c r="Y14" s="13"/>
      <c r="Z14" s="47"/>
      <c r="AA14" s="47"/>
      <c r="AB14" s="47"/>
      <c r="AC14" s="47"/>
      <c r="AD14" s="47"/>
      <c r="AE14" s="13"/>
      <c r="AF14" s="13"/>
      <c r="AG14" s="47"/>
      <c r="AH14" s="47"/>
      <c r="AI14" s="47"/>
      <c r="AJ14" s="47"/>
      <c r="AK14" s="47"/>
      <c r="AL14" s="13"/>
      <c r="AM14" s="13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5"/>
      <c r="BC14" s="15"/>
      <c r="BD14" s="14"/>
      <c r="BE14" s="14"/>
      <c r="BF14" s="14"/>
      <c r="BG14" s="14"/>
      <c r="BH14" s="14"/>
      <c r="BI14" s="15"/>
      <c r="BJ14" s="15"/>
      <c r="BK14" s="14"/>
      <c r="BL14" s="14"/>
      <c r="BM14" s="14"/>
      <c r="BN14" s="14"/>
      <c r="BO14" s="14"/>
      <c r="BP14" s="15"/>
      <c r="BQ14" s="16"/>
    </row>
    <row r="15" spans="2:69" ht="16.5" customHeight="1" x14ac:dyDescent="0.35">
      <c r="B15" s="34">
        <v>3</v>
      </c>
      <c r="C15" s="1" t="s">
        <v>24</v>
      </c>
      <c r="D15" s="100">
        <f>D14+3</f>
        <v>43766</v>
      </c>
      <c r="E15" s="47"/>
      <c r="F15" s="48"/>
      <c r="G15" s="48"/>
      <c r="H15" s="47"/>
      <c r="I15" s="39"/>
      <c r="J15" s="13"/>
      <c r="K15" s="13"/>
      <c r="L15" s="47"/>
      <c r="M15" s="47"/>
      <c r="N15" s="47"/>
      <c r="O15" s="47"/>
      <c r="P15" s="47"/>
      <c r="Q15" s="13"/>
      <c r="R15" s="13"/>
      <c r="S15" s="47"/>
      <c r="T15" s="47"/>
      <c r="U15" s="47"/>
      <c r="V15" s="59"/>
      <c r="W15" s="55"/>
      <c r="X15" s="63"/>
      <c r="Y15" s="13"/>
      <c r="Z15" s="47"/>
      <c r="AA15" s="47"/>
      <c r="AB15" s="47"/>
      <c r="AC15" s="47"/>
      <c r="AD15" s="47"/>
      <c r="AE15" s="13"/>
      <c r="AF15" s="13"/>
      <c r="AG15" s="47"/>
      <c r="AH15" s="47"/>
      <c r="AI15" s="47"/>
      <c r="AJ15" s="47"/>
      <c r="AK15" s="47"/>
      <c r="AL15" s="13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5"/>
      <c r="BC15" s="15"/>
      <c r="BD15" s="14"/>
      <c r="BE15" s="14"/>
      <c r="BF15" s="14"/>
      <c r="BG15" s="14"/>
      <c r="BH15" s="14"/>
      <c r="BI15" s="15"/>
      <c r="BJ15" s="15"/>
      <c r="BK15" s="14"/>
      <c r="BL15" s="14"/>
      <c r="BM15" s="14"/>
      <c r="BN15" s="14"/>
      <c r="BO15" s="14"/>
      <c r="BP15" s="15"/>
      <c r="BQ15" s="16"/>
    </row>
    <row r="16" spans="2:69" ht="16.5" customHeight="1" x14ac:dyDescent="0.35">
      <c r="B16" s="36">
        <v>4</v>
      </c>
      <c r="C16" s="1" t="s">
        <v>25</v>
      </c>
      <c r="D16" s="100">
        <f>D15+1</f>
        <v>43767</v>
      </c>
      <c r="E16" s="47"/>
      <c r="F16" s="53"/>
      <c r="G16" s="48"/>
      <c r="H16" s="47"/>
      <c r="I16" s="54"/>
      <c r="J16" s="19"/>
      <c r="K16" s="19"/>
      <c r="L16" s="39" t="s">
        <v>38</v>
      </c>
      <c r="M16" s="54"/>
      <c r="N16" s="54"/>
      <c r="O16" s="54"/>
      <c r="P16" s="54"/>
      <c r="Q16" s="19"/>
      <c r="R16" s="13"/>
      <c r="S16" s="47"/>
      <c r="T16" s="54"/>
      <c r="U16" s="54"/>
      <c r="V16" s="62"/>
      <c r="W16" s="58"/>
      <c r="X16" s="66"/>
      <c r="Y16" s="13"/>
      <c r="Z16" s="47"/>
      <c r="AA16" s="47"/>
      <c r="AB16" s="47"/>
      <c r="AC16" s="47"/>
      <c r="AD16" s="47"/>
      <c r="AE16" s="13"/>
      <c r="AF16" s="13"/>
      <c r="AG16" s="47"/>
      <c r="AH16" s="47"/>
      <c r="AI16" s="47"/>
      <c r="AJ16" s="47"/>
      <c r="AK16" s="47"/>
      <c r="AL16" s="13"/>
      <c r="AM16" s="13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24"/>
      <c r="BC16" s="24"/>
      <c r="BD16" s="18"/>
      <c r="BE16" s="18"/>
      <c r="BF16" s="18"/>
      <c r="BG16" s="18"/>
      <c r="BH16" s="18"/>
      <c r="BI16" s="24"/>
      <c r="BJ16" s="24"/>
      <c r="BK16" s="18"/>
      <c r="BL16" s="18"/>
      <c r="BM16" s="18"/>
      <c r="BN16" s="18"/>
      <c r="BO16" s="18"/>
      <c r="BP16" s="24"/>
      <c r="BQ16" s="25"/>
    </row>
    <row r="17" spans="2:69" ht="16.5" customHeight="1" x14ac:dyDescent="0.35">
      <c r="B17" s="34">
        <v>5</v>
      </c>
      <c r="C17" s="3" t="s">
        <v>26</v>
      </c>
      <c r="D17" s="101">
        <f>D16+1</f>
        <v>43768</v>
      </c>
      <c r="E17" s="47"/>
      <c r="F17" s="53"/>
      <c r="G17" s="53"/>
      <c r="H17" s="47"/>
      <c r="I17" s="54"/>
      <c r="J17" s="19"/>
      <c r="K17" s="19"/>
      <c r="L17" s="54"/>
      <c r="M17" s="54"/>
      <c r="N17" s="91"/>
      <c r="O17" s="54"/>
      <c r="P17" s="54"/>
      <c r="Q17" s="19"/>
      <c r="R17" s="13"/>
      <c r="S17" s="47"/>
      <c r="T17" s="54"/>
      <c r="U17" s="54"/>
      <c r="V17" s="62"/>
      <c r="W17" s="58"/>
      <c r="X17" s="66"/>
      <c r="Y17" s="13"/>
      <c r="Z17" s="47"/>
      <c r="AA17" s="47"/>
      <c r="AB17" s="47"/>
      <c r="AC17" s="47"/>
      <c r="AD17" s="47"/>
      <c r="AE17" s="13"/>
      <c r="AF17" s="13"/>
      <c r="AG17" s="47"/>
      <c r="AH17" s="47"/>
      <c r="AI17" s="47"/>
      <c r="AJ17" s="47"/>
      <c r="AK17" s="47"/>
      <c r="AL17" s="13"/>
      <c r="AM17" s="13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24"/>
      <c r="BC17" s="24"/>
      <c r="BD17" s="18"/>
      <c r="BE17" s="18"/>
      <c r="BF17" s="18"/>
      <c r="BG17" s="18"/>
      <c r="BH17" s="18"/>
      <c r="BI17" s="24"/>
      <c r="BJ17" s="24"/>
      <c r="BK17" s="18"/>
      <c r="BL17" s="18"/>
      <c r="BM17" s="18"/>
      <c r="BN17" s="18"/>
      <c r="BO17" s="18"/>
      <c r="BP17" s="24"/>
      <c r="BQ17" s="25"/>
    </row>
    <row r="18" spans="2:69" ht="16.5" customHeight="1" x14ac:dyDescent="0.35">
      <c r="B18" s="36">
        <v>6</v>
      </c>
      <c r="C18" s="3" t="s">
        <v>32</v>
      </c>
      <c r="D18" s="101">
        <f>D17</f>
        <v>43768</v>
      </c>
      <c r="E18" s="47"/>
      <c r="F18" s="53"/>
      <c r="G18" s="53"/>
      <c r="H18" s="47"/>
      <c r="I18" s="54"/>
      <c r="J18" s="19"/>
      <c r="K18" s="19"/>
      <c r="L18" s="54"/>
      <c r="M18" s="54"/>
      <c r="N18" s="91"/>
      <c r="O18" s="54"/>
      <c r="P18" s="54"/>
      <c r="Q18" s="19"/>
      <c r="R18" s="13"/>
      <c r="S18" s="47"/>
      <c r="T18" s="54"/>
      <c r="U18" s="54"/>
      <c r="V18" s="62"/>
      <c r="W18" s="58"/>
      <c r="X18" s="66"/>
      <c r="Y18" s="13"/>
      <c r="Z18" s="47"/>
      <c r="AA18" s="47"/>
      <c r="AB18" s="47"/>
      <c r="AC18" s="47"/>
      <c r="AD18" s="47"/>
      <c r="AE18" s="13"/>
      <c r="AF18" s="13"/>
      <c r="AG18" s="47"/>
      <c r="AH18" s="47"/>
      <c r="AI18" s="47"/>
      <c r="AJ18" s="47"/>
      <c r="AK18" s="47"/>
      <c r="AL18" s="13"/>
      <c r="AM18" s="13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24"/>
      <c r="BC18" s="24"/>
      <c r="BD18" s="18"/>
      <c r="BE18" s="18"/>
      <c r="BF18" s="18"/>
      <c r="BG18" s="18"/>
      <c r="BH18" s="18"/>
      <c r="BI18" s="24"/>
      <c r="BJ18" s="24"/>
      <c r="BK18" s="18"/>
      <c r="BL18" s="18"/>
      <c r="BM18" s="18"/>
      <c r="BN18" s="18"/>
      <c r="BO18" s="18"/>
      <c r="BP18" s="24"/>
      <c r="BQ18" s="25"/>
    </row>
    <row r="19" spans="2:69" ht="16.5" customHeight="1" x14ac:dyDescent="0.35">
      <c r="B19" s="34">
        <v>7</v>
      </c>
      <c r="C19" s="3" t="s">
        <v>27</v>
      </c>
      <c r="D19" s="101">
        <f>D18</f>
        <v>43768</v>
      </c>
      <c r="E19" s="47"/>
      <c r="F19" s="53"/>
      <c r="G19" s="53"/>
      <c r="H19" s="47"/>
      <c r="I19" s="54"/>
      <c r="J19" s="19"/>
      <c r="K19" s="19"/>
      <c r="L19" s="54"/>
      <c r="M19" s="54"/>
      <c r="N19" s="54"/>
      <c r="O19" s="91"/>
      <c r="P19" s="54"/>
      <c r="Q19" s="19"/>
      <c r="R19" s="13"/>
      <c r="S19" s="47"/>
      <c r="T19" s="54"/>
      <c r="U19" s="54"/>
      <c r="V19" s="62"/>
      <c r="W19" s="58"/>
      <c r="X19" s="66"/>
      <c r="Y19" s="13"/>
      <c r="Z19" s="47"/>
      <c r="AA19" s="47"/>
      <c r="AB19" s="47"/>
      <c r="AC19" s="47"/>
      <c r="AD19" s="47"/>
      <c r="AE19" s="13"/>
      <c r="AF19" s="13"/>
      <c r="AG19" s="47"/>
      <c r="AH19" s="47"/>
      <c r="AI19" s="47"/>
      <c r="AJ19" s="47"/>
      <c r="AK19" s="47"/>
      <c r="AL19" s="13"/>
      <c r="AM19" s="13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24"/>
      <c r="BC19" s="24"/>
      <c r="BD19" s="18"/>
      <c r="BE19" s="18"/>
      <c r="BF19" s="18"/>
      <c r="BG19" s="18"/>
      <c r="BH19" s="18"/>
      <c r="BI19" s="24"/>
      <c r="BJ19" s="24"/>
      <c r="BK19" s="18"/>
      <c r="BL19" s="18"/>
      <c r="BM19" s="18"/>
      <c r="BN19" s="18"/>
      <c r="BO19" s="18"/>
      <c r="BP19" s="24"/>
      <c r="BQ19" s="25"/>
    </row>
    <row r="20" spans="2:69" ht="16.5" customHeight="1" x14ac:dyDescent="0.35">
      <c r="B20" s="36">
        <v>8</v>
      </c>
      <c r="C20" s="3" t="s">
        <v>28</v>
      </c>
      <c r="D20" s="108">
        <f>D19+2</f>
        <v>43770</v>
      </c>
      <c r="E20" s="47"/>
      <c r="F20" s="53"/>
      <c r="G20" s="53"/>
      <c r="H20" s="47"/>
      <c r="I20" s="54"/>
      <c r="J20" s="19"/>
      <c r="K20" s="19"/>
      <c r="L20" s="47"/>
      <c r="M20" s="54"/>
      <c r="N20" s="54"/>
      <c r="O20" s="91"/>
      <c r="P20" s="54"/>
      <c r="Q20" s="19"/>
      <c r="R20" s="13"/>
      <c r="S20" s="47"/>
      <c r="T20" s="54"/>
      <c r="U20" s="54"/>
      <c r="V20" s="62"/>
      <c r="W20" s="58"/>
      <c r="X20" s="66"/>
      <c r="Y20" s="13"/>
      <c r="Z20" s="47"/>
      <c r="AA20" s="47"/>
      <c r="AB20" s="47"/>
      <c r="AC20" s="47"/>
      <c r="AD20" s="47"/>
      <c r="AE20" s="13"/>
      <c r="AF20" s="13"/>
      <c r="AG20" s="47"/>
      <c r="AH20" s="47"/>
      <c r="AI20" s="47"/>
      <c r="AJ20" s="47"/>
      <c r="AK20" s="47"/>
      <c r="AL20" s="13"/>
      <c r="AM20" s="13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24"/>
      <c r="BC20" s="24"/>
      <c r="BD20" s="18"/>
      <c r="BE20" s="18"/>
      <c r="BF20" s="18"/>
      <c r="BG20" s="18"/>
      <c r="BH20" s="18"/>
      <c r="BI20" s="24"/>
      <c r="BJ20" s="24"/>
      <c r="BK20" s="18"/>
      <c r="BL20" s="18"/>
      <c r="BM20" s="18"/>
      <c r="BN20" s="18"/>
      <c r="BO20" s="18"/>
      <c r="BP20" s="24"/>
      <c r="BQ20" s="25"/>
    </row>
    <row r="21" spans="2:69" ht="16.5" customHeight="1" x14ac:dyDescent="0.35">
      <c r="B21" s="34">
        <v>9</v>
      </c>
      <c r="C21" s="3" t="s">
        <v>10</v>
      </c>
      <c r="D21" s="101">
        <f>D20</f>
        <v>43770</v>
      </c>
      <c r="E21" s="47"/>
      <c r="F21" s="53"/>
      <c r="G21" s="53"/>
      <c r="H21" s="47"/>
      <c r="I21" s="54"/>
      <c r="J21" s="19"/>
      <c r="K21" s="13"/>
      <c r="L21" s="47"/>
      <c r="M21" s="54"/>
      <c r="N21" s="54"/>
      <c r="O21" s="54"/>
      <c r="P21" s="91"/>
      <c r="Q21" s="19"/>
      <c r="R21" s="13"/>
      <c r="S21" s="47"/>
      <c r="T21" s="54"/>
      <c r="U21" s="54"/>
      <c r="V21" s="62"/>
      <c r="W21" s="58"/>
      <c r="X21" s="66"/>
      <c r="Y21" s="13"/>
      <c r="Z21" s="47"/>
      <c r="AA21" s="47"/>
      <c r="AB21" s="47"/>
      <c r="AC21" s="47"/>
      <c r="AD21" s="47"/>
      <c r="AE21" s="13"/>
      <c r="AF21" s="13"/>
      <c r="AG21" s="47"/>
      <c r="AH21" s="47"/>
      <c r="AI21" s="47"/>
      <c r="AJ21" s="47"/>
      <c r="AK21" s="47"/>
      <c r="AL21" s="13"/>
      <c r="AM21" s="13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24"/>
      <c r="BC21" s="24"/>
      <c r="BD21" s="18"/>
      <c r="BE21" s="18"/>
      <c r="BF21" s="18"/>
      <c r="BG21" s="18"/>
      <c r="BH21" s="18"/>
      <c r="BI21" s="24"/>
      <c r="BJ21" s="24"/>
      <c r="BK21" s="18"/>
      <c r="BL21" s="18"/>
      <c r="BM21" s="18"/>
      <c r="BN21" s="18"/>
      <c r="BO21" s="18"/>
      <c r="BP21" s="24"/>
      <c r="BQ21" s="25"/>
    </row>
    <row r="22" spans="2:69" ht="16.5" customHeight="1" x14ac:dyDescent="0.35">
      <c r="B22" s="36">
        <v>10</v>
      </c>
      <c r="C22" s="1" t="s">
        <v>11</v>
      </c>
      <c r="D22" s="100">
        <f>D21+3</f>
        <v>43773</v>
      </c>
      <c r="E22" s="47"/>
      <c r="F22" s="53"/>
      <c r="G22" s="53"/>
      <c r="H22" s="47"/>
      <c r="I22" s="54"/>
      <c r="J22" s="19"/>
      <c r="K22" s="13"/>
      <c r="L22" s="47"/>
      <c r="M22" s="54"/>
      <c r="N22" s="54"/>
      <c r="O22" s="54"/>
      <c r="P22" s="54"/>
      <c r="Q22" s="19"/>
      <c r="R22" s="13"/>
      <c r="S22" s="39"/>
      <c r="T22" s="54"/>
      <c r="U22" s="54"/>
      <c r="V22" s="62"/>
      <c r="W22" s="58"/>
      <c r="X22" s="66"/>
      <c r="Y22" s="13"/>
      <c r="Z22" s="47"/>
      <c r="AA22" s="47"/>
      <c r="AB22" s="47"/>
      <c r="AC22" s="47"/>
      <c r="AD22" s="47"/>
      <c r="AE22" s="13"/>
      <c r="AF22" s="13"/>
      <c r="AG22" s="47"/>
      <c r="AH22" s="47"/>
      <c r="AI22" s="47"/>
      <c r="AJ22" s="47"/>
      <c r="AK22" s="47"/>
      <c r="AL22" s="13"/>
      <c r="AM22" s="13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24"/>
      <c r="BC22" s="24"/>
      <c r="BD22" s="18"/>
      <c r="BE22" s="18"/>
      <c r="BF22" s="18"/>
      <c r="BG22" s="18"/>
      <c r="BH22" s="18"/>
      <c r="BI22" s="24"/>
      <c r="BJ22" s="24"/>
      <c r="BK22" s="18"/>
      <c r="BL22" s="18"/>
      <c r="BM22" s="18"/>
      <c r="BN22" s="18"/>
      <c r="BO22" s="18"/>
      <c r="BP22" s="24"/>
      <c r="BQ22" s="25"/>
    </row>
    <row r="23" spans="2:69" ht="16.5" customHeight="1" x14ac:dyDescent="0.35">
      <c r="B23" s="34">
        <v>11</v>
      </c>
      <c r="C23" s="1" t="s">
        <v>12</v>
      </c>
      <c r="D23" s="104">
        <f>D22+7</f>
        <v>43780</v>
      </c>
      <c r="E23" s="47"/>
      <c r="F23" s="53"/>
      <c r="G23" s="53"/>
      <c r="H23" s="47"/>
      <c r="I23" s="54"/>
      <c r="J23" s="19"/>
      <c r="K23" s="13"/>
      <c r="L23" s="47"/>
      <c r="M23" s="54"/>
      <c r="N23" s="54"/>
      <c r="O23" s="54"/>
      <c r="P23" s="54"/>
      <c r="Q23" s="19"/>
      <c r="R23" s="13"/>
      <c r="S23" s="47"/>
      <c r="T23" s="54"/>
      <c r="U23" s="91"/>
      <c r="V23" s="62"/>
      <c r="W23" s="58"/>
      <c r="X23" s="66"/>
      <c r="Y23" s="13"/>
      <c r="Z23" s="47"/>
      <c r="AA23" s="47"/>
      <c r="AB23" s="47"/>
      <c r="AC23" s="47"/>
      <c r="AD23" s="47"/>
      <c r="AE23" s="13"/>
      <c r="AF23" s="13"/>
      <c r="AG23" s="47"/>
      <c r="AH23" s="47"/>
      <c r="AI23" s="47"/>
      <c r="AJ23" s="47"/>
      <c r="AK23" s="47"/>
      <c r="AL23" s="13"/>
      <c r="AM23" s="13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24"/>
      <c r="BC23" s="24"/>
      <c r="BD23" s="18"/>
      <c r="BE23" s="18"/>
      <c r="BF23" s="18"/>
      <c r="BG23" s="18"/>
      <c r="BH23" s="18"/>
      <c r="BI23" s="24"/>
      <c r="BJ23" s="24"/>
      <c r="BK23" s="18"/>
      <c r="BL23" s="18"/>
      <c r="BM23" s="18"/>
      <c r="BN23" s="18"/>
      <c r="BO23" s="18"/>
      <c r="BP23" s="24"/>
      <c r="BQ23" s="25" t="s">
        <v>42</v>
      </c>
    </row>
    <row r="24" spans="2:69" ht="16.5" customHeight="1" x14ac:dyDescent="0.35">
      <c r="B24" s="36">
        <v>12</v>
      </c>
      <c r="C24" s="1" t="s">
        <v>7</v>
      </c>
      <c r="D24" s="100">
        <f>D23</f>
        <v>43780</v>
      </c>
      <c r="E24" s="47"/>
      <c r="F24" s="53"/>
      <c r="G24" s="53"/>
      <c r="H24" s="47"/>
      <c r="I24" s="54"/>
      <c r="J24" s="19"/>
      <c r="K24" s="13"/>
      <c r="L24" s="47"/>
      <c r="M24" s="54"/>
      <c r="N24" s="54"/>
      <c r="O24" s="54"/>
      <c r="P24" s="54"/>
      <c r="Q24" s="19"/>
      <c r="R24" s="13"/>
      <c r="S24" s="47"/>
      <c r="T24" s="54"/>
      <c r="U24" s="91"/>
      <c r="V24" s="62"/>
      <c r="W24" s="58"/>
      <c r="X24" s="66"/>
      <c r="Y24" s="13"/>
      <c r="Z24" s="47"/>
      <c r="AA24" s="47"/>
      <c r="AB24" s="47"/>
      <c r="AC24" s="47"/>
      <c r="AD24" s="47"/>
      <c r="AE24" s="13"/>
      <c r="AF24" s="13"/>
      <c r="AG24" s="47"/>
      <c r="AH24" s="47"/>
      <c r="AI24" s="47"/>
      <c r="AJ24" s="47"/>
      <c r="AK24" s="47"/>
      <c r="AL24" s="13"/>
      <c r="AM24" s="13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24"/>
      <c r="BC24" s="24"/>
      <c r="BD24" s="26"/>
      <c r="BE24" s="18"/>
      <c r="BF24" s="18"/>
      <c r="BG24" s="18"/>
      <c r="BH24" s="18"/>
      <c r="BI24" s="24"/>
      <c r="BJ24" s="24"/>
      <c r="BK24" s="18"/>
      <c r="BL24" s="18"/>
      <c r="BM24" s="18"/>
      <c r="BN24" s="18"/>
      <c r="BO24" s="18"/>
      <c r="BP24" s="24"/>
      <c r="BQ24" s="25"/>
    </row>
    <row r="25" spans="2:69" ht="16.5" customHeight="1" x14ac:dyDescent="0.35">
      <c r="B25" s="34">
        <v>13</v>
      </c>
      <c r="C25" s="1" t="s">
        <v>29</v>
      </c>
      <c r="D25" s="100">
        <f>D24</f>
        <v>43780</v>
      </c>
      <c r="E25" s="47"/>
      <c r="F25" s="53"/>
      <c r="G25" s="53"/>
      <c r="H25" s="47"/>
      <c r="I25" s="54"/>
      <c r="J25" s="19"/>
      <c r="K25" s="13"/>
      <c r="L25" s="47"/>
      <c r="M25" s="54"/>
      <c r="N25" s="54"/>
      <c r="O25" s="54"/>
      <c r="P25" s="54"/>
      <c r="Q25" s="19"/>
      <c r="R25" s="13"/>
      <c r="S25" s="47"/>
      <c r="T25" s="54"/>
      <c r="U25" s="91"/>
      <c r="V25" s="62"/>
      <c r="W25" s="58"/>
      <c r="X25" s="66"/>
      <c r="Y25" s="13"/>
      <c r="Z25" s="47"/>
      <c r="AA25" s="47"/>
      <c r="AB25" s="47"/>
      <c r="AC25" s="47"/>
      <c r="AD25" s="47"/>
      <c r="AE25" s="13"/>
      <c r="AF25" s="13"/>
      <c r="AG25" s="47"/>
      <c r="AH25" s="47"/>
      <c r="AI25" s="47"/>
      <c r="AJ25" s="47"/>
      <c r="AK25" s="47"/>
      <c r="AL25" s="13"/>
      <c r="AM25" s="13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24"/>
      <c r="BC25" s="24"/>
      <c r="BD25" s="26"/>
      <c r="BE25" s="18"/>
      <c r="BF25" s="18"/>
      <c r="BG25" s="18"/>
      <c r="BH25" s="18"/>
      <c r="BI25" s="24"/>
      <c r="BJ25" s="24"/>
      <c r="BK25" s="18"/>
      <c r="BL25" s="18"/>
      <c r="BM25" s="18"/>
      <c r="BN25" s="18"/>
      <c r="BO25" s="18"/>
      <c r="BP25" s="24"/>
      <c r="BQ25" s="25"/>
    </row>
    <row r="26" spans="2:69" ht="16.5" customHeight="1" x14ac:dyDescent="0.35">
      <c r="B26" s="36">
        <v>14</v>
      </c>
      <c r="C26" s="1" t="s">
        <v>13</v>
      </c>
      <c r="D26" s="100">
        <f>D25+3</f>
        <v>43783</v>
      </c>
      <c r="E26" s="47"/>
      <c r="F26" s="53"/>
      <c r="G26" s="53"/>
      <c r="H26" s="47"/>
      <c r="I26" s="54"/>
      <c r="J26" s="19"/>
      <c r="K26" s="13"/>
      <c r="L26" s="47"/>
      <c r="M26" s="54"/>
      <c r="N26" s="54"/>
      <c r="O26" s="54"/>
      <c r="P26" s="54"/>
      <c r="Q26" s="19"/>
      <c r="R26" s="13"/>
      <c r="S26" s="47"/>
      <c r="T26" s="54"/>
      <c r="U26" s="54"/>
      <c r="V26" s="92"/>
      <c r="W26" s="58"/>
      <c r="X26" s="66"/>
      <c r="Y26" s="13"/>
      <c r="Z26" s="47"/>
      <c r="AA26" s="47"/>
      <c r="AB26" s="47"/>
      <c r="AC26" s="47"/>
      <c r="AD26" s="47"/>
      <c r="AE26" s="13"/>
      <c r="AF26" s="13"/>
      <c r="AG26" s="47"/>
      <c r="AH26" s="47"/>
      <c r="AI26" s="47"/>
      <c r="AJ26" s="47"/>
      <c r="AK26" s="47"/>
      <c r="AL26" s="13"/>
      <c r="AM26" s="13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24"/>
      <c r="BC26" s="24"/>
      <c r="BD26" s="26"/>
      <c r="BE26" s="26"/>
      <c r="BF26" s="18"/>
      <c r="BG26" s="18"/>
      <c r="BH26" s="18"/>
      <c r="BI26" s="24"/>
      <c r="BJ26" s="24"/>
      <c r="BK26" s="18"/>
      <c r="BL26" s="18"/>
      <c r="BM26" s="18"/>
      <c r="BN26" s="18"/>
      <c r="BO26" s="18"/>
      <c r="BP26" s="24"/>
      <c r="BQ26" s="25"/>
    </row>
    <row r="27" spans="2:69" ht="16.5" customHeight="1" x14ac:dyDescent="0.35">
      <c r="B27" s="34">
        <v>15</v>
      </c>
      <c r="C27" s="1" t="s">
        <v>9</v>
      </c>
      <c r="D27" s="100">
        <f>D26+4</f>
        <v>43787</v>
      </c>
      <c r="E27" s="47"/>
      <c r="F27" s="53"/>
      <c r="G27" s="53"/>
      <c r="H27" s="47"/>
      <c r="I27" s="54"/>
      <c r="J27" s="19"/>
      <c r="K27" s="13"/>
      <c r="L27" s="47"/>
      <c r="M27" s="54"/>
      <c r="N27" s="54"/>
      <c r="O27" s="54"/>
      <c r="P27" s="54"/>
      <c r="Q27" s="19"/>
      <c r="R27" s="13"/>
      <c r="S27" s="47"/>
      <c r="T27" s="54"/>
      <c r="U27" s="54"/>
      <c r="V27" s="92"/>
      <c r="W27" s="58"/>
      <c r="X27" s="66"/>
      <c r="Y27" s="13"/>
      <c r="Z27" s="47"/>
      <c r="AA27" s="47"/>
      <c r="AB27" s="47"/>
      <c r="AC27" s="47"/>
      <c r="AD27" s="47"/>
      <c r="AE27" s="13"/>
      <c r="AF27" s="13"/>
      <c r="AG27" s="47"/>
      <c r="AH27" s="47"/>
      <c r="AI27" s="47"/>
      <c r="AJ27" s="47"/>
      <c r="AK27" s="47"/>
      <c r="AL27" s="13"/>
      <c r="AM27" s="13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24"/>
      <c r="BC27" s="24"/>
      <c r="BD27" s="18"/>
      <c r="BE27" s="26"/>
      <c r="BF27" s="18"/>
      <c r="BG27" s="18"/>
      <c r="BH27" s="18"/>
      <c r="BI27" s="24"/>
      <c r="BJ27" s="24"/>
      <c r="BK27" s="18"/>
      <c r="BL27" s="18"/>
      <c r="BM27" s="18"/>
      <c r="BN27" s="18"/>
      <c r="BO27" s="18"/>
      <c r="BP27" s="24"/>
      <c r="BQ27" s="25"/>
    </row>
    <row r="28" spans="2:69" ht="16.5" customHeight="1" x14ac:dyDescent="0.35">
      <c r="B28" s="36">
        <v>16</v>
      </c>
      <c r="C28" s="1" t="s">
        <v>30</v>
      </c>
      <c r="D28" s="100">
        <f>D27</f>
        <v>43787</v>
      </c>
      <c r="E28" s="47"/>
      <c r="F28" s="53"/>
      <c r="G28" s="53"/>
      <c r="H28" s="47"/>
      <c r="I28" s="54"/>
      <c r="J28" s="19"/>
      <c r="K28" s="13"/>
      <c r="L28" s="47"/>
      <c r="M28" s="54"/>
      <c r="N28" s="54"/>
      <c r="O28" s="54"/>
      <c r="P28" s="54"/>
      <c r="Q28" s="19"/>
      <c r="R28" s="13"/>
      <c r="S28" s="54"/>
      <c r="T28" s="54"/>
      <c r="U28" s="54"/>
      <c r="V28" s="62"/>
      <c r="W28" s="93"/>
      <c r="X28" s="66"/>
      <c r="Y28" s="13"/>
      <c r="Z28" s="47"/>
      <c r="AA28" s="47"/>
      <c r="AB28" s="47"/>
      <c r="AC28" s="47"/>
      <c r="AD28" s="47"/>
      <c r="AE28" s="13"/>
      <c r="AF28" s="13"/>
      <c r="AG28" s="47"/>
      <c r="AH28" s="47"/>
      <c r="AI28" s="47"/>
      <c r="AJ28" s="47"/>
      <c r="AK28" s="47"/>
      <c r="AL28" s="13"/>
      <c r="AM28" s="13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4"/>
      <c r="BC28" s="24"/>
      <c r="BD28" s="18"/>
      <c r="BE28" s="18"/>
      <c r="BF28" s="26"/>
      <c r="BG28" s="18"/>
      <c r="BH28" s="18"/>
      <c r="BI28" s="24"/>
      <c r="BJ28" s="24"/>
      <c r="BK28" s="18"/>
      <c r="BL28" s="18"/>
      <c r="BM28" s="18"/>
      <c r="BN28" s="18"/>
      <c r="BO28" s="18"/>
      <c r="BP28" s="24"/>
      <c r="BQ28" s="25"/>
    </row>
    <row r="29" spans="2:69" ht="16.5" customHeight="1" x14ac:dyDescent="0.35">
      <c r="B29" s="34">
        <v>17</v>
      </c>
      <c r="C29" s="3" t="s">
        <v>5</v>
      </c>
      <c r="D29" s="101">
        <f>D28</f>
        <v>43787</v>
      </c>
      <c r="E29" s="47"/>
      <c r="F29" s="53"/>
      <c r="G29" s="53"/>
      <c r="H29" s="47"/>
      <c r="I29" s="54"/>
      <c r="J29" s="19"/>
      <c r="K29" s="13"/>
      <c r="L29" s="47"/>
      <c r="M29" s="54"/>
      <c r="N29" s="54"/>
      <c r="O29" s="54"/>
      <c r="P29" s="54"/>
      <c r="Q29" s="19"/>
      <c r="R29" s="13"/>
      <c r="S29" s="47"/>
      <c r="T29" s="54"/>
      <c r="U29" s="54"/>
      <c r="V29" s="62"/>
      <c r="W29" s="58"/>
      <c r="X29" s="66"/>
      <c r="Y29" s="13"/>
      <c r="Z29" s="39"/>
      <c r="AA29" s="47"/>
      <c r="AB29" s="47"/>
      <c r="AC29" s="47"/>
      <c r="AD29" s="47"/>
      <c r="AE29" s="13"/>
      <c r="AF29" s="13"/>
      <c r="AG29" s="47"/>
      <c r="AH29" s="47"/>
      <c r="AI29" s="47"/>
      <c r="AJ29" s="47"/>
      <c r="AK29" s="47"/>
      <c r="AL29" s="13"/>
      <c r="AM29" s="13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24"/>
      <c r="BC29" s="24"/>
      <c r="BD29" s="18"/>
      <c r="BE29" s="18"/>
      <c r="BF29" s="26"/>
      <c r="BG29" s="18"/>
      <c r="BH29" s="18"/>
      <c r="BI29" s="24"/>
      <c r="BJ29" s="24"/>
      <c r="BK29" s="18"/>
      <c r="BL29" s="18"/>
      <c r="BM29" s="18"/>
      <c r="BN29" s="18"/>
      <c r="BO29" s="18"/>
      <c r="BP29" s="24"/>
      <c r="BQ29" s="25"/>
    </row>
    <row r="30" spans="2:69" ht="16.5" customHeight="1" thickBot="1" x14ac:dyDescent="0.4">
      <c r="B30" s="36">
        <v>18</v>
      </c>
      <c r="C30" s="41" t="s">
        <v>6</v>
      </c>
      <c r="D30" s="102">
        <f>D29</f>
        <v>43787</v>
      </c>
      <c r="E30" s="51"/>
      <c r="F30" s="52"/>
      <c r="G30" s="52"/>
      <c r="H30" s="51"/>
      <c r="I30" s="51"/>
      <c r="J30" s="20"/>
      <c r="K30" s="20"/>
      <c r="L30" s="51"/>
      <c r="M30" s="51"/>
      <c r="N30" s="51"/>
      <c r="O30" s="51"/>
      <c r="P30" s="51"/>
      <c r="Q30" s="20"/>
      <c r="R30" s="20"/>
      <c r="S30" s="51"/>
      <c r="T30" s="51"/>
      <c r="U30" s="51"/>
      <c r="V30" s="61"/>
      <c r="W30" s="57"/>
      <c r="X30" s="65"/>
      <c r="Y30" s="20"/>
      <c r="Z30" s="51"/>
      <c r="AA30" s="94"/>
      <c r="AB30" s="51"/>
      <c r="AC30" s="51"/>
      <c r="AD30" s="51"/>
      <c r="AE30" s="20"/>
      <c r="AF30" s="20"/>
      <c r="AG30" s="51"/>
      <c r="AH30" s="51"/>
      <c r="AI30" s="51"/>
      <c r="AJ30" s="51"/>
      <c r="AK30" s="51"/>
      <c r="AL30" s="20"/>
      <c r="AM30" s="20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2"/>
      <c r="BC30" s="22"/>
      <c r="BD30" s="21"/>
      <c r="BE30" s="21"/>
      <c r="BF30" s="21"/>
      <c r="BG30" s="27"/>
      <c r="BH30" s="21"/>
      <c r="BI30" s="22"/>
      <c r="BJ30" s="22"/>
      <c r="BK30" s="21"/>
      <c r="BL30" s="21"/>
      <c r="BM30" s="21"/>
      <c r="BN30" s="21"/>
      <c r="BO30" s="21"/>
      <c r="BP30" s="22"/>
      <c r="BQ30" s="23"/>
    </row>
    <row r="31" spans="2:69" ht="16.5" customHeight="1" x14ac:dyDescent="0.35">
      <c r="B31" s="68" t="s">
        <v>34</v>
      </c>
      <c r="C31" s="69" t="s">
        <v>33</v>
      </c>
      <c r="D31" s="99"/>
      <c r="E31" s="70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2"/>
      <c r="W31" s="73"/>
      <c r="X31" s="74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5"/>
    </row>
    <row r="32" spans="2:69" ht="16.5" customHeight="1" x14ac:dyDescent="0.35">
      <c r="B32" s="34">
        <v>1</v>
      </c>
      <c r="C32" s="1" t="s">
        <v>31</v>
      </c>
      <c r="D32" s="100">
        <f>D30</f>
        <v>43787</v>
      </c>
      <c r="E32" s="47"/>
      <c r="F32" s="53"/>
      <c r="G32" s="53"/>
      <c r="H32" s="47"/>
      <c r="I32" s="54"/>
      <c r="J32" s="19"/>
      <c r="K32" s="13"/>
      <c r="L32" s="47"/>
      <c r="M32" s="54"/>
      <c r="N32" s="54"/>
      <c r="O32" s="54"/>
      <c r="P32" s="54"/>
      <c r="Q32" s="19"/>
      <c r="R32" s="13"/>
      <c r="S32" s="47"/>
      <c r="T32" s="54"/>
      <c r="U32" s="54"/>
      <c r="V32" s="62"/>
      <c r="W32" s="58"/>
      <c r="X32" s="67"/>
      <c r="Y32" s="19"/>
      <c r="Z32" s="54"/>
      <c r="AA32" s="54"/>
      <c r="AB32" s="91"/>
      <c r="AC32" s="54"/>
      <c r="AD32" s="54"/>
      <c r="AE32" s="19"/>
      <c r="AF32" s="19"/>
      <c r="AG32" s="54"/>
      <c r="AH32" s="54"/>
      <c r="AI32" s="54"/>
      <c r="AJ32" s="54"/>
      <c r="AK32" s="54"/>
      <c r="AL32" s="19"/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24"/>
      <c r="BC32" s="24"/>
      <c r="BD32" s="18"/>
      <c r="BE32" s="18"/>
      <c r="BF32" s="18"/>
      <c r="BG32" s="18"/>
      <c r="BH32" s="18"/>
      <c r="BI32" s="24"/>
      <c r="BJ32" s="24"/>
      <c r="BK32" s="26"/>
      <c r="BL32" s="26"/>
      <c r="BM32" s="26"/>
      <c r="BN32" s="18"/>
      <c r="BO32" s="18"/>
      <c r="BP32" s="24"/>
      <c r="BQ32" s="25"/>
    </row>
    <row r="33" spans="2:70" ht="16.5" customHeight="1" x14ac:dyDescent="0.35">
      <c r="B33" s="34">
        <v>2</v>
      </c>
      <c r="C33" s="1" t="s">
        <v>14</v>
      </c>
      <c r="D33" s="100">
        <f>D32</f>
        <v>43787</v>
      </c>
      <c r="E33" s="47"/>
      <c r="F33" s="53"/>
      <c r="G33" s="53"/>
      <c r="H33" s="47"/>
      <c r="I33" s="54"/>
      <c r="J33" s="19"/>
      <c r="K33" s="13"/>
      <c r="L33" s="47"/>
      <c r="M33" s="54"/>
      <c r="N33" s="54"/>
      <c r="O33" s="54"/>
      <c r="P33" s="54"/>
      <c r="Q33" s="19"/>
      <c r="R33" s="13"/>
      <c r="S33" s="47"/>
      <c r="T33" s="54"/>
      <c r="U33" s="54"/>
      <c r="V33" s="62"/>
      <c r="W33" s="58"/>
      <c r="X33" s="66"/>
      <c r="Y33" s="13"/>
      <c r="Z33" s="47"/>
      <c r="AA33" s="47"/>
      <c r="AB33" s="47"/>
      <c r="AC33" s="47"/>
      <c r="AD33" s="39"/>
      <c r="AE33" s="13"/>
      <c r="AF33" s="13"/>
      <c r="AG33" s="47"/>
      <c r="AH33" s="47"/>
      <c r="AI33" s="47"/>
      <c r="AJ33" s="47"/>
      <c r="AK33" s="47"/>
      <c r="AL33" s="13"/>
      <c r="AM33" s="13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24"/>
      <c r="BC33" s="24"/>
      <c r="BD33" s="18"/>
      <c r="BE33" s="18"/>
      <c r="BF33" s="18"/>
      <c r="BG33" s="18"/>
      <c r="BH33" s="18"/>
      <c r="BI33" s="24"/>
      <c r="BJ33" s="24"/>
      <c r="BK33" s="26"/>
      <c r="BL33" s="26"/>
      <c r="BM33" s="26"/>
      <c r="BN33" s="18"/>
      <c r="BO33" s="18"/>
      <c r="BP33" s="24"/>
      <c r="BQ33" s="25"/>
    </row>
    <row r="34" spans="2:70" ht="16.5" customHeight="1" thickBot="1" x14ac:dyDescent="0.4">
      <c r="B34" s="38">
        <v>3</v>
      </c>
      <c r="C34" s="5" t="s">
        <v>15</v>
      </c>
      <c r="D34" s="103">
        <f>D33+3</f>
        <v>43790</v>
      </c>
      <c r="E34" s="51"/>
      <c r="F34" s="52"/>
      <c r="G34" s="52"/>
      <c r="H34" s="51"/>
      <c r="I34" s="51"/>
      <c r="J34" s="20"/>
      <c r="K34" s="20"/>
      <c r="L34" s="51"/>
      <c r="M34" s="51"/>
      <c r="N34" s="51"/>
      <c r="O34" s="51"/>
      <c r="P34" s="51"/>
      <c r="Q34" s="20"/>
      <c r="R34" s="20"/>
      <c r="S34" s="51"/>
      <c r="T34" s="51"/>
      <c r="U34" s="51"/>
      <c r="V34" s="61"/>
      <c r="W34" s="57"/>
      <c r="X34" s="65"/>
      <c r="Y34" s="20"/>
      <c r="Z34" s="51"/>
      <c r="AA34" s="51"/>
      <c r="AB34" s="51"/>
      <c r="AC34" s="51"/>
      <c r="AD34" s="51"/>
      <c r="AE34" s="20"/>
      <c r="AF34" s="20"/>
      <c r="AG34" s="94"/>
      <c r="AH34" s="51"/>
      <c r="AI34" s="51"/>
      <c r="AJ34" s="51"/>
      <c r="AK34" s="51"/>
      <c r="AL34" s="20"/>
      <c r="AM34" s="20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2"/>
      <c r="BC34" s="22"/>
      <c r="BD34" s="21"/>
      <c r="BE34" s="21"/>
      <c r="BF34" s="21"/>
      <c r="BG34" s="21"/>
      <c r="BH34" s="21"/>
      <c r="BI34" s="22"/>
      <c r="BJ34" s="22"/>
      <c r="BK34" s="21"/>
      <c r="BL34" s="21"/>
      <c r="BM34" s="21"/>
      <c r="BN34" s="21"/>
      <c r="BO34" s="27"/>
      <c r="BP34" s="22"/>
      <c r="BQ34" s="23"/>
    </row>
    <row r="36" spans="2:70" x14ac:dyDescent="0.35">
      <c r="D36" s="6" t="s">
        <v>43</v>
      </c>
      <c r="BQ36" s="6">
        <f>D34-D8</f>
        <v>28</v>
      </c>
      <c r="BR36" s="6" t="s">
        <v>44</v>
      </c>
    </row>
  </sheetData>
  <mergeCells count="6">
    <mergeCell ref="B5:B6"/>
    <mergeCell ref="C5:C6"/>
    <mergeCell ref="BQ5:BQ6"/>
    <mergeCell ref="E5:V5"/>
    <mergeCell ref="W5:AZ5"/>
    <mergeCell ref="D5:D6"/>
  </mergeCells>
  <printOptions horizontalCentered="1"/>
  <pageMargins left="0" right="0" top="0.23622047244094491" bottom="0" header="3.937007874015748E-2" footer="0.31496062992125984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5102-0807-4C45-9B2C-F93B5D108C21}">
  <sheetPr>
    <pageSetUpPr fitToPage="1"/>
  </sheetPr>
  <dimension ref="B3:G16"/>
  <sheetViews>
    <sheetView topLeftCell="B7" zoomScaleNormal="100" workbookViewId="0">
      <selection activeCell="E14" sqref="E14"/>
    </sheetView>
  </sheetViews>
  <sheetFormatPr defaultRowHeight="14.5" x14ac:dyDescent="0.35"/>
  <cols>
    <col min="2" max="2" width="4.54296875" customWidth="1"/>
    <col min="3" max="3" width="34.54296875" bestFit="1" customWidth="1"/>
    <col min="4" max="4" width="16.7265625" customWidth="1"/>
    <col min="5" max="5" width="20.81640625" customWidth="1"/>
    <col min="6" max="6" width="31.1796875" bestFit="1" customWidth="1"/>
    <col min="7" max="7" width="18.453125" customWidth="1"/>
  </cols>
  <sheetData>
    <row r="3" spans="2:7" x14ac:dyDescent="0.35">
      <c r="B3" s="372"/>
      <c r="C3" s="372"/>
      <c r="D3" s="372"/>
      <c r="E3" s="372"/>
      <c r="F3" s="372"/>
      <c r="G3" s="372"/>
    </row>
    <row r="4" spans="2:7" x14ac:dyDescent="0.35">
      <c r="B4" s="372" t="s">
        <v>123</v>
      </c>
      <c r="C4" s="372"/>
      <c r="D4" s="372"/>
      <c r="E4" s="372"/>
      <c r="F4" s="372"/>
      <c r="G4" s="372"/>
    </row>
    <row r="5" spans="2:7" x14ac:dyDescent="0.35">
      <c r="B5" s="372" t="s">
        <v>124</v>
      </c>
      <c r="C5" s="372"/>
      <c r="D5" s="372"/>
      <c r="E5" s="372"/>
      <c r="F5" s="372"/>
      <c r="G5" s="372"/>
    </row>
    <row r="6" spans="2:7" x14ac:dyDescent="0.35">
      <c r="B6" s="372" t="s">
        <v>125</v>
      </c>
      <c r="C6" s="372"/>
      <c r="D6" s="372"/>
      <c r="E6" s="372"/>
      <c r="F6" s="372"/>
      <c r="G6" s="372"/>
    </row>
    <row r="7" spans="2:7" x14ac:dyDescent="0.35">
      <c r="B7" s="331"/>
      <c r="C7" s="331"/>
      <c r="D7" s="331"/>
      <c r="E7" s="331"/>
      <c r="F7" s="331"/>
      <c r="G7" s="331"/>
    </row>
    <row r="8" spans="2:7" ht="31.5" customHeight="1" x14ac:dyDescent="0.35">
      <c r="B8" s="332" t="s">
        <v>126</v>
      </c>
      <c r="C8" s="332" t="s">
        <v>127</v>
      </c>
      <c r="D8" s="332" t="s">
        <v>8</v>
      </c>
      <c r="E8" s="332" t="s">
        <v>128</v>
      </c>
      <c r="F8" s="332" t="s">
        <v>129</v>
      </c>
      <c r="G8" s="332" t="s">
        <v>130</v>
      </c>
    </row>
    <row r="9" spans="2:7" hidden="1" x14ac:dyDescent="0.35">
      <c r="B9" s="333">
        <v>1</v>
      </c>
      <c r="C9" s="334" t="s">
        <v>131</v>
      </c>
      <c r="D9" s="334" t="s">
        <v>132</v>
      </c>
      <c r="E9" s="334" t="s">
        <v>133</v>
      </c>
      <c r="F9" s="334" t="s">
        <v>134</v>
      </c>
      <c r="G9" s="334"/>
    </row>
    <row r="10" spans="2:7" x14ac:dyDescent="0.35">
      <c r="B10" s="333">
        <v>1</v>
      </c>
      <c r="C10" s="334" t="s">
        <v>135</v>
      </c>
      <c r="D10" s="335"/>
      <c r="E10" s="334" t="s">
        <v>136</v>
      </c>
      <c r="F10" s="334" t="s">
        <v>152</v>
      </c>
      <c r="G10" s="334"/>
    </row>
    <row r="11" spans="2:7" ht="50" x14ac:dyDescent="0.35">
      <c r="B11" s="336">
        <v>2</v>
      </c>
      <c r="C11" s="337" t="s">
        <v>137</v>
      </c>
      <c r="D11" s="338">
        <v>45201</v>
      </c>
      <c r="E11" s="337" t="s">
        <v>138</v>
      </c>
      <c r="F11" s="339" t="s">
        <v>152</v>
      </c>
      <c r="G11" s="334"/>
    </row>
    <row r="12" spans="2:7" x14ac:dyDescent="0.35">
      <c r="B12" s="333">
        <v>3</v>
      </c>
      <c r="C12" s="334" t="s">
        <v>10</v>
      </c>
      <c r="D12" s="338">
        <f>D11+1</f>
        <v>45202</v>
      </c>
      <c r="E12" s="334" t="s">
        <v>139</v>
      </c>
      <c r="F12" s="334" t="s">
        <v>140</v>
      </c>
      <c r="G12" s="334"/>
    </row>
    <row r="13" spans="2:7" x14ac:dyDescent="0.35">
      <c r="B13" s="333">
        <v>4</v>
      </c>
      <c r="C13" s="334" t="s">
        <v>141</v>
      </c>
      <c r="D13" s="338">
        <f>D12+1</f>
        <v>45203</v>
      </c>
      <c r="E13" s="334" t="s">
        <v>142</v>
      </c>
      <c r="F13" s="334" t="s">
        <v>143</v>
      </c>
      <c r="G13" s="334"/>
    </row>
    <row r="14" spans="2:7" x14ac:dyDescent="0.35">
      <c r="B14" s="333">
        <v>5</v>
      </c>
      <c r="C14" s="334" t="s">
        <v>144</v>
      </c>
      <c r="D14" s="338">
        <f>D13</f>
        <v>45203</v>
      </c>
      <c r="E14" s="334" t="s">
        <v>145</v>
      </c>
      <c r="F14" s="334" t="s">
        <v>146</v>
      </c>
      <c r="G14" s="334"/>
    </row>
    <row r="15" spans="2:7" x14ac:dyDescent="0.35">
      <c r="B15" s="333">
        <v>6</v>
      </c>
      <c r="C15" s="334" t="s">
        <v>147</v>
      </c>
      <c r="D15" s="338">
        <f>D14+1</f>
        <v>45204</v>
      </c>
      <c r="E15" s="334" t="s">
        <v>148</v>
      </c>
      <c r="F15" s="334" t="s">
        <v>140</v>
      </c>
      <c r="G15" s="334"/>
    </row>
    <row r="16" spans="2:7" x14ac:dyDescent="0.35">
      <c r="B16" s="333">
        <v>7</v>
      </c>
      <c r="C16" s="334" t="s">
        <v>149</v>
      </c>
      <c r="D16" s="338">
        <f>D15+1</f>
        <v>45205</v>
      </c>
      <c r="E16" s="334" t="s">
        <v>150</v>
      </c>
      <c r="F16" s="334" t="s">
        <v>151</v>
      </c>
      <c r="G16" s="334"/>
    </row>
  </sheetData>
  <mergeCells count="4">
    <mergeCell ref="B3:G3"/>
    <mergeCell ref="B4:G4"/>
    <mergeCell ref="B6:G6"/>
    <mergeCell ref="B5:G5"/>
  </mergeCells>
  <printOptions horizontalCentered="1"/>
  <pageMargins left="0.511811023622047" right="0.511811023622047" top="0.55118110236220497" bottom="0.55118110236220497" header="0.31496062992126" footer="0.31496062992126"/>
  <pageSetup paperSize="9" orientation="landscape" horizontalDpi="360" verticalDpi="360" r:id="rId1"/>
  <ignoredErrors>
    <ignoredError sqref="D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BR36"/>
  <sheetViews>
    <sheetView zoomScaleNormal="100" workbookViewId="0">
      <selection activeCell="C23" sqref="C23"/>
    </sheetView>
  </sheetViews>
  <sheetFormatPr defaultColWidth="9.1796875" defaultRowHeight="14.5" x14ac:dyDescent="0.35"/>
  <cols>
    <col min="1" max="1" width="4.7265625" style="6" customWidth="1"/>
    <col min="2" max="2" width="5.26953125" style="6" customWidth="1"/>
    <col min="3" max="3" width="51.81640625" style="6" customWidth="1"/>
    <col min="4" max="4" width="29.453125" style="6" customWidth="1"/>
    <col min="5" max="68" width="3.26953125" style="6" hidden="1" customWidth="1"/>
    <col min="69" max="69" width="30.1796875" style="6" bestFit="1" customWidth="1"/>
    <col min="70" max="16384" width="9.1796875" style="6"/>
  </cols>
  <sheetData>
    <row r="1" spans="2:69" x14ac:dyDescent="0.35">
      <c r="B1" s="28" t="s">
        <v>16</v>
      </c>
      <c r="C1" s="28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2:69" x14ac:dyDescent="0.35">
      <c r="B2" s="28" t="s">
        <v>47</v>
      </c>
      <c r="C2" s="31"/>
      <c r="D2" s="31"/>
      <c r="E2" s="32"/>
      <c r="F2" s="32"/>
      <c r="G2" s="32"/>
      <c r="H2" s="32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2:69" x14ac:dyDescent="0.35">
      <c r="B3" s="28" t="s">
        <v>45</v>
      </c>
      <c r="C3" s="28"/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2:69" ht="15" thickBot="1" x14ac:dyDescent="0.4">
      <c r="B4" s="28" t="s">
        <v>39</v>
      </c>
      <c r="C4" s="28"/>
      <c r="D4" s="2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2:69" ht="12" customHeight="1" x14ac:dyDescent="0.35">
      <c r="B5" s="340" t="s">
        <v>0</v>
      </c>
      <c r="C5" s="342" t="s">
        <v>1</v>
      </c>
      <c r="D5" s="342" t="s">
        <v>8</v>
      </c>
      <c r="E5" s="346" t="s">
        <v>36</v>
      </c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7"/>
      <c r="W5" s="348" t="s">
        <v>37</v>
      </c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8"/>
      <c r="BQ5" s="344" t="s">
        <v>2</v>
      </c>
    </row>
    <row r="6" spans="2:69" ht="12" customHeight="1" thickBot="1" x14ac:dyDescent="0.4">
      <c r="B6" s="341"/>
      <c r="C6" s="343"/>
      <c r="D6" s="343"/>
      <c r="E6" s="85">
        <v>14</v>
      </c>
      <c r="F6" s="85">
        <v>15</v>
      </c>
      <c r="G6" s="85">
        <v>16</v>
      </c>
      <c r="H6" s="85">
        <v>17</v>
      </c>
      <c r="I6" s="85">
        <v>18</v>
      </c>
      <c r="J6" s="9">
        <v>19</v>
      </c>
      <c r="K6" s="9">
        <v>20</v>
      </c>
      <c r="L6" s="85">
        <v>21</v>
      </c>
      <c r="M6" s="85">
        <v>22</v>
      </c>
      <c r="N6" s="85">
        <v>23</v>
      </c>
      <c r="O6" s="85">
        <v>24</v>
      </c>
      <c r="P6" s="85">
        <v>25</v>
      </c>
      <c r="Q6" s="9">
        <v>26</v>
      </c>
      <c r="R6" s="9">
        <v>27</v>
      </c>
      <c r="S6" s="85">
        <v>28</v>
      </c>
      <c r="T6" s="85">
        <v>29</v>
      </c>
      <c r="U6" s="85">
        <v>30</v>
      </c>
      <c r="V6" s="86">
        <v>31</v>
      </c>
      <c r="W6" s="87">
        <v>1</v>
      </c>
      <c r="X6" s="9">
        <v>2</v>
      </c>
      <c r="Y6" s="9">
        <v>3</v>
      </c>
      <c r="Z6" s="85">
        <v>4</v>
      </c>
      <c r="AA6" s="85">
        <v>5</v>
      </c>
      <c r="AB6" s="85">
        <v>6</v>
      </c>
      <c r="AC6" s="88">
        <v>7</v>
      </c>
      <c r="AD6" s="88">
        <v>8</v>
      </c>
      <c r="AE6" s="10">
        <v>9</v>
      </c>
      <c r="AF6" s="10">
        <v>10</v>
      </c>
      <c r="AG6" s="88">
        <v>11</v>
      </c>
      <c r="AH6" s="88">
        <v>12</v>
      </c>
      <c r="AI6" s="88">
        <v>13</v>
      </c>
      <c r="AJ6" s="88">
        <v>14</v>
      </c>
      <c r="AK6" s="88">
        <v>15</v>
      </c>
      <c r="AL6" s="10">
        <v>16</v>
      </c>
      <c r="AM6" s="10">
        <v>17</v>
      </c>
      <c r="AN6" s="11">
        <v>18</v>
      </c>
      <c r="AO6" s="11">
        <v>19</v>
      </c>
      <c r="AP6" s="11">
        <v>20</v>
      </c>
      <c r="AQ6" s="11">
        <v>21</v>
      </c>
      <c r="AR6" s="11">
        <v>22</v>
      </c>
      <c r="AS6" s="11">
        <v>23</v>
      </c>
      <c r="AT6" s="11">
        <v>24</v>
      </c>
      <c r="AU6" s="11">
        <v>25</v>
      </c>
      <c r="AV6" s="11">
        <v>26</v>
      </c>
      <c r="AW6" s="11">
        <v>27</v>
      </c>
      <c r="AX6" s="11">
        <v>28</v>
      </c>
      <c r="AY6" s="11">
        <v>29</v>
      </c>
      <c r="AZ6" s="11">
        <v>30</v>
      </c>
      <c r="BA6" s="11">
        <v>31</v>
      </c>
      <c r="BB6" s="11">
        <v>32</v>
      </c>
      <c r="BC6" s="11">
        <v>33</v>
      </c>
      <c r="BD6" s="11">
        <v>34</v>
      </c>
      <c r="BE6" s="11">
        <v>35</v>
      </c>
      <c r="BF6" s="11">
        <v>36</v>
      </c>
      <c r="BG6" s="11">
        <v>37</v>
      </c>
      <c r="BH6" s="11">
        <v>38</v>
      </c>
      <c r="BI6" s="11">
        <v>39</v>
      </c>
      <c r="BJ6" s="11">
        <v>40</v>
      </c>
      <c r="BK6" s="11">
        <v>41</v>
      </c>
      <c r="BL6" s="11">
        <v>42</v>
      </c>
      <c r="BM6" s="11">
        <v>43</v>
      </c>
      <c r="BN6" s="12">
        <v>43</v>
      </c>
      <c r="BO6" s="12">
        <v>44</v>
      </c>
      <c r="BP6" s="12">
        <v>45</v>
      </c>
      <c r="BQ6" s="345"/>
    </row>
    <row r="7" spans="2:69" ht="16.5" customHeight="1" thickTop="1" x14ac:dyDescent="0.35">
      <c r="B7" s="77" t="s">
        <v>3</v>
      </c>
      <c r="C7" s="78" t="s">
        <v>17</v>
      </c>
      <c r="D7" s="95"/>
      <c r="E7" s="79"/>
      <c r="F7" s="80"/>
      <c r="G7" s="80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81"/>
      <c r="W7" s="82"/>
      <c r="X7" s="83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84"/>
    </row>
    <row r="8" spans="2:69" ht="16.5" customHeight="1" x14ac:dyDescent="0.35">
      <c r="B8" s="34">
        <v>1</v>
      </c>
      <c r="C8" s="2" t="s">
        <v>18</v>
      </c>
      <c r="D8" s="107">
        <v>43762</v>
      </c>
      <c r="E8" s="39"/>
      <c r="F8" s="48"/>
      <c r="G8" s="48"/>
      <c r="H8" s="47"/>
      <c r="I8" s="47"/>
      <c r="J8" s="13"/>
      <c r="K8" s="13"/>
      <c r="L8" s="47"/>
      <c r="M8" s="47"/>
      <c r="N8" s="47"/>
      <c r="O8" s="47"/>
      <c r="P8" s="47"/>
      <c r="Q8" s="13"/>
      <c r="R8" s="13"/>
      <c r="S8" s="47"/>
      <c r="T8" s="47"/>
      <c r="U8" s="47"/>
      <c r="V8" s="59"/>
      <c r="W8" s="55"/>
      <c r="X8" s="63"/>
      <c r="Y8" s="13"/>
      <c r="Z8" s="47"/>
      <c r="AA8" s="47"/>
      <c r="AB8" s="47"/>
      <c r="AC8" s="47"/>
      <c r="AD8" s="47"/>
      <c r="AE8" s="13"/>
      <c r="AF8" s="13"/>
      <c r="AG8" s="47"/>
      <c r="AH8" s="47"/>
      <c r="AI8" s="47"/>
      <c r="AJ8" s="47"/>
      <c r="AK8" s="47"/>
      <c r="AL8" s="13"/>
      <c r="AM8" s="13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5"/>
      <c r="BC8" s="15"/>
      <c r="BD8" s="14"/>
      <c r="BE8" s="14"/>
      <c r="BF8" s="14"/>
      <c r="BG8" s="14"/>
      <c r="BH8" s="14"/>
      <c r="BI8" s="15"/>
      <c r="BJ8" s="15"/>
      <c r="BK8" s="14"/>
      <c r="BL8" s="14"/>
      <c r="BM8" s="14"/>
      <c r="BN8" s="14"/>
      <c r="BO8" s="14"/>
      <c r="BP8" s="15"/>
      <c r="BQ8" s="17" t="s">
        <v>19</v>
      </c>
    </row>
    <row r="9" spans="2:69" ht="16.5" customHeight="1" x14ac:dyDescent="0.35">
      <c r="B9" s="34">
        <v>2</v>
      </c>
      <c r="C9" s="2" t="s">
        <v>20</v>
      </c>
      <c r="D9" s="96">
        <f>D8</f>
        <v>43762</v>
      </c>
      <c r="E9" s="39"/>
      <c r="F9" s="48"/>
      <c r="G9" s="48"/>
      <c r="H9" s="47"/>
      <c r="I9" s="47"/>
      <c r="J9" s="13"/>
      <c r="K9" s="13"/>
      <c r="L9" s="47"/>
      <c r="M9" s="47"/>
      <c r="N9" s="47"/>
      <c r="O9" s="47"/>
      <c r="P9" s="47"/>
      <c r="Q9" s="13"/>
      <c r="R9" s="13"/>
      <c r="S9" s="47"/>
      <c r="T9" s="47"/>
      <c r="U9" s="47"/>
      <c r="V9" s="59"/>
      <c r="W9" s="55"/>
      <c r="X9" s="63"/>
      <c r="Y9" s="13"/>
      <c r="Z9" s="47"/>
      <c r="AA9" s="47"/>
      <c r="AB9" s="47"/>
      <c r="AC9" s="47"/>
      <c r="AD9" s="47"/>
      <c r="AE9" s="13"/>
      <c r="AF9" s="13"/>
      <c r="AG9" s="47"/>
      <c r="AH9" s="47"/>
      <c r="AI9" s="47"/>
      <c r="AJ9" s="47"/>
      <c r="AK9" s="47"/>
      <c r="AL9" s="13"/>
      <c r="AM9" s="13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5"/>
      <c r="BC9" s="15"/>
      <c r="BD9" s="14"/>
      <c r="BE9" s="14"/>
      <c r="BF9" s="14"/>
      <c r="BG9" s="14"/>
      <c r="BH9" s="14"/>
      <c r="BI9" s="15"/>
      <c r="BJ9" s="15"/>
      <c r="BK9" s="14"/>
      <c r="BL9" s="14"/>
      <c r="BM9" s="14"/>
      <c r="BN9" s="14"/>
      <c r="BO9" s="14"/>
      <c r="BP9" s="15"/>
      <c r="BQ9" s="16"/>
    </row>
    <row r="10" spans="2:69" ht="16.5" customHeight="1" x14ac:dyDescent="0.35">
      <c r="B10" s="34">
        <v>3</v>
      </c>
      <c r="C10" s="4" t="s">
        <v>35</v>
      </c>
      <c r="D10" s="97">
        <f>D9</f>
        <v>43762</v>
      </c>
      <c r="E10" s="49"/>
      <c r="F10" s="46"/>
      <c r="G10" s="50"/>
      <c r="H10" s="49"/>
      <c r="I10" s="49"/>
      <c r="J10" s="42"/>
      <c r="K10" s="42"/>
      <c r="L10" s="49"/>
      <c r="M10" s="49"/>
      <c r="N10" s="49"/>
      <c r="O10" s="49"/>
      <c r="P10" s="49"/>
      <c r="Q10" s="42"/>
      <c r="R10" s="42"/>
      <c r="S10" s="49"/>
      <c r="T10" s="49"/>
      <c r="U10" s="49"/>
      <c r="V10" s="60"/>
      <c r="W10" s="56"/>
      <c r="X10" s="64"/>
      <c r="Y10" s="42"/>
      <c r="Z10" s="49"/>
      <c r="AA10" s="49"/>
      <c r="AB10" s="49"/>
      <c r="AC10" s="49"/>
      <c r="AD10" s="49"/>
      <c r="AE10" s="42"/>
      <c r="AF10" s="42"/>
      <c r="AG10" s="49"/>
      <c r="AH10" s="49"/>
      <c r="AI10" s="49"/>
      <c r="AJ10" s="49"/>
      <c r="AK10" s="49"/>
      <c r="AL10" s="42"/>
      <c r="AM10" s="42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3"/>
      <c r="BE10" s="43"/>
      <c r="BF10" s="43"/>
      <c r="BG10" s="43"/>
      <c r="BH10" s="43"/>
      <c r="BI10" s="44"/>
      <c r="BJ10" s="44"/>
      <c r="BK10" s="43"/>
      <c r="BL10" s="43"/>
      <c r="BM10" s="43"/>
      <c r="BN10" s="43"/>
      <c r="BO10" s="43"/>
      <c r="BP10" s="44"/>
      <c r="BQ10" s="45"/>
    </row>
    <row r="11" spans="2:69" ht="16.5" customHeight="1" thickBot="1" x14ac:dyDescent="0.4">
      <c r="B11" s="34">
        <v>4</v>
      </c>
      <c r="C11" s="40" t="s">
        <v>21</v>
      </c>
      <c r="D11" s="98">
        <f>D10+1</f>
        <v>43763</v>
      </c>
      <c r="E11" s="51"/>
      <c r="F11" s="89"/>
      <c r="G11" s="52"/>
      <c r="H11" s="51"/>
      <c r="I11" s="51"/>
      <c r="J11" s="20"/>
      <c r="K11" s="20"/>
      <c r="L11" s="51"/>
      <c r="M11" s="51"/>
      <c r="N11" s="51"/>
      <c r="O11" s="51"/>
      <c r="P11" s="51"/>
      <c r="Q11" s="20"/>
      <c r="R11" s="20"/>
      <c r="S11" s="51"/>
      <c r="T11" s="51"/>
      <c r="U11" s="51"/>
      <c r="V11" s="61"/>
      <c r="W11" s="57"/>
      <c r="X11" s="65"/>
      <c r="Y11" s="20"/>
      <c r="Z11" s="51"/>
      <c r="AA11" s="51"/>
      <c r="AB11" s="51"/>
      <c r="AC11" s="51"/>
      <c r="AD11" s="51"/>
      <c r="AE11" s="20"/>
      <c r="AF11" s="20"/>
      <c r="AG11" s="51"/>
      <c r="AH11" s="51"/>
      <c r="AI11" s="51"/>
      <c r="AJ11" s="51"/>
      <c r="AK11" s="51"/>
      <c r="AL11" s="20"/>
      <c r="AM11" s="20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2"/>
      <c r="BC11" s="22"/>
      <c r="BD11" s="21"/>
      <c r="BE11" s="21"/>
      <c r="BF11" s="21"/>
      <c r="BG11" s="21"/>
      <c r="BH11" s="21"/>
      <c r="BI11" s="22"/>
      <c r="BJ11" s="22"/>
      <c r="BK11" s="21"/>
      <c r="BL11" s="21"/>
      <c r="BM11" s="21"/>
      <c r="BN11" s="21"/>
      <c r="BO11" s="21"/>
      <c r="BP11" s="22"/>
      <c r="BQ11" s="23"/>
    </row>
    <row r="12" spans="2:69" ht="16.5" customHeight="1" x14ac:dyDescent="0.35">
      <c r="B12" s="76" t="s">
        <v>4</v>
      </c>
      <c r="C12" s="69" t="s">
        <v>22</v>
      </c>
      <c r="D12" s="99"/>
      <c r="E12" s="70"/>
      <c r="F12" s="71"/>
      <c r="G12" s="71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2"/>
      <c r="W12" s="73"/>
      <c r="X12" s="74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5"/>
    </row>
    <row r="13" spans="2:69" ht="16.5" customHeight="1" x14ac:dyDescent="0.35">
      <c r="B13" s="34">
        <v>1</v>
      </c>
      <c r="C13" s="35" t="s">
        <v>23</v>
      </c>
      <c r="D13" s="106">
        <f>D11</f>
        <v>43763</v>
      </c>
      <c r="E13" s="47"/>
      <c r="F13" s="48"/>
      <c r="G13" s="90"/>
      <c r="H13" s="47"/>
      <c r="I13" s="47"/>
      <c r="J13" s="13"/>
      <c r="K13" s="13"/>
      <c r="L13" s="47"/>
      <c r="M13" s="47"/>
      <c r="N13" s="47"/>
      <c r="O13" s="47"/>
      <c r="P13" s="47"/>
      <c r="Q13" s="13"/>
      <c r="R13" s="13"/>
      <c r="S13" s="47"/>
      <c r="T13" s="47"/>
      <c r="U13" s="47"/>
      <c r="V13" s="59"/>
      <c r="W13" s="55"/>
      <c r="X13" s="63"/>
      <c r="Y13" s="13"/>
      <c r="Z13" s="47"/>
      <c r="AA13" s="47"/>
      <c r="AB13" s="47"/>
      <c r="AC13" s="47"/>
      <c r="AD13" s="47"/>
      <c r="AE13" s="13"/>
      <c r="AF13" s="13"/>
      <c r="AG13" s="47"/>
      <c r="AH13" s="47"/>
      <c r="AI13" s="47"/>
      <c r="AJ13" s="47"/>
      <c r="AK13" s="47"/>
      <c r="AL13" s="13"/>
      <c r="AM13" s="13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5"/>
      <c r="BC13" s="15"/>
      <c r="BD13" s="14"/>
      <c r="BE13" s="14"/>
      <c r="BF13" s="14"/>
      <c r="BG13" s="14"/>
      <c r="BH13" s="14"/>
      <c r="BI13" s="15"/>
      <c r="BJ13" s="15"/>
      <c r="BK13" s="14"/>
      <c r="BL13" s="14"/>
      <c r="BM13" s="14"/>
      <c r="BN13" s="14"/>
      <c r="BO13" s="14"/>
      <c r="BP13" s="15"/>
      <c r="BQ13" s="16"/>
    </row>
    <row r="14" spans="2:69" ht="16.5" customHeight="1" x14ac:dyDescent="0.35">
      <c r="B14" s="36">
        <v>2</v>
      </c>
      <c r="C14" s="37" t="s">
        <v>40</v>
      </c>
      <c r="D14" s="105">
        <f>D13</f>
        <v>43763</v>
      </c>
      <c r="E14" s="47"/>
      <c r="F14" s="48"/>
      <c r="G14" s="48"/>
      <c r="H14" s="39"/>
      <c r="I14" s="47"/>
      <c r="J14" s="13"/>
      <c r="K14" s="13"/>
      <c r="L14" s="47"/>
      <c r="M14" s="47"/>
      <c r="N14" s="47"/>
      <c r="O14" s="47"/>
      <c r="P14" s="47"/>
      <c r="Q14" s="13"/>
      <c r="R14" s="13"/>
      <c r="S14" s="47"/>
      <c r="T14" s="47"/>
      <c r="U14" s="47"/>
      <c r="V14" s="59"/>
      <c r="W14" s="55"/>
      <c r="X14" s="63"/>
      <c r="Y14" s="13"/>
      <c r="Z14" s="47"/>
      <c r="AA14" s="47"/>
      <c r="AB14" s="47"/>
      <c r="AC14" s="47"/>
      <c r="AD14" s="47"/>
      <c r="AE14" s="13"/>
      <c r="AF14" s="13"/>
      <c r="AG14" s="47"/>
      <c r="AH14" s="47"/>
      <c r="AI14" s="47"/>
      <c r="AJ14" s="47"/>
      <c r="AK14" s="47"/>
      <c r="AL14" s="13"/>
      <c r="AM14" s="13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5"/>
      <c r="BC14" s="15"/>
      <c r="BD14" s="14"/>
      <c r="BE14" s="14"/>
      <c r="BF14" s="14"/>
      <c r="BG14" s="14"/>
      <c r="BH14" s="14"/>
      <c r="BI14" s="15"/>
      <c r="BJ14" s="15"/>
      <c r="BK14" s="14"/>
      <c r="BL14" s="14"/>
      <c r="BM14" s="14"/>
      <c r="BN14" s="14"/>
      <c r="BO14" s="14"/>
      <c r="BP14" s="15"/>
      <c r="BQ14" s="16"/>
    </row>
    <row r="15" spans="2:69" ht="16.5" customHeight="1" x14ac:dyDescent="0.35">
      <c r="B15" s="34">
        <v>3</v>
      </c>
      <c r="C15" s="1" t="s">
        <v>24</v>
      </c>
      <c r="D15" s="100">
        <f>D14+3</f>
        <v>43766</v>
      </c>
      <c r="E15" s="47"/>
      <c r="F15" s="48"/>
      <c r="G15" s="48"/>
      <c r="H15" s="47"/>
      <c r="I15" s="39"/>
      <c r="J15" s="13"/>
      <c r="K15" s="13"/>
      <c r="L15" s="47"/>
      <c r="M15" s="47"/>
      <c r="N15" s="47"/>
      <c r="O15" s="47"/>
      <c r="P15" s="47"/>
      <c r="Q15" s="13"/>
      <c r="R15" s="13"/>
      <c r="S15" s="47"/>
      <c r="T15" s="47"/>
      <c r="U15" s="47"/>
      <c r="V15" s="59"/>
      <c r="W15" s="55"/>
      <c r="X15" s="63"/>
      <c r="Y15" s="13"/>
      <c r="Z15" s="47"/>
      <c r="AA15" s="47"/>
      <c r="AB15" s="47"/>
      <c r="AC15" s="47"/>
      <c r="AD15" s="47"/>
      <c r="AE15" s="13"/>
      <c r="AF15" s="13"/>
      <c r="AG15" s="47"/>
      <c r="AH15" s="47"/>
      <c r="AI15" s="47"/>
      <c r="AJ15" s="47"/>
      <c r="AK15" s="47"/>
      <c r="AL15" s="13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5"/>
      <c r="BC15" s="15"/>
      <c r="BD15" s="14"/>
      <c r="BE15" s="14"/>
      <c r="BF15" s="14"/>
      <c r="BG15" s="14"/>
      <c r="BH15" s="14"/>
      <c r="BI15" s="15"/>
      <c r="BJ15" s="15"/>
      <c r="BK15" s="14"/>
      <c r="BL15" s="14"/>
      <c r="BM15" s="14"/>
      <c r="BN15" s="14"/>
      <c r="BO15" s="14"/>
      <c r="BP15" s="15"/>
      <c r="BQ15" s="16"/>
    </row>
    <row r="16" spans="2:69" ht="16.5" customHeight="1" x14ac:dyDescent="0.35">
      <c r="B16" s="36">
        <v>4</v>
      </c>
      <c r="C16" s="1" t="s">
        <v>25</v>
      </c>
      <c r="D16" s="100">
        <f>D15+1</f>
        <v>43767</v>
      </c>
      <c r="E16" s="47"/>
      <c r="F16" s="53"/>
      <c r="G16" s="48"/>
      <c r="H16" s="47"/>
      <c r="I16" s="54"/>
      <c r="J16" s="19"/>
      <c r="K16" s="19"/>
      <c r="L16" s="39" t="s">
        <v>38</v>
      </c>
      <c r="M16" s="54"/>
      <c r="N16" s="54"/>
      <c r="O16" s="54"/>
      <c r="P16" s="54"/>
      <c r="Q16" s="19"/>
      <c r="R16" s="13"/>
      <c r="S16" s="47"/>
      <c r="T16" s="54"/>
      <c r="U16" s="54"/>
      <c r="V16" s="62"/>
      <c r="W16" s="58"/>
      <c r="X16" s="66"/>
      <c r="Y16" s="13"/>
      <c r="Z16" s="47"/>
      <c r="AA16" s="47"/>
      <c r="AB16" s="47"/>
      <c r="AC16" s="47"/>
      <c r="AD16" s="47"/>
      <c r="AE16" s="13"/>
      <c r="AF16" s="13"/>
      <c r="AG16" s="47"/>
      <c r="AH16" s="47"/>
      <c r="AI16" s="47"/>
      <c r="AJ16" s="47"/>
      <c r="AK16" s="47"/>
      <c r="AL16" s="13"/>
      <c r="AM16" s="13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24"/>
      <c r="BC16" s="24"/>
      <c r="BD16" s="18"/>
      <c r="BE16" s="18"/>
      <c r="BF16" s="18"/>
      <c r="BG16" s="18"/>
      <c r="BH16" s="18"/>
      <c r="BI16" s="24"/>
      <c r="BJ16" s="24"/>
      <c r="BK16" s="18"/>
      <c r="BL16" s="18"/>
      <c r="BM16" s="18"/>
      <c r="BN16" s="18"/>
      <c r="BO16" s="18"/>
      <c r="BP16" s="24"/>
      <c r="BQ16" s="25"/>
    </row>
    <row r="17" spans="2:69" ht="16.5" customHeight="1" x14ac:dyDescent="0.35">
      <c r="B17" s="34">
        <v>5</v>
      </c>
      <c r="C17" s="3" t="s">
        <v>26</v>
      </c>
      <c r="D17" s="101">
        <f>D16+1</f>
        <v>43768</v>
      </c>
      <c r="E17" s="47"/>
      <c r="F17" s="53"/>
      <c r="G17" s="53"/>
      <c r="H17" s="47"/>
      <c r="I17" s="54"/>
      <c r="J17" s="19"/>
      <c r="K17" s="19"/>
      <c r="L17" s="54"/>
      <c r="M17" s="54"/>
      <c r="N17" s="91"/>
      <c r="O17" s="54"/>
      <c r="P17" s="54"/>
      <c r="Q17" s="19"/>
      <c r="R17" s="13"/>
      <c r="S17" s="47"/>
      <c r="T17" s="54"/>
      <c r="U17" s="54"/>
      <c r="V17" s="62"/>
      <c r="W17" s="58"/>
      <c r="X17" s="66"/>
      <c r="Y17" s="13"/>
      <c r="Z17" s="47"/>
      <c r="AA17" s="47"/>
      <c r="AB17" s="47"/>
      <c r="AC17" s="47"/>
      <c r="AD17" s="47"/>
      <c r="AE17" s="13"/>
      <c r="AF17" s="13"/>
      <c r="AG17" s="47"/>
      <c r="AH17" s="47"/>
      <c r="AI17" s="47"/>
      <c r="AJ17" s="47"/>
      <c r="AK17" s="47"/>
      <c r="AL17" s="13"/>
      <c r="AM17" s="13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24"/>
      <c r="BC17" s="24"/>
      <c r="BD17" s="18"/>
      <c r="BE17" s="18"/>
      <c r="BF17" s="18"/>
      <c r="BG17" s="18"/>
      <c r="BH17" s="18"/>
      <c r="BI17" s="24"/>
      <c r="BJ17" s="24"/>
      <c r="BK17" s="18"/>
      <c r="BL17" s="18"/>
      <c r="BM17" s="18"/>
      <c r="BN17" s="18"/>
      <c r="BO17" s="18"/>
      <c r="BP17" s="24"/>
      <c r="BQ17" s="25"/>
    </row>
    <row r="18" spans="2:69" ht="16.5" customHeight="1" x14ac:dyDescent="0.35">
      <c r="B18" s="36">
        <v>6</v>
      </c>
      <c r="C18" s="3" t="s">
        <v>32</v>
      </c>
      <c r="D18" s="101">
        <f>D17</f>
        <v>43768</v>
      </c>
      <c r="E18" s="47"/>
      <c r="F18" s="53"/>
      <c r="G18" s="53"/>
      <c r="H18" s="47"/>
      <c r="I18" s="54"/>
      <c r="J18" s="19"/>
      <c r="K18" s="19"/>
      <c r="L18" s="54"/>
      <c r="M18" s="54"/>
      <c r="N18" s="91"/>
      <c r="O18" s="54"/>
      <c r="P18" s="54"/>
      <c r="Q18" s="19"/>
      <c r="R18" s="13"/>
      <c r="S18" s="47"/>
      <c r="T18" s="54"/>
      <c r="U18" s="54"/>
      <c r="V18" s="62"/>
      <c r="W18" s="58"/>
      <c r="X18" s="66"/>
      <c r="Y18" s="13"/>
      <c r="Z18" s="47"/>
      <c r="AA18" s="47"/>
      <c r="AB18" s="47"/>
      <c r="AC18" s="47"/>
      <c r="AD18" s="47"/>
      <c r="AE18" s="13"/>
      <c r="AF18" s="13"/>
      <c r="AG18" s="47"/>
      <c r="AH18" s="47"/>
      <c r="AI18" s="47"/>
      <c r="AJ18" s="47"/>
      <c r="AK18" s="47"/>
      <c r="AL18" s="13"/>
      <c r="AM18" s="13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24"/>
      <c r="BC18" s="24"/>
      <c r="BD18" s="18"/>
      <c r="BE18" s="18"/>
      <c r="BF18" s="18"/>
      <c r="BG18" s="18"/>
      <c r="BH18" s="18"/>
      <c r="BI18" s="24"/>
      <c r="BJ18" s="24"/>
      <c r="BK18" s="18"/>
      <c r="BL18" s="18"/>
      <c r="BM18" s="18"/>
      <c r="BN18" s="18"/>
      <c r="BO18" s="18"/>
      <c r="BP18" s="24"/>
      <c r="BQ18" s="25"/>
    </row>
    <row r="19" spans="2:69" ht="16.5" customHeight="1" x14ac:dyDescent="0.35">
      <c r="B19" s="34">
        <v>7</v>
      </c>
      <c r="C19" s="3" t="s">
        <v>27</v>
      </c>
      <c r="D19" s="101">
        <f>D18</f>
        <v>43768</v>
      </c>
      <c r="E19" s="47"/>
      <c r="F19" s="53"/>
      <c r="G19" s="53"/>
      <c r="H19" s="47"/>
      <c r="I19" s="54"/>
      <c r="J19" s="19"/>
      <c r="K19" s="19"/>
      <c r="L19" s="54"/>
      <c r="M19" s="54"/>
      <c r="N19" s="54"/>
      <c r="O19" s="91"/>
      <c r="P19" s="54"/>
      <c r="Q19" s="19"/>
      <c r="R19" s="13"/>
      <c r="S19" s="47"/>
      <c r="T19" s="54"/>
      <c r="U19" s="54"/>
      <c r="V19" s="62"/>
      <c r="W19" s="58"/>
      <c r="X19" s="66"/>
      <c r="Y19" s="13"/>
      <c r="Z19" s="47"/>
      <c r="AA19" s="47"/>
      <c r="AB19" s="47"/>
      <c r="AC19" s="47"/>
      <c r="AD19" s="47"/>
      <c r="AE19" s="13"/>
      <c r="AF19" s="13"/>
      <c r="AG19" s="47"/>
      <c r="AH19" s="47"/>
      <c r="AI19" s="47"/>
      <c r="AJ19" s="47"/>
      <c r="AK19" s="47"/>
      <c r="AL19" s="13"/>
      <c r="AM19" s="13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24"/>
      <c r="BC19" s="24"/>
      <c r="BD19" s="18"/>
      <c r="BE19" s="18"/>
      <c r="BF19" s="18"/>
      <c r="BG19" s="18"/>
      <c r="BH19" s="18"/>
      <c r="BI19" s="24"/>
      <c r="BJ19" s="24"/>
      <c r="BK19" s="18"/>
      <c r="BL19" s="18"/>
      <c r="BM19" s="18"/>
      <c r="BN19" s="18"/>
      <c r="BO19" s="18"/>
      <c r="BP19" s="24"/>
      <c r="BQ19" s="25"/>
    </row>
    <row r="20" spans="2:69" ht="16.5" customHeight="1" x14ac:dyDescent="0.35">
      <c r="B20" s="36">
        <v>8</v>
      </c>
      <c r="C20" s="3" t="s">
        <v>28</v>
      </c>
      <c r="D20" s="108">
        <f>D19+2</f>
        <v>43770</v>
      </c>
      <c r="E20" s="47"/>
      <c r="F20" s="53"/>
      <c r="G20" s="53"/>
      <c r="H20" s="47"/>
      <c r="I20" s="54"/>
      <c r="J20" s="19"/>
      <c r="K20" s="19"/>
      <c r="L20" s="47"/>
      <c r="M20" s="54"/>
      <c r="N20" s="54"/>
      <c r="O20" s="91"/>
      <c r="P20" s="54"/>
      <c r="Q20" s="19"/>
      <c r="R20" s="13"/>
      <c r="S20" s="47"/>
      <c r="T20" s="54"/>
      <c r="U20" s="54"/>
      <c r="V20" s="62"/>
      <c r="W20" s="58"/>
      <c r="X20" s="66"/>
      <c r="Y20" s="13"/>
      <c r="Z20" s="47"/>
      <c r="AA20" s="47"/>
      <c r="AB20" s="47"/>
      <c r="AC20" s="47"/>
      <c r="AD20" s="47"/>
      <c r="AE20" s="13"/>
      <c r="AF20" s="13"/>
      <c r="AG20" s="47"/>
      <c r="AH20" s="47"/>
      <c r="AI20" s="47"/>
      <c r="AJ20" s="47"/>
      <c r="AK20" s="47"/>
      <c r="AL20" s="13"/>
      <c r="AM20" s="13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24"/>
      <c r="BC20" s="24"/>
      <c r="BD20" s="18"/>
      <c r="BE20" s="18"/>
      <c r="BF20" s="18"/>
      <c r="BG20" s="18"/>
      <c r="BH20" s="18"/>
      <c r="BI20" s="24"/>
      <c r="BJ20" s="24"/>
      <c r="BK20" s="18"/>
      <c r="BL20" s="18"/>
      <c r="BM20" s="18"/>
      <c r="BN20" s="18"/>
      <c r="BO20" s="18"/>
      <c r="BP20" s="24"/>
      <c r="BQ20" s="25"/>
    </row>
    <row r="21" spans="2:69" ht="16.5" customHeight="1" x14ac:dyDescent="0.35">
      <c r="B21" s="34">
        <v>9</v>
      </c>
      <c r="C21" s="3" t="s">
        <v>10</v>
      </c>
      <c r="D21" s="101">
        <f>D20</f>
        <v>43770</v>
      </c>
      <c r="E21" s="47"/>
      <c r="F21" s="53"/>
      <c r="G21" s="53"/>
      <c r="H21" s="47"/>
      <c r="I21" s="54"/>
      <c r="J21" s="19"/>
      <c r="K21" s="13"/>
      <c r="L21" s="47"/>
      <c r="M21" s="54"/>
      <c r="N21" s="54"/>
      <c r="O21" s="54"/>
      <c r="P21" s="91"/>
      <c r="Q21" s="19"/>
      <c r="R21" s="13"/>
      <c r="S21" s="47"/>
      <c r="T21" s="54"/>
      <c r="U21" s="54"/>
      <c r="V21" s="62"/>
      <c r="W21" s="58"/>
      <c r="X21" s="66"/>
      <c r="Y21" s="13"/>
      <c r="Z21" s="47"/>
      <c r="AA21" s="47"/>
      <c r="AB21" s="47"/>
      <c r="AC21" s="47"/>
      <c r="AD21" s="47"/>
      <c r="AE21" s="13"/>
      <c r="AF21" s="13"/>
      <c r="AG21" s="47"/>
      <c r="AH21" s="47"/>
      <c r="AI21" s="47"/>
      <c r="AJ21" s="47"/>
      <c r="AK21" s="47"/>
      <c r="AL21" s="13"/>
      <c r="AM21" s="13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24"/>
      <c r="BC21" s="24"/>
      <c r="BD21" s="18"/>
      <c r="BE21" s="18"/>
      <c r="BF21" s="18"/>
      <c r="BG21" s="18"/>
      <c r="BH21" s="18"/>
      <c r="BI21" s="24"/>
      <c r="BJ21" s="24"/>
      <c r="BK21" s="18"/>
      <c r="BL21" s="18"/>
      <c r="BM21" s="18"/>
      <c r="BN21" s="18"/>
      <c r="BO21" s="18"/>
      <c r="BP21" s="24"/>
      <c r="BQ21" s="25"/>
    </row>
    <row r="22" spans="2:69" ht="16.5" customHeight="1" x14ac:dyDescent="0.35">
      <c r="B22" s="36">
        <v>10</v>
      </c>
      <c r="C22" s="1" t="s">
        <v>11</v>
      </c>
      <c r="D22" s="100">
        <f>D21+3</f>
        <v>43773</v>
      </c>
      <c r="E22" s="47"/>
      <c r="F22" s="53"/>
      <c r="G22" s="53"/>
      <c r="H22" s="47"/>
      <c r="I22" s="54"/>
      <c r="J22" s="19"/>
      <c r="K22" s="13"/>
      <c r="L22" s="47"/>
      <c r="M22" s="54"/>
      <c r="N22" s="54"/>
      <c r="O22" s="54"/>
      <c r="P22" s="54"/>
      <c r="Q22" s="19"/>
      <c r="R22" s="13"/>
      <c r="S22" s="39"/>
      <c r="T22" s="54"/>
      <c r="U22" s="54"/>
      <c r="V22" s="62"/>
      <c r="W22" s="58"/>
      <c r="X22" s="66"/>
      <c r="Y22" s="13"/>
      <c r="Z22" s="47"/>
      <c r="AA22" s="47"/>
      <c r="AB22" s="47"/>
      <c r="AC22" s="47"/>
      <c r="AD22" s="47"/>
      <c r="AE22" s="13"/>
      <c r="AF22" s="13"/>
      <c r="AG22" s="47"/>
      <c r="AH22" s="47"/>
      <c r="AI22" s="47"/>
      <c r="AJ22" s="47"/>
      <c r="AK22" s="47"/>
      <c r="AL22" s="13"/>
      <c r="AM22" s="13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24"/>
      <c r="BC22" s="24"/>
      <c r="BD22" s="18"/>
      <c r="BE22" s="18"/>
      <c r="BF22" s="18"/>
      <c r="BG22" s="18"/>
      <c r="BH22" s="18"/>
      <c r="BI22" s="24"/>
      <c r="BJ22" s="24"/>
      <c r="BK22" s="18"/>
      <c r="BL22" s="18"/>
      <c r="BM22" s="18"/>
      <c r="BN22" s="18"/>
      <c r="BO22" s="18"/>
      <c r="BP22" s="24"/>
      <c r="BQ22" s="25"/>
    </row>
    <row r="23" spans="2:69" ht="16.5" customHeight="1" x14ac:dyDescent="0.35">
      <c r="B23" s="34">
        <v>11</v>
      </c>
      <c r="C23" s="1" t="s">
        <v>12</v>
      </c>
      <c r="D23" s="104">
        <f>D22+7</f>
        <v>43780</v>
      </c>
      <c r="E23" s="47"/>
      <c r="F23" s="53"/>
      <c r="G23" s="53"/>
      <c r="H23" s="47"/>
      <c r="I23" s="54"/>
      <c r="J23" s="19"/>
      <c r="K23" s="13"/>
      <c r="L23" s="47"/>
      <c r="M23" s="54"/>
      <c r="N23" s="54"/>
      <c r="O23" s="54"/>
      <c r="P23" s="54"/>
      <c r="Q23" s="19"/>
      <c r="R23" s="13"/>
      <c r="S23" s="47"/>
      <c r="T23" s="54"/>
      <c r="U23" s="91"/>
      <c r="V23" s="62"/>
      <c r="W23" s="58"/>
      <c r="X23" s="66"/>
      <c r="Y23" s="13"/>
      <c r="Z23" s="47"/>
      <c r="AA23" s="47"/>
      <c r="AB23" s="47"/>
      <c r="AC23" s="47"/>
      <c r="AD23" s="47"/>
      <c r="AE23" s="13"/>
      <c r="AF23" s="13"/>
      <c r="AG23" s="47"/>
      <c r="AH23" s="47"/>
      <c r="AI23" s="47"/>
      <c r="AJ23" s="47"/>
      <c r="AK23" s="47"/>
      <c r="AL23" s="13"/>
      <c r="AM23" s="13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24"/>
      <c r="BC23" s="24"/>
      <c r="BD23" s="18"/>
      <c r="BE23" s="18"/>
      <c r="BF23" s="18"/>
      <c r="BG23" s="18"/>
      <c r="BH23" s="18"/>
      <c r="BI23" s="24"/>
      <c r="BJ23" s="24"/>
      <c r="BK23" s="18"/>
      <c r="BL23" s="18"/>
      <c r="BM23" s="18"/>
      <c r="BN23" s="18"/>
      <c r="BO23" s="18"/>
      <c r="BP23" s="24"/>
      <c r="BQ23" s="25" t="s">
        <v>42</v>
      </c>
    </row>
    <row r="24" spans="2:69" ht="16.5" customHeight="1" x14ac:dyDescent="0.35">
      <c r="B24" s="36">
        <v>12</v>
      </c>
      <c r="C24" s="1" t="s">
        <v>7</v>
      </c>
      <c r="D24" s="100">
        <f>D23</f>
        <v>43780</v>
      </c>
      <c r="E24" s="47"/>
      <c r="F24" s="53"/>
      <c r="G24" s="53"/>
      <c r="H24" s="47"/>
      <c r="I24" s="54"/>
      <c r="J24" s="19"/>
      <c r="K24" s="13"/>
      <c r="L24" s="47"/>
      <c r="M24" s="54"/>
      <c r="N24" s="54"/>
      <c r="O24" s="54"/>
      <c r="P24" s="54"/>
      <c r="Q24" s="19"/>
      <c r="R24" s="13"/>
      <c r="S24" s="47"/>
      <c r="T24" s="54"/>
      <c r="U24" s="91"/>
      <c r="V24" s="62"/>
      <c r="W24" s="58"/>
      <c r="X24" s="66"/>
      <c r="Y24" s="13"/>
      <c r="Z24" s="47"/>
      <c r="AA24" s="47"/>
      <c r="AB24" s="47"/>
      <c r="AC24" s="47"/>
      <c r="AD24" s="47"/>
      <c r="AE24" s="13"/>
      <c r="AF24" s="13"/>
      <c r="AG24" s="47"/>
      <c r="AH24" s="47"/>
      <c r="AI24" s="47"/>
      <c r="AJ24" s="47"/>
      <c r="AK24" s="47"/>
      <c r="AL24" s="13"/>
      <c r="AM24" s="13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24"/>
      <c r="BC24" s="24"/>
      <c r="BD24" s="26"/>
      <c r="BE24" s="18"/>
      <c r="BF24" s="18"/>
      <c r="BG24" s="18"/>
      <c r="BH24" s="18"/>
      <c r="BI24" s="24"/>
      <c r="BJ24" s="24"/>
      <c r="BK24" s="18"/>
      <c r="BL24" s="18"/>
      <c r="BM24" s="18"/>
      <c r="BN24" s="18"/>
      <c r="BO24" s="18"/>
      <c r="BP24" s="24"/>
      <c r="BQ24" s="25"/>
    </row>
    <row r="25" spans="2:69" ht="16.5" customHeight="1" x14ac:dyDescent="0.35">
      <c r="B25" s="34">
        <v>13</v>
      </c>
      <c r="C25" s="1" t="s">
        <v>29</v>
      </c>
      <c r="D25" s="100">
        <f>D24</f>
        <v>43780</v>
      </c>
      <c r="E25" s="47"/>
      <c r="F25" s="53"/>
      <c r="G25" s="53"/>
      <c r="H25" s="47"/>
      <c r="I25" s="54"/>
      <c r="J25" s="19"/>
      <c r="K25" s="13"/>
      <c r="L25" s="47"/>
      <c r="M25" s="54"/>
      <c r="N25" s="54"/>
      <c r="O25" s="54"/>
      <c r="P25" s="54"/>
      <c r="Q25" s="19"/>
      <c r="R25" s="13"/>
      <c r="S25" s="47"/>
      <c r="T25" s="54"/>
      <c r="U25" s="91"/>
      <c r="V25" s="62"/>
      <c r="W25" s="58"/>
      <c r="X25" s="66"/>
      <c r="Y25" s="13"/>
      <c r="Z25" s="47"/>
      <c r="AA25" s="47"/>
      <c r="AB25" s="47"/>
      <c r="AC25" s="47"/>
      <c r="AD25" s="47"/>
      <c r="AE25" s="13"/>
      <c r="AF25" s="13"/>
      <c r="AG25" s="47"/>
      <c r="AH25" s="47"/>
      <c r="AI25" s="47"/>
      <c r="AJ25" s="47"/>
      <c r="AK25" s="47"/>
      <c r="AL25" s="13"/>
      <c r="AM25" s="13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24"/>
      <c r="BC25" s="24"/>
      <c r="BD25" s="26"/>
      <c r="BE25" s="18"/>
      <c r="BF25" s="18"/>
      <c r="BG25" s="18"/>
      <c r="BH25" s="18"/>
      <c r="BI25" s="24"/>
      <c r="BJ25" s="24"/>
      <c r="BK25" s="18"/>
      <c r="BL25" s="18"/>
      <c r="BM25" s="18"/>
      <c r="BN25" s="18"/>
      <c r="BO25" s="18"/>
      <c r="BP25" s="24"/>
      <c r="BQ25" s="25"/>
    </row>
    <row r="26" spans="2:69" ht="16.5" customHeight="1" x14ac:dyDescent="0.35">
      <c r="B26" s="36">
        <v>14</v>
      </c>
      <c r="C26" s="1" t="s">
        <v>13</v>
      </c>
      <c r="D26" s="100">
        <f>D25+3</f>
        <v>43783</v>
      </c>
      <c r="E26" s="47"/>
      <c r="F26" s="53"/>
      <c r="G26" s="53"/>
      <c r="H26" s="47"/>
      <c r="I26" s="54"/>
      <c r="J26" s="19"/>
      <c r="K26" s="13"/>
      <c r="L26" s="47"/>
      <c r="M26" s="54"/>
      <c r="N26" s="54"/>
      <c r="O26" s="54"/>
      <c r="P26" s="54"/>
      <c r="Q26" s="19"/>
      <c r="R26" s="13"/>
      <c r="S26" s="47"/>
      <c r="T26" s="54"/>
      <c r="U26" s="54"/>
      <c r="V26" s="92"/>
      <c r="W26" s="58"/>
      <c r="X26" s="66"/>
      <c r="Y26" s="13"/>
      <c r="Z26" s="47"/>
      <c r="AA26" s="47"/>
      <c r="AB26" s="47"/>
      <c r="AC26" s="47"/>
      <c r="AD26" s="47"/>
      <c r="AE26" s="13"/>
      <c r="AF26" s="13"/>
      <c r="AG26" s="47"/>
      <c r="AH26" s="47"/>
      <c r="AI26" s="47"/>
      <c r="AJ26" s="47"/>
      <c r="AK26" s="47"/>
      <c r="AL26" s="13"/>
      <c r="AM26" s="13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24"/>
      <c r="BC26" s="24"/>
      <c r="BD26" s="26"/>
      <c r="BE26" s="26"/>
      <c r="BF26" s="18"/>
      <c r="BG26" s="18"/>
      <c r="BH26" s="18"/>
      <c r="BI26" s="24"/>
      <c r="BJ26" s="24"/>
      <c r="BK26" s="18"/>
      <c r="BL26" s="18"/>
      <c r="BM26" s="18"/>
      <c r="BN26" s="18"/>
      <c r="BO26" s="18"/>
      <c r="BP26" s="24"/>
      <c r="BQ26" s="25"/>
    </row>
    <row r="27" spans="2:69" ht="16.5" customHeight="1" x14ac:dyDescent="0.35">
      <c r="B27" s="34">
        <v>15</v>
      </c>
      <c r="C27" s="1" t="s">
        <v>9</v>
      </c>
      <c r="D27" s="100">
        <f>D26+4</f>
        <v>43787</v>
      </c>
      <c r="E27" s="47"/>
      <c r="F27" s="53"/>
      <c r="G27" s="53"/>
      <c r="H27" s="47"/>
      <c r="I27" s="54"/>
      <c r="J27" s="19"/>
      <c r="K27" s="13"/>
      <c r="L27" s="47"/>
      <c r="M27" s="54"/>
      <c r="N27" s="54"/>
      <c r="O27" s="54"/>
      <c r="P27" s="54"/>
      <c r="Q27" s="19"/>
      <c r="R27" s="13"/>
      <c r="S27" s="47"/>
      <c r="T27" s="54"/>
      <c r="U27" s="54"/>
      <c r="V27" s="92"/>
      <c r="W27" s="58"/>
      <c r="X27" s="66"/>
      <c r="Y27" s="13"/>
      <c r="Z27" s="47"/>
      <c r="AA27" s="47"/>
      <c r="AB27" s="47"/>
      <c r="AC27" s="47"/>
      <c r="AD27" s="47"/>
      <c r="AE27" s="13"/>
      <c r="AF27" s="13"/>
      <c r="AG27" s="47"/>
      <c r="AH27" s="47"/>
      <c r="AI27" s="47"/>
      <c r="AJ27" s="47"/>
      <c r="AK27" s="47"/>
      <c r="AL27" s="13"/>
      <c r="AM27" s="13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24"/>
      <c r="BC27" s="24"/>
      <c r="BD27" s="18"/>
      <c r="BE27" s="26"/>
      <c r="BF27" s="18"/>
      <c r="BG27" s="18"/>
      <c r="BH27" s="18"/>
      <c r="BI27" s="24"/>
      <c r="BJ27" s="24"/>
      <c r="BK27" s="18"/>
      <c r="BL27" s="18"/>
      <c r="BM27" s="18"/>
      <c r="BN27" s="18"/>
      <c r="BO27" s="18"/>
      <c r="BP27" s="24"/>
      <c r="BQ27" s="25"/>
    </row>
    <row r="28" spans="2:69" ht="16.5" customHeight="1" x14ac:dyDescent="0.35">
      <c r="B28" s="36">
        <v>16</v>
      </c>
      <c r="C28" s="1" t="s">
        <v>30</v>
      </c>
      <c r="D28" s="100">
        <f>D27</f>
        <v>43787</v>
      </c>
      <c r="E28" s="47"/>
      <c r="F28" s="53"/>
      <c r="G28" s="53"/>
      <c r="H28" s="47"/>
      <c r="I28" s="54"/>
      <c r="J28" s="19"/>
      <c r="K28" s="13"/>
      <c r="L28" s="47"/>
      <c r="M28" s="54"/>
      <c r="N28" s="54"/>
      <c r="O28" s="54"/>
      <c r="P28" s="54"/>
      <c r="Q28" s="19"/>
      <c r="R28" s="13"/>
      <c r="S28" s="54"/>
      <c r="T28" s="54"/>
      <c r="U28" s="54"/>
      <c r="V28" s="62"/>
      <c r="W28" s="93"/>
      <c r="X28" s="66"/>
      <c r="Y28" s="13"/>
      <c r="Z28" s="47"/>
      <c r="AA28" s="47"/>
      <c r="AB28" s="47"/>
      <c r="AC28" s="47"/>
      <c r="AD28" s="47"/>
      <c r="AE28" s="13"/>
      <c r="AF28" s="13"/>
      <c r="AG28" s="47"/>
      <c r="AH28" s="47"/>
      <c r="AI28" s="47"/>
      <c r="AJ28" s="47"/>
      <c r="AK28" s="47"/>
      <c r="AL28" s="13"/>
      <c r="AM28" s="13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4"/>
      <c r="BC28" s="24"/>
      <c r="BD28" s="18"/>
      <c r="BE28" s="18"/>
      <c r="BF28" s="26"/>
      <c r="BG28" s="18"/>
      <c r="BH28" s="18"/>
      <c r="BI28" s="24"/>
      <c r="BJ28" s="24"/>
      <c r="BK28" s="18"/>
      <c r="BL28" s="18"/>
      <c r="BM28" s="18"/>
      <c r="BN28" s="18"/>
      <c r="BO28" s="18"/>
      <c r="BP28" s="24"/>
      <c r="BQ28" s="25"/>
    </row>
    <row r="29" spans="2:69" ht="16.5" customHeight="1" x14ac:dyDescent="0.35">
      <c r="B29" s="34">
        <v>17</v>
      </c>
      <c r="C29" s="3" t="s">
        <v>5</v>
      </c>
      <c r="D29" s="101">
        <f>D28</f>
        <v>43787</v>
      </c>
      <c r="E29" s="47"/>
      <c r="F29" s="53"/>
      <c r="G29" s="53"/>
      <c r="H29" s="47"/>
      <c r="I29" s="54"/>
      <c r="J29" s="19"/>
      <c r="K29" s="13"/>
      <c r="L29" s="47"/>
      <c r="M29" s="54"/>
      <c r="N29" s="54"/>
      <c r="O29" s="54"/>
      <c r="P29" s="54"/>
      <c r="Q29" s="19"/>
      <c r="R29" s="13"/>
      <c r="S29" s="47"/>
      <c r="T29" s="54"/>
      <c r="U29" s="54"/>
      <c r="V29" s="62"/>
      <c r="W29" s="58"/>
      <c r="X29" s="66"/>
      <c r="Y29" s="13"/>
      <c r="Z29" s="39"/>
      <c r="AA29" s="47"/>
      <c r="AB29" s="47"/>
      <c r="AC29" s="47"/>
      <c r="AD29" s="47"/>
      <c r="AE29" s="13"/>
      <c r="AF29" s="13"/>
      <c r="AG29" s="47"/>
      <c r="AH29" s="47"/>
      <c r="AI29" s="47"/>
      <c r="AJ29" s="47"/>
      <c r="AK29" s="47"/>
      <c r="AL29" s="13"/>
      <c r="AM29" s="13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24"/>
      <c r="BC29" s="24"/>
      <c r="BD29" s="18"/>
      <c r="BE29" s="18"/>
      <c r="BF29" s="26"/>
      <c r="BG29" s="18"/>
      <c r="BH29" s="18"/>
      <c r="BI29" s="24"/>
      <c r="BJ29" s="24"/>
      <c r="BK29" s="18"/>
      <c r="BL29" s="18"/>
      <c r="BM29" s="18"/>
      <c r="BN29" s="18"/>
      <c r="BO29" s="18"/>
      <c r="BP29" s="24"/>
      <c r="BQ29" s="25"/>
    </row>
    <row r="30" spans="2:69" ht="16.5" customHeight="1" thickBot="1" x14ac:dyDescent="0.4">
      <c r="B30" s="36">
        <v>18</v>
      </c>
      <c r="C30" s="41" t="s">
        <v>6</v>
      </c>
      <c r="D30" s="102">
        <f>D29</f>
        <v>43787</v>
      </c>
      <c r="E30" s="51"/>
      <c r="F30" s="52"/>
      <c r="G30" s="52"/>
      <c r="H30" s="51"/>
      <c r="I30" s="51"/>
      <c r="J30" s="20"/>
      <c r="K30" s="20"/>
      <c r="L30" s="51"/>
      <c r="M30" s="51"/>
      <c r="N30" s="51"/>
      <c r="O30" s="51"/>
      <c r="P30" s="51"/>
      <c r="Q30" s="20"/>
      <c r="R30" s="20"/>
      <c r="S30" s="51"/>
      <c r="T30" s="51"/>
      <c r="U30" s="51"/>
      <c r="V30" s="61"/>
      <c r="W30" s="57"/>
      <c r="X30" s="65"/>
      <c r="Y30" s="20"/>
      <c r="Z30" s="51"/>
      <c r="AA30" s="94"/>
      <c r="AB30" s="51"/>
      <c r="AC30" s="51"/>
      <c r="AD30" s="51"/>
      <c r="AE30" s="20"/>
      <c r="AF30" s="20"/>
      <c r="AG30" s="51"/>
      <c r="AH30" s="51"/>
      <c r="AI30" s="51"/>
      <c r="AJ30" s="51"/>
      <c r="AK30" s="51"/>
      <c r="AL30" s="20"/>
      <c r="AM30" s="20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2"/>
      <c r="BC30" s="22"/>
      <c r="BD30" s="21"/>
      <c r="BE30" s="21"/>
      <c r="BF30" s="21"/>
      <c r="BG30" s="27"/>
      <c r="BH30" s="21"/>
      <c r="BI30" s="22"/>
      <c r="BJ30" s="22"/>
      <c r="BK30" s="21"/>
      <c r="BL30" s="21"/>
      <c r="BM30" s="21"/>
      <c r="BN30" s="21"/>
      <c r="BO30" s="21"/>
      <c r="BP30" s="22"/>
      <c r="BQ30" s="23"/>
    </row>
    <row r="31" spans="2:69" ht="16.5" customHeight="1" x14ac:dyDescent="0.35">
      <c r="B31" s="68" t="s">
        <v>34</v>
      </c>
      <c r="C31" s="69" t="s">
        <v>33</v>
      </c>
      <c r="D31" s="99"/>
      <c r="E31" s="70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2"/>
      <c r="W31" s="73"/>
      <c r="X31" s="74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5"/>
    </row>
    <row r="32" spans="2:69" ht="16.5" customHeight="1" x14ac:dyDescent="0.35">
      <c r="B32" s="34">
        <v>1</v>
      </c>
      <c r="C32" s="1" t="s">
        <v>31</v>
      </c>
      <c r="D32" s="100">
        <f>D30</f>
        <v>43787</v>
      </c>
      <c r="E32" s="47"/>
      <c r="F32" s="53"/>
      <c r="G32" s="53"/>
      <c r="H32" s="47"/>
      <c r="I32" s="54"/>
      <c r="J32" s="19"/>
      <c r="K32" s="13"/>
      <c r="L32" s="47"/>
      <c r="M32" s="54"/>
      <c r="N32" s="54"/>
      <c r="O32" s="54"/>
      <c r="P32" s="54"/>
      <c r="Q32" s="19"/>
      <c r="R32" s="13"/>
      <c r="S32" s="47"/>
      <c r="T32" s="54"/>
      <c r="U32" s="54"/>
      <c r="V32" s="62"/>
      <c r="W32" s="58"/>
      <c r="X32" s="67"/>
      <c r="Y32" s="19"/>
      <c r="Z32" s="54"/>
      <c r="AA32" s="54"/>
      <c r="AB32" s="91"/>
      <c r="AC32" s="54"/>
      <c r="AD32" s="54"/>
      <c r="AE32" s="19"/>
      <c r="AF32" s="19"/>
      <c r="AG32" s="54"/>
      <c r="AH32" s="54"/>
      <c r="AI32" s="54"/>
      <c r="AJ32" s="54"/>
      <c r="AK32" s="54"/>
      <c r="AL32" s="19"/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24"/>
      <c r="BC32" s="24"/>
      <c r="BD32" s="18"/>
      <c r="BE32" s="18"/>
      <c r="BF32" s="18"/>
      <c r="BG32" s="18"/>
      <c r="BH32" s="18"/>
      <c r="BI32" s="24"/>
      <c r="BJ32" s="24"/>
      <c r="BK32" s="26"/>
      <c r="BL32" s="26"/>
      <c r="BM32" s="26"/>
      <c r="BN32" s="18"/>
      <c r="BO32" s="18"/>
      <c r="BP32" s="24"/>
      <c r="BQ32" s="25"/>
    </row>
    <row r="33" spans="2:70" ht="16.5" customHeight="1" x14ac:dyDescent="0.35">
      <c r="B33" s="34">
        <v>2</v>
      </c>
      <c r="C33" s="1" t="s">
        <v>14</v>
      </c>
      <c r="D33" s="100">
        <f>D32</f>
        <v>43787</v>
      </c>
      <c r="E33" s="47"/>
      <c r="F33" s="53"/>
      <c r="G33" s="53"/>
      <c r="H33" s="47"/>
      <c r="I33" s="54"/>
      <c r="J33" s="19"/>
      <c r="K33" s="13"/>
      <c r="L33" s="47"/>
      <c r="M33" s="54"/>
      <c r="N33" s="54"/>
      <c r="O33" s="54"/>
      <c r="P33" s="54"/>
      <c r="Q33" s="19"/>
      <c r="R33" s="13"/>
      <c r="S33" s="47"/>
      <c r="T33" s="54"/>
      <c r="U33" s="54"/>
      <c r="V33" s="62"/>
      <c r="W33" s="58"/>
      <c r="X33" s="66"/>
      <c r="Y33" s="13"/>
      <c r="Z33" s="47"/>
      <c r="AA33" s="47"/>
      <c r="AB33" s="47"/>
      <c r="AC33" s="47"/>
      <c r="AD33" s="39"/>
      <c r="AE33" s="13"/>
      <c r="AF33" s="13"/>
      <c r="AG33" s="47"/>
      <c r="AH33" s="47"/>
      <c r="AI33" s="47"/>
      <c r="AJ33" s="47"/>
      <c r="AK33" s="47"/>
      <c r="AL33" s="13"/>
      <c r="AM33" s="13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24"/>
      <c r="BC33" s="24"/>
      <c r="BD33" s="18"/>
      <c r="BE33" s="18"/>
      <c r="BF33" s="18"/>
      <c r="BG33" s="18"/>
      <c r="BH33" s="18"/>
      <c r="BI33" s="24"/>
      <c r="BJ33" s="24"/>
      <c r="BK33" s="26"/>
      <c r="BL33" s="26"/>
      <c r="BM33" s="26"/>
      <c r="BN33" s="18"/>
      <c r="BO33" s="18"/>
      <c r="BP33" s="24"/>
      <c r="BQ33" s="25"/>
    </row>
    <row r="34" spans="2:70" ht="16.5" customHeight="1" thickBot="1" x14ac:dyDescent="0.4">
      <c r="B34" s="38">
        <v>3</v>
      </c>
      <c r="C34" s="5" t="s">
        <v>15</v>
      </c>
      <c r="D34" s="103">
        <f>D33+3</f>
        <v>43790</v>
      </c>
      <c r="E34" s="51"/>
      <c r="F34" s="52"/>
      <c r="G34" s="52"/>
      <c r="H34" s="51"/>
      <c r="I34" s="51"/>
      <c r="J34" s="20"/>
      <c r="K34" s="20"/>
      <c r="L34" s="51"/>
      <c r="M34" s="51"/>
      <c r="N34" s="51"/>
      <c r="O34" s="51"/>
      <c r="P34" s="51"/>
      <c r="Q34" s="20"/>
      <c r="R34" s="20"/>
      <c r="S34" s="51"/>
      <c r="T34" s="51"/>
      <c r="U34" s="51"/>
      <c r="V34" s="61"/>
      <c r="W34" s="57"/>
      <c r="X34" s="65"/>
      <c r="Y34" s="20"/>
      <c r="Z34" s="51"/>
      <c r="AA34" s="51"/>
      <c r="AB34" s="51"/>
      <c r="AC34" s="51"/>
      <c r="AD34" s="51"/>
      <c r="AE34" s="20"/>
      <c r="AF34" s="20"/>
      <c r="AG34" s="94"/>
      <c r="AH34" s="51"/>
      <c r="AI34" s="51"/>
      <c r="AJ34" s="51"/>
      <c r="AK34" s="51"/>
      <c r="AL34" s="20"/>
      <c r="AM34" s="20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2"/>
      <c r="BC34" s="22"/>
      <c r="BD34" s="21"/>
      <c r="BE34" s="21"/>
      <c r="BF34" s="21"/>
      <c r="BG34" s="21"/>
      <c r="BH34" s="21"/>
      <c r="BI34" s="22"/>
      <c r="BJ34" s="22"/>
      <c r="BK34" s="21"/>
      <c r="BL34" s="21"/>
      <c r="BM34" s="21"/>
      <c r="BN34" s="21"/>
      <c r="BO34" s="27"/>
      <c r="BP34" s="22"/>
      <c r="BQ34" s="23"/>
    </row>
    <row r="36" spans="2:70" x14ac:dyDescent="0.35">
      <c r="D36" s="6" t="s">
        <v>43</v>
      </c>
      <c r="BQ36" s="6">
        <f>D34-D8</f>
        <v>28</v>
      </c>
      <c r="BR36" s="6" t="s">
        <v>44</v>
      </c>
    </row>
  </sheetData>
  <mergeCells count="6">
    <mergeCell ref="BQ5:BQ6"/>
    <mergeCell ref="B5:B6"/>
    <mergeCell ref="C5:C6"/>
    <mergeCell ref="D5:D6"/>
    <mergeCell ref="E5:V5"/>
    <mergeCell ref="W5:AZ5"/>
  </mergeCells>
  <printOptions horizontalCentered="1"/>
  <pageMargins left="0" right="0" top="0.23622047244094491" bottom="0" header="3.937007874015748E-2" footer="0.31496062992125984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CA10-955A-4798-8F4B-6EEE8EC07254}">
  <sheetPr codeName="Sheet3">
    <pageSetUpPr fitToPage="1"/>
  </sheetPr>
  <dimension ref="B2:AH41"/>
  <sheetViews>
    <sheetView view="pageBreakPreview" zoomScale="85" zoomScaleNormal="85" zoomScaleSheetLayoutView="85" workbookViewId="0">
      <selection activeCell="AA27" sqref="AA27"/>
    </sheetView>
  </sheetViews>
  <sheetFormatPr defaultRowHeight="14.5" x14ac:dyDescent="0.35"/>
  <cols>
    <col min="1" max="1" width="4.7265625" style="109" customWidth="1"/>
    <col min="2" max="2" width="5.26953125" style="109" customWidth="1"/>
    <col min="3" max="3" width="46.1796875" style="109" bestFit="1" customWidth="1"/>
    <col min="4" max="4" width="18" style="109" hidden="1" customWidth="1"/>
    <col min="5" max="5" width="8.7265625" style="111" hidden="1" customWidth="1"/>
    <col min="6" max="30" width="3.453125" style="110" customWidth="1"/>
    <col min="31" max="32" width="3.453125" style="110" hidden="1" customWidth="1"/>
    <col min="33" max="33" width="3" style="110" hidden="1" customWidth="1"/>
    <col min="34" max="34" width="24" style="109" customWidth="1"/>
    <col min="35" max="198" width="9.1796875" style="109"/>
    <col min="199" max="199" width="4.7265625" style="109" customWidth="1"/>
    <col min="200" max="200" width="5.26953125" style="109" customWidth="1"/>
    <col min="201" max="201" width="43.26953125" style="109" customWidth="1"/>
    <col min="202" max="202" width="0" style="109" hidden="1" customWidth="1"/>
    <col min="203" max="203" width="24.1796875" style="109" bestFit="1" customWidth="1"/>
    <col min="204" max="207" width="2.7265625" style="109" customWidth="1"/>
    <col min="208" max="259" width="3.453125" style="109" customWidth="1"/>
    <col min="260" max="289" width="0" style="109" hidden="1" customWidth="1"/>
    <col min="290" max="290" width="18.7265625" style="109" customWidth="1"/>
    <col min="291" max="454" width="9.1796875" style="109"/>
    <col min="455" max="455" width="4.7265625" style="109" customWidth="1"/>
    <col min="456" max="456" width="5.26953125" style="109" customWidth="1"/>
    <col min="457" max="457" width="43.26953125" style="109" customWidth="1"/>
    <col min="458" max="458" width="0" style="109" hidden="1" customWidth="1"/>
    <col min="459" max="459" width="24.1796875" style="109" bestFit="1" customWidth="1"/>
    <col min="460" max="463" width="2.7265625" style="109" customWidth="1"/>
    <col min="464" max="515" width="3.453125" style="109" customWidth="1"/>
    <col min="516" max="545" width="0" style="109" hidden="1" customWidth="1"/>
    <col min="546" max="546" width="18.7265625" style="109" customWidth="1"/>
    <col min="547" max="710" width="9.1796875" style="109"/>
    <col min="711" max="711" width="4.7265625" style="109" customWidth="1"/>
    <col min="712" max="712" width="5.26953125" style="109" customWidth="1"/>
    <col min="713" max="713" width="43.26953125" style="109" customWidth="1"/>
    <col min="714" max="714" width="0" style="109" hidden="1" customWidth="1"/>
    <col min="715" max="715" width="24.1796875" style="109" bestFit="1" customWidth="1"/>
    <col min="716" max="719" width="2.7265625" style="109" customWidth="1"/>
    <col min="720" max="771" width="3.453125" style="109" customWidth="1"/>
    <col min="772" max="801" width="0" style="109" hidden="1" customWidth="1"/>
    <col min="802" max="802" width="18.7265625" style="109" customWidth="1"/>
    <col min="803" max="966" width="9.1796875" style="109"/>
    <col min="967" max="967" width="4.7265625" style="109" customWidth="1"/>
    <col min="968" max="968" width="5.26953125" style="109" customWidth="1"/>
    <col min="969" max="969" width="43.26953125" style="109" customWidth="1"/>
    <col min="970" max="970" width="0" style="109" hidden="1" customWidth="1"/>
    <col min="971" max="971" width="24.1796875" style="109" bestFit="1" customWidth="1"/>
    <col min="972" max="975" width="2.7265625" style="109" customWidth="1"/>
    <col min="976" max="1027" width="3.453125" style="109" customWidth="1"/>
    <col min="1028" max="1057" width="0" style="109" hidden="1" customWidth="1"/>
    <col min="1058" max="1058" width="18.7265625" style="109" customWidth="1"/>
    <col min="1059" max="1222" width="9.1796875" style="109"/>
    <col min="1223" max="1223" width="4.7265625" style="109" customWidth="1"/>
    <col min="1224" max="1224" width="5.26953125" style="109" customWidth="1"/>
    <col min="1225" max="1225" width="43.26953125" style="109" customWidth="1"/>
    <col min="1226" max="1226" width="0" style="109" hidden="1" customWidth="1"/>
    <col min="1227" max="1227" width="24.1796875" style="109" bestFit="1" customWidth="1"/>
    <col min="1228" max="1231" width="2.7265625" style="109" customWidth="1"/>
    <col min="1232" max="1283" width="3.453125" style="109" customWidth="1"/>
    <col min="1284" max="1313" width="0" style="109" hidden="1" customWidth="1"/>
    <col min="1314" max="1314" width="18.7265625" style="109" customWidth="1"/>
    <col min="1315" max="1478" width="9.1796875" style="109"/>
    <col min="1479" max="1479" width="4.7265625" style="109" customWidth="1"/>
    <col min="1480" max="1480" width="5.26953125" style="109" customWidth="1"/>
    <col min="1481" max="1481" width="43.26953125" style="109" customWidth="1"/>
    <col min="1482" max="1482" width="0" style="109" hidden="1" customWidth="1"/>
    <col min="1483" max="1483" width="24.1796875" style="109" bestFit="1" customWidth="1"/>
    <col min="1484" max="1487" width="2.7265625" style="109" customWidth="1"/>
    <col min="1488" max="1539" width="3.453125" style="109" customWidth="1"/>
    <col min="1540" max="1569" width="0" style="109" hidden="1" customWidth="1"/>
    <col min="1570" max="1570" width="18.7265625" style="109" customWidth="1"/>
    <col min="1571" max="1734" width="9.1796875" style="109"/>
    <col min="1735" max="1735" width="4.7265625" style="109" customWidth="1"/>
    <col min="1736" max="1736" width="5.26953125" style="109" customWidth="1"/>
    <col min="1737" max="1737" width="43.26953125" style="109" customWidth="1"/>
    <col min="1738" max="1738" width="0" style="109" hidden="1" customWidth="1"/>
    <col min="1739" max="1739" width="24.1796875" style="109" bestFit="1" customWidth="1"/>
    <col min="1740" max="1743" width="2.7265625" style="109" customWidth="1"/>
    <col min="1744" max="1795" width="3.453125" style="109" customWidth="1"/>
    <col min="1796" max="1825" width="0" style="109" hidden="1" customWidth="1"/>
    <col min="1826" max="1826" width="18.7265625" style="109" customWidth="1"/>
    <col min="1827" max="1990" width="9.1796875" style="109"/>
    <col min="1991" max="1991" width="4.7265625" style="109" customWidth="1"/>
    <col min="1992" max="1992" width="5.26953125" style="109" customWidth="1"/>
    <col min="1993" max="1993" width="43.26953125" style="109" customWidth="1"/>
    <col min="1994" max="1994" width="0" style="109" hidden="1" customWidth="1"/>
    <col min="1995" max="1995" width="24.1796875" style="109" bestFit="1" customWidth="1"/>
    <col min="1996" max="1999" width="2.7265625" style="109" customWidth="1"/>
    <col min="2000" max="2051" width="3.453125" style="109" customWidth="1"/>
    <col min="2052" max="2081" width="0" style="109" hidden="1" customWidth="1"/>
    <col min="2082" max="2082" width="18.7265625" style="109" customWidth="1"/>
    <col min="2083" max="2246" width="9.1796875" style="109"/>
    <col min="2247" max="2247" width="4.7265625" style="109" customWidth="1"/>
    <col min="2248" max="2248" width="5.26953125" style="109" customWidth="1"/>
    <col min="2249" max="2249" width="43.26953125" style="109" customWidth="1"/>
    <col min="2250" max="2250" width="0" style="109" hidden="1" customWidth="1"/>
    <col min="2251" max="2251" width="24.1796875" style="109" bestFit="1" customWidth="1"/>
    <col min="2252" max="2255" width="2.7265625" style="109" customWidth="1"/>
    <col min="2256" max="2307" width="3.453125" style="109" customWidth="1"/>
    <col min="2308" max="2337" width="0" style="109" hidden="1" customWidth="1"/>
    <col min="2338" max="2338" width="18.7265625" style="109" customWidth="1"/>
    <col min="2339" max="2502" width="9.1796875" style="109"/>
    <col min="2503" max="2503" width="4.7265625" style="109" customWidth="1"/>
    <col min="2504" max="2504" width="5.26953125" style="109" customWidth="1"/>
    <col min="2505" max="2505" width="43.26953125" style="109" customWidth="1"/>
    <col min="2506" max="2506" width="0" style="109" hidden="1" customWidth="1"/>
    <col min="2507" max="2507" width="24.1796875" style="109" bestFit="1" customWidth="1"/>
    <col min="2508" max="2511" width="2.7265625" style="109" customWidth="1"/>
    <col min="2512" max="2563" width="3.453125" style="109" customWidth="1"/>
    <col min="2564" max="2593" width="0" style="109" hidden="1" customWidth="1"/>
    <col min="2594" max="2594" width="18.7265625" style="109" customWidth="1"/>
    <col min="2595" max="2758" width="9.1796875" style="109"/>
    <col min="2759" max="2759" width="4.7265625" style="109" customWidth="1"/>
    <col min="2760" max="2760" width="5.26953125" style="109" customWidth="1"/>
    <col min="2761" max="2761" width="43.26953125" style="109" customWidth="1"/>
    <col min="2762" max="2762" width="0" style="109" hidden="1" customWidth="1"/>
    <col min="2763" max="2763" width="24.1796875" style="109" bestFit="1" customWidth="1"/>
    <col min="2764" max="2767" width="2.7265625" style="109" customWidth="1"/>
    <col min="2768" max="2819" width="3.453125" style="109" customWidth="1"/>
    <col min="2820" max="2849" width="0" style="109" hidden="1" customWidth="1"/>
    <col min="2850" max="2850" width="18.7265625" style="109" customWidth="1"/>
    <col min="2851" max="3014" width="9.1796875" style="109"/>
    <col min="3015" max="3015" width="4.7265625" style="109" customWidth="1"/>
    <col min="3016" max="3016" width="5.26953125" style="109" customWidth="1"/>
    <col min="3017" max="3017" width="43.26953125" style="109" customWidth="1"/>
    <col min="3018" max="3018" width="0" style="109" hidden="1" customWidth="1"/>
    <col min="3019" max="3019" width="24.1796875" style="109" bestFit="1" customWidth="1"/>
    <col min="3020" max="3023" width="2.7265625" style="109" customWidth="1"/>
    <col min="3024" max="3075" width="3.453125" style="109" customWidth="1"/>
    <col min="3076" max="3105" width="0" style="109" hidden="1" customWidth="1"/>
    <col min="3106" max="3106" width="18.7265625" style="109" customWidth="1"/>
    <col min="3107" max="3270" width="9.1796875" style="109"/>
    <col min="3271" max="3271" width="4.7265625" style="109" customWidth="1"/>
    <col min="3272" max="3272" width="5.26953125" style="109" customWidth="1"/>
    <col min="3273" max="3273" width="43.26953125" style="109" customWidth="1"/>
    <col min="3274" max="3274" width="0" style="109" hidden="1" customWidth="1"/>
    <col min="3275" max="3275" width="24.1796875" style="109" bestFit="1" customWidth="1"/>
    <col min="3276" max="3279" width="2.7265625" style="109" customWidth="1"/>
    <col min="3280" max="3331" width="3.453125" style="109" customWidth="1"/>
    <col min="3332" max="3361" width="0" style="109" hidden="1" customWidth="1"/>
    <col min="3362" max="3362" width="18.7265625" style="109" customWidth="1"/>
    <col min="3363" max="3526" width="9.1796875" style="109"/>
    <col min="3527" max="3527" width="4.7265625" style="109" customWidth="1"/>
    <col min="3528" max="3528" width="5.26953125" style="109" customWidth="1"/>
    <col min="3529" max="3529" width="43.26953125" style="109" customWidth="1"/>
    <col min="3530" max="3530" width="0" style="109" hidden="1" customWidth="1"/>
    <col min="3531" max="3531" width="24.1796875" style="109" bestFit="1" customWidth="1"/>
    <col min="3532" max="3535" width="2.7265625" style="109" customWidth="1"/>
    <col min="3536" max="3587" width="3.453125" style="109" customWidth="1"/>
    <col min="3588" max="3617" width="0" style="109" hidden="1" customWidth="1"/>
    <col min="3618" max="3618" width="18.7265625" style="109" customWidth="1"/>
    <col min="3619" max="3782" width="9.1796875" style="109"/>
    <col min="3783" max="3783" width="4.7265625" style="109" customWidth="1"/>
    <col min="3784" max="3784" width="5.26953125" style="109" customWidth="1"/>
    <col min="3785" max="3785" width="43.26953125" style="109" customWidth="1"/>
    <col min="3786" max="3786" width="0" style="109" hidden="1" customWidth="1"/>
    <col min="3787" max="3787" width="24.1796875" style="109" bestFit="1" customWidth="1"/>
    <col min="3788" max="3791" width="2.7265625" style="109" customWidth="1"/>
    <col min="3792" max="3843" width="3.453125" style="109" customWidth="1"/>
    <col min="3844" max="3873" width="0" style="109" hidden="1" customWidth="1"/>
    <col min="3874" max="3874" width="18.7265625" style="109" customWidth="1"/>
    <col min="3875" max="4038" width="9.1796875" style="109"/>
    <col min="4039" max="4039" width="4.7265625" style="109" customWidth="1"/>
    <col min="4040" max="4040" width="5.26953125" style="109" customWidth="1"/>
    <col min="4041" max="4041" width="43.26953125" style="109" customWidth="1"/>
    <col min="4042" max="4042" width="0" style="109" hidden="1" customWidth="1"/>
    <col min="4043" max="4043" width="24.1796875" style="109" bestFit="1" customWidth="1"/>
    <col min="4044" max="4047" width="2.7265625" style="109" customWidth="1"/>
    <col min="4048" max="4099" width="3.453125" style="109" customWidth="1"/>
    <col min="4100" max="4129" width="0" style="109" hidden="1" customWidth="1"/>
    <col min="4130" max="4130" width="18.7265625" style="109" customWidth="1"/>
    <col min="4131" max="4294" width="9.1796875" style="109"/>
    <col min="4295" max="4295" width="4.7265625" style="109" customWidth="1"/>
    <col min="4296" max="4296" width="5.26953125" style="109" customWidth="1"/>
    <col min="4297" max="4297" width="43.26953125" style="109" customWidth="1"/>
    <col min="4298" max="4298" width="0" style="109" hidden="1" customWidth="1"/>
    <col min="4299" max="4299" width="24.1796875" style="109" bestFit="1" customWidth="1"/>
    <col min="4300" max="4303" width="2.7265625" style="109" customWidth="1"/>
    <col min="4304" max="4355" width="3.453125" style="109" customWidth="1"/>
    <col min="4356" max="4385" width="0" style="109" hidden="1" customWidth="1"/>
    <col min="4386" max="4386" width="18.7265625" style="109" customWidth="1"/>
    <col min="4387" max="4550" width="9.1796875" style="109"/>
    <col min="4551" max="4551" width="4.7265625" style="109" customWidth="1"/>
    <col min="4552" max="4552" width="5.26953125" style="109" customWidth="1"/>
    <col min="4553" max="4553" width="43.26953125" style="109" customWidth="1"/>
    <col min="4554" max="4554" width="0" style="109" hidden="1" customWidth="1"/>
    <col min="4555" max="4555" width="24.1796875" style="109" bestFit="1" customWidth="1"/>
    <col min="4556" max="4559" width="2.7265625" style="109" customWidth="1"/>
    <col min="4560" max="4611" width="3.453125" style="109" customWidth="1"/>
    <col min="4612" max="4641" width="0" style="109" hidden="1" customWidth="1"/>
    <col min="4642" max="4642" width="18.7265625" style="109" customWidth="1"/>
    <col min="4643" max="4806" width="9.1796875" style="109"/>
    <col min="4807" max="4807" width="4.7265625" style="109" customWidth="1"/>
    <col min="4808" max="4808" width="5.26953125" style="109" customWidth="1"/>
    <col min="4809" max="4809" width="43.26953125" style="109" customWidth="1"/>
    <col min="4810" max="4810" width="0" style="109" hidden="1" customWidth="1"/>
    <col min="4811" max="4811" width="24.1796875" style="109" bestFit="1" customWidth="1"/>
    <col min="4812" max="4815" width="2.7265625" style="109" customWidth="1"/>
    <col min="4816" max="4867" width="3.453125" style="109" customWidth="1"/>
    <col min="4868" max="4897" width="0" style="109" hidden="1" customWidth="1"/>
    <col min="4898" max="4898" width="18.7265625" style="109" customWidth="1"/>
    <col min="4899" max="5062" width="9.1796875" style="109"/>
    <col min="5063" max="5063" width="4.7265625" style="109" customWidth="1"/>
    <col min="5064" max="5064" width="5.26953125" style="109" customWidth="1"/>
    <col min="5065" max="5065" width="43.26953125" style="109" customWidth="1"/>
    <col min="5066" max="5066" width="0" style="109" hidden="1" customWidth="1"/>
    <col min="5067" max="5067" width="24.1796875" style="109" bestFit="1" customWidth="1"/>
    <col min="5068" max="5071" width="2.7265625" style="109" customWidth="1"/>
    <col min="5072" max="5123" width="3.453125" style="109" customWidth="1"/>
    <col min="5124" max="5153" width="0" style="109" hidden="1" customWidth="1"/>
    <col min="5154" max="5154" width="18.7265625" style="109" customWidth="1"/>
    <col min="5155" max="5318" width="9.1796875" style="109"/>
    <col min="5319" max="5319" width="4.7265625" style="109" customWidth="1"/>
    <col min="5320" max="5320" width="5.26953125" style="109" customWidth="1"/>
    <col min="5321" max="5321" width="43.26953125" style="109" customWidth="1"/>
    <col min="5322" max="5322" width="0" style="109" hidden="1" customWidth="1"/>
    <col min="5323" max="5323" width="24.1796875" style="109" bestFit="1" customWidth="1"/>
    <col min="5324" max="5327" width="2.7265625" style="109" customWidth="1"/>
    <col min="5328" max="5379" width="3.453125" style="109" customWidth="1"/>
    <col min="5380" max="5409" width="0" style="109" hidden="1" customWidth="1"/>
    <col min="5410" max="5410" width="18.7265625" style="109" customWidth="1"/>
    <col min="5411" max="5574" width="9.1796875" style="109"/>
    <col min="5575" max="5575" width="4.7265625" style="109" customWidth="1"/>
    <col min="5576" max="5576" width="5.26953125" style="109" customWidth="1"/>
    <col min="5577" max="5577" width="43.26953125" style="109" customWidth="1"/>
    <col min="5578" max="5578" width="0" style="109" hidden="1" customWidth="1"/>
    <col min="5579" max="5579" width="24.1796875" style="109" bestFit="1" customWidth="1"/>
    <col min="5580" max="5583" width="2.7265625" style="109" customWidth="1"/>
    <col min="5584" max="5635" width="3.453125" style="109" customWidth="1"/>
    <col min="5636" max="5665" width="0" style="109" hidden="1" customWidth="1"/>
    <col min="5666" max="5666" width="18.7265625" style="109" customWidth="1"/>
    <col min="5667" max="5830" width="9.1796875" style="109"/>
    <col min="5831" max="5831" width="4.7265625" style="109" customWidth="1"/>
    <col min="5832" max="5832" width="5.26953125" style="109" customWidth="1"/>
    <col min="5833" max="5833" width="43.26953125" style="109" customWidth="1"/>
    <col min="5834" max="5834" width="0" style="109" hidden="1" customWidth="1"/>
    <col min="5835" max="5835" width="24.1796875" style="109" bestFit="1" customWidth="1"/>
    <col min="5836" max="5839" width="2.7265625" style="109" customWidth="1"/>
    <col min="5840" max="5891" width="3.453125" style="109" customWidth="1"/>
    <col min="5892" max="5921" width="0" style="109" hidden="1" customWidth="1"/>
    <col min="5922" max="5922" width="18.7265625" style="109" customWidth="1"/>
    <col min="5923" max="6086" width="9.1796875" style="109"/>
    <col min="6087" max="6087" width="4.7265625" style="109" customWidth="1"/>
    <col min="6088" max="6088" width="5.26953125" style="109" customWidth="1"/>
    <col min="6089" max="6089" width="43.26953125" style="109" customWidth="1"/>
    <col min="6090" max="6090" width="0" style="109" hidden="1" customWidth="1"/>
    <col min="6091" max="6091" width="24.1796875" style="109" bestFit="1" customWidth="1"/>
    <col min="6092" max="6095" width="2.7265625" style="109" customWidth="1"/>
    <col min="6096" max="6147" width="3.453125" style="109" customWidth="1"/>
    <col min="6148" max="6177" width="0" style="109" hidden="1" customWidth="1"/>
    <col min="6178" max="6178" width="18.7265625" style="109" customWidth="1"/>
    <col min="6179" max="6342" width="9.1796875" style="109"/>
    <col min="6343" max="6343" width="4.7265625" style="109" customWidth="1"/>
    <col min="6344" max="6344" width="5.26953125" style="109" customWidth="1"/>
    <col min="6345" max="6345" width="43.26953125" style="109" customWidth="1"/>
    <col min="6346" max="6346" width="0" style="109" hidden="1" customWidth="1"/>
    <col min="6347" max="6347" width="24.1796875" style="109" bestFit="1" customWidth="1"/>
    <col min="6348" max="6351" width="2.7265625" style="109" customWidth="1"/>
    <col min="6352" max="6403" width="3.453125" style="109" customWidth="1"/>
    <col min="6404" max="6433" width="0" style="109" hidden="1" customWidth="1"/>
    <col min="6434" max="6434" width="18.7265625" style="109" customWidth="1"/>
    <col min="6435" max="6598" width="9.1796875" style="109"/>
    <col min="6599" max="6599" width="4.7265625" style="109" customWidth="1"/>
    <col min="6600" max="6600" width="5.26953125" style="109" customWidth="1"/>
    <col min="6601" max="6601" width="43.26953125" style="109" customWidth="1"/>
    <col min="6602" max="6602" width="0" style="109" hidden="1" customWidth="1"/>
    <col min="6603" max="6603" width="24.1796875" style="109" bestFit="1" customWidth="1"/>
    <col min="6604" max="6607" width="2.7265625" style="109" customWidth="1"/>
    <col min="6608" max="6659" width="3.453125" style="109" customWidth="1"/>
    <col min="6660" max="6689" width="0" style="109" hidden="1" customWidth="1"/>
    <col min="6690" max="6690" width="18.7265625" style="109" customWidth="1"/>
    <col min="6691" max="6854" width="9.1796875" style="109"/>
    <col min="6855" max="6855" width="4.7265625" style="109" customWidth="1"/>
    <col min="6856" max="6856" width="5.26953125" style="109" customWidth="1"/>
    <col min="6857" max="6857" width="43.26953125" style="109" customWidth="1"/>
    <col min="6858" max="6858" width="0" style="109" hidden="1" customWidth="1"/>
    <col min="6859" max="6859" width="24.1796875" style="109" bestFit="1" customWidth="1"/>
    <col min="6860" max="6863" width="2.7265625" style="109" customWidth="1"/>
    <col min="6864" max="6915" width="3.453125" style="109" customWidth="1"/>
    <col min="6916" max="6945" width="0" style="109" hidden="1" customWidth="1"/>
    <col min="6946" max="6946" width="18.7265625" style="109" customWidth="1"/>
    <col min="6947" max="7110" width="9.1796875" style="109"/>
    <col min="7111" max="7111" width="4.7265625" style="109" customWidth="1"/>
    <col min="7112" max="7112" width="5.26953125" style="109" customWidth="1"/>
    <col min="7113" max="7113" width="43.26953125" style="109" customWidth="1"/>
    <col min="7114" max="7114" width="0" style="109" hidden="1" customWidth="1"/>
    <col min="7115" max="7115" width="24.1796875" style="109" bestFit="1" customWidth="1"/>
    <col min="7116" max="7119" width="2.7265625" style="109" customWidth="1"/>
    <col min="7120" max="7171" width="3.453125" style="109" customWidth="1"/>
    <col min="7172" max="7201" width="0" style="109" hidden="1" customWidth="1"/>
    <col min="7202" max="7202" width="18.7265625" style="109" customWidth="1"/>
    <col min="7203" max="7366" width="9.1796875" style="109"/>
    <col min="7367" max="7367" width="4.7265625" style="109" customWidth="1"/>
    <col min="7368" max="7368" width="5.26953125" style="109" customWidth="1"/>
    <col min="7369" max="7369" width="43.26953125" style="109" customWidth="1"/>
    <col min="7370" max="7370" width="0" style="109" hidden="1" customWidth="1"/>
    <col min="7371" max="7371" width="24.1796875" style="109" bestFit="1" customWidth="1"/>
    <col min="7372" max="7375" width="2.7265625" style="109" customWidth="1"/>
    <col min="7376" max="7427" width="3.453125" style="109" customWidth="1"/>
    <col min="7428" max="7457" width="0" style="109" hidden="1" customWidth="1"/>
    <col min="7458" max="7458" width="18.7265625" style="109" customWidth="1"/>
    <col min="7459" max="7622" width="9.1796875" style="109"/>
    <col min="7623" max="7623" width="4.7265625" style="109" customWidth="1"/>
    <col min="7624" max="7624" width="5.26953125" style="109" customWidth="1"/>
    <col min="7625" max="7625" width="43.26953125" style="109" customWidth="1"/>
    <col min="7626" max="7626" width="0" style="109" hidden="1" customWidth="1"/>
    <col min="7627" max="7627" width="24.1796875" style="109" bestFit="1" customWidth="1"/>
    <col min="7628" max="7631" width="2.7265625" style="109" customWidth="1"/>
    <col min="7632" max="7683" width="3.453125" style="109" customWidth="1"/>
    <col min="7684" max="7713" width="0" style="109" hidden="1" customWidth="1"/>
    <col min="7714" max="7714" width="18.7265625" style="109" customWidth="1"/>
    <col min="7715" max="7878" width="9.1796875" style="109"/>
    <col min="7879" max="7879" width="4.7265625" style="109" customWidth="1"/>
    <col min="7880" max="7880" width="5.26953125" style="109" customWidth="1"/>
    <col min="7881" max="7881" width="43.26953125" style="109" customWidth="1"/>
    <col min="7882" max="7882" width="0" style="109" hidden="1" customWidth="1"/>
    <col min="7883" max="7883" width="24.1796875" style="109" bestFit="1" customWidth="1"/>
    <col min="7884" max="7887" width="2.7265625" style="109" customWidth="1"/>
    <col min="7888" max="7939" width="3.453125" style="109" customWidth="1"/>
    <col min="7940" max="7969" width="0" style="109" hidden="1" customWidth="1"/>
    <col min="7970" max="7970" width="18.7265625" style="109" customWidth="1"/>
    <col min="7971" max="8134" width="9.1796875" style="109"/>
    <col min="8135" max="8135" width="4.7265625" style="109" customWidth="1"/>
    <col min="8136" max="8136" width="5.26953125" style="109" customWidth="1"/>
    <col min="8137" max="8137" width="43.26953125" style="109" customWidth="1"/>
    <col min="8138" max="8138" width="0" style="109" hidden="1" customWidth="1"/>
    <col min="8139" max="8139" width="24.1796875" style="109" bestFit="1" customWidth="1"/>
    <col min="8140" max="8143" width="2.7265625" style="109" customWidth="1"/>
    <col min="8144" max="8195" width="3.453125" style="109" customWidth="1"/>
    <col min="8196" max="8225" width="0" style="109" hidden="1" customWidth="1"/>
    <col min="8226" max="8226" width="18.7265625" style="109" customWidth="1"/>
    <col min="8227" max="8390" width="9.1796875" style="109"/>
    <col min="8391" max="8391" width="4.7265625" style="109" customWidth="1"/>
    <col min="8392" max="8392" width="5.26953125" style="109" customWidth="1"/>
    <col min="8393" max="8393" width="43.26953125" style="109" customWidth="1"/>
    <col min="8394" max="8394" width="0" style="109" hidden="1" customWidth="1"/>
    <col min="8395" max="8395" width="24.1796875" style="109" bestFit="1" customWidth="1"/>
    <col min="8396" max="8399" width="2.7265625" style="109" customWidth="1"/>
    <col min="8400" max="8451" width="3.453125" style="109" customWidth="1"/>
    <col min="8452" max="8481" width="0" style="109" hidden="1" customWidth="1"/>
    <col min="8482" max="8482" width="18.7265625" style="109" customWidth="1"/>
    <col min="8483" max="8646" width="9.1796875" style="109"/>
    <col min="8647" max="8647" width="4.7265625" style="109" customWidth="1"/>
    <col min="8648" max="8648" width="5.26953125" style="109" customWidth="1"/>
    <col min="8649" max="8649" width="43.26953125" style="109" customWidth="1"/>
    <col min="8650" max="8650" width="0" style="109" hidden="1" customWidth="1"/>
    <col min="8651" max="8651" width="24.1796875" style="109" bestFit="1" customWidth="1"/>
    <col min="8652" max="8655" width="2.7265625" style="109" customWidth="1"/>
    <col min="8656" max="8707" width="3.453125" style="109" customWidth="1"/>
    <col min="8708" max="8737" width="0" style="109" hidden="1" customWidth="1"/>
    <col min="8738" max="8738" width="18.7265625" style="109" customWidth="1"/>
    <col min="8739" max="8902" width="9.1796875" style="109"/>
    <col min="8903" max="8903" width="4.7265625" style="109" customWidth="1"/>
    <col min="8904" max="8904" width="5.26953125" style="109" customWidth="1"/>
    <col min="8905" max="8905" width="43.26953125" style="109" customWidth="1"/>
    <col min="8906" max="8906" width="0" style="109" hidden="1" customWidth="1"/>
    <col min="8907" max="8907" width="24.1796875" style="109" bestFit="1" customWidth="1"/>
    <col min="8908" max="8911" width="2.7265625" style="109" customWidth="1"/>
    <col min="8912" max="8963" width="3.453125" style="109" customWidth="1"/>
    <col min="8964" max="8993" width="0" style="109" hidden="1" customWidth="1"/>
    <col min="8994" max="8994" width="18.7265625" style="109" customWidth="1"/>
    <col min="8995" max="9158" width="9.1796875" style="109"/>
    <col min="9159" max="9159" width="4.7265625" style="109" customWidth="1"/>
    <col min="9160" max="9160" width="5.26953125" style="109" customWidth="1"/>
    <col min="9161" max="9161" width="43.26953125" style="109" customWidth="1"/>
    <col min="9162" max="9162" width="0" style="109" hidden="1" customWidth="1"/>
    <col min="9163" max="9163" width="24.1796875" style="109" bestFit="1" customWidth="1"/>
    <col min="9164" max="9167" width="2.7265625" style="109" customWidth="1"/>
    <col min="9168" max="9219" width="3.453125" style="109" customWidth="1"/>
    <col min="9220" max="9249" width="0" style="109" hidden="1" customWidth="1"/>
    <col min="9250" max="9250" width="18.7265625" style="109" customWidth="1"/>
    <col min="9251" max="9414" width="9.1796875" style="109"/>
    <col min="9415" max="9415" width="4.7265625" style="109" customWidth="1"/>
    <col min="9416" max="9416" width="5.26953125" style="109" customWidth="1"/>
    <col min="9417" max="9417" width="43.26953125" style="109" customWidth="1"/>
    <col min="9418" max="9418" width="0" style="109" hidden="1" customWidth="1"/>
    <col min="9419" max="9419" width="24.1796875" style="109" bestFit="1" customWidth="1"/>
    <col min="9420" max="9423" width="2.7265625" style="109" customWidth="1"/>
    <col min="9424" max="9475" width="3.453125" style="109" customWidth="1"/>
    <col min="9476" max="9505" width="0" style="109" hidden="1" customWidth="1"/>
    <col min="9506" max="9506" width="18.7265625" style="109" customWidth="1"/>
    <col min="9507" max="9670" width="9.1796875" style="109"/>
    <col min="9671" max="9671" width="4.7265625" style="109" customWidth="1"/>
    <col min="9672" max="9672" width="5.26953125" style="109" customWidth="1"/>
    <col min="9673" max="9673" width="43.26953125" style="109" customWidth="1"/>
    <col min="9674" max="9674" width="0" style="109" hidden="1" customWidth="1"/>
    <col min="9675" max="9675" width="24.1796875" style="109" bestFit="1" customWidth="1"/>
    <col min="9676" max="9679" width="2.7265625" style="109" customWidth="1"/>
    <col min="9680" max="9731" width="3.453125" style="109" customWidth="1"/>
    <col min="9732" max="9761" width="0" style="109" hidden="1" customWidth="1"/>
    <col min="9762" max="9762" width="18.7265625" style="109" customWidth="1"/>
    <col min="9763" max="9926" width="9.1796875" style="109"/>
    <col min="9927" max="9927" width="4.7265625" style="109" customWidth="1"/>
    <col min="9928" max="9928" width="5.26953125" style="109" customWidth="1"/>
    <col min="9929" max="9929" width="43.26953125" style="109" customWidth="1"/>
    <col min="9930" max="9930" width="0" style="109" hidden="1" customWidth="1"/>
    <col min="9931" max="9931" width="24.1796875" style="109" bestFit="1" customWidth="1"/>
    <col min="9932" max="9935" width="2.7265625" style="109" customWidth="1"/>
    <col min="9936" max="9987" width="3.453125" style="109" customWidth="1"/>
    <col min="9988" max="10017" width="0" style="109" hidden="1" customWidth="1"/>
    <col min="10018" max="10018" width="18.7265625" style="109" customWidth="1"/>
    <col min="10019" max="10182" width="9.1796875" style="109"/>
    <col min="10183" max="10183" width="4.7265625" style="109" customWidth="1"/>
    <col min="10184" max="10184" width="5.26953125" style="109" customWidth="1"/>
    <col min="10185" max="10185" width="43.26953125" style="109" customWidth="1"/>
    <col min="10186" max="10186" width="0" style="109" hidden="1" customWidth="1"/>
    <col min="10187" max="10187" width="24.1796875" style="109" bestFit="1" customWidth="1"/>
    <col min="10188" max="10191" width="2.7265625" style="109" customWidth="1"/>
    <col min="10192" max="10243" width="3.453125" style="109" customWidth="1"/>
    <col min="10244" max="10273" width="0" style="109" hidden="1" customWidth="1"/>
    <col min="10274" max="10274" width="18.7265625" style="109" customWidth="1"/>
    <col min="10275" max="10438" width="9.1796875" style="109"/>
    <col min="10439" max="10439" width="4.7265625" style="109" customWidth="1"/>
    <col min="10440" max="10440" width="5.26953125" style="109" customWidth="1"/>
    <col min="10441" max="10441" width="43.26953125" style="109" customWidth="1"/>
    <col min="10442" max="10442" width="0" style="109" hidden="1" customWidth="1"/>
    <col min="10443" max="10443" width="24.1796875" style="109" bestFit="1" customWidth="1"/>
    <col min="10444" max="10447" width="2.7265625" style="109" customWidth="1"/>
    <col min="10448" max="10499" width="3.453125" style="109" customWidth="1"/>
    <col min="10500" max="10529" width="0" style="109" hidden="1" customWidth="1"/>
    <col min="10530" max="10530" width="18.7265625" style="109" customWidth="1"/>
    <col min="10531" max="10694" width="9.1796875" style="109"/>
    <col min="10695" max="10695" width="4.7265625" style="109" customWidth="1"/>
    <col min="10696" max="10696" width="5.26953125" style="109" customWidth="1"/>
    <col min="10697" max="10697" width="43.26953125" style="109" customWidth="1"/>
    <col min="10698" max="10698" width="0" style="109" hidden="1" customWidth="1"/>
    <col min="10699" max="10699" width="24.1796875" style="109" bestFit="1" customWidth="1"/>
    <col min="10700" max="10703" width="2.7265625" style="109" customWidth="1"/>
    <col min="10704" max="10755" width="3.453125" style="109" customWidth="1"/>
    <col min="10756" max="10785" width="0" style="109" hidden="1" customWidth="1"/>
    <col min="10786" max="10786" width="18.7265625" style="109" customWidth="1"/>
    <col min="10787" max="10950" width="9.1796875" style="109"/>
    <col min="10951" max="10951" width="4.7265625" style="109" customWidth="1"/>
    <col min="10952" max="10952" width="5.26953125" style="109" customWidth="1"/>
    <col min="10953" max="10953" width="43.26953125" style="109" customWidth="1"/>
    <col min="10954" max="10954" width="0" style="109" hidden="1" customWidth="1"/>
    <col min="10955" max="10955" width="24.1796875" style="109" bestFit="1" customWidth="1"/>
    <col min="10956" max="10959" width="2.7265625" style="109" customWidth="1"/>
    <col min="10960" max="11011" width="3.453125" style="109" customWidth="1"/>
    <col min="11012" max="11041" width="0" style="109" hidden="1" customWidth="1"/>
    <col min="11042" max="11042" width="18.7265625" style="109" customWidth="1"/>
    <col min="11043" max="11206" width="9.1796875" style="109"/>
    <col min="11207" max="11207" width="4.7265625" style="109" customWidth="1"/>
    <col min="11208" max="11208" width="5.26953125" style="109" customWidth="1"/>
    <col min="11209" max="11209" width="43.26953125" style="109" customWidth="1"/>
    <col min="11210" max="11210" width="0" style="109" hidden="1" customWidth="1"/>
    <col min="11211" max="11211" width="24.1796875" style="109" bestFit="1" customWidth="1"/>
    <col min="11212" max="11215" width="2.7265625" style="109" customWidth="1"/>
    <col min="11216" max="11267" width="3.453125" style="109" customWidth="1"/>
    <col min="11268" max="11297" width="0" style="109" hidden="1" customWidth="1"/>
    <col min="11298" max="11298" width="18.7265625" style="109" customWidth="1"/>
    <col min="11299" max="11462" width="9.1796875" style="109"/>
    <col min="11463" max="11463" width="4.7265625" style="109" customWidth="1"/>
    <col min="11464" max="11464" width="5.26953125" style="109" customWidth="1"/>
    <col min="11465" max="11465" width="43.26953125" style="109" customWidth="1"/>
    <col min="11466" max="11466" width="0" style="109" hidden="1" customWidth="1"/>
    <col min="11467" max="11467" width="24.1796875" style="109" bestFit="1" customWidth="1"/>
    <col min="11468" max="11471" width="2.7265625" style="109" customWidth="1"/>
    <col min="11472" max="11523" width="3.453125" style="109" customWidth="1"/>
    <col min="11524" max="11553" width="0" style="109" hidden="1" customWidth="1"/>
    <col min="11554" max="11554" width="18.7265625" style="109" customWidth="1"/>
    <col min="11555" max="11718" width="9.1796875" style="109"/>
    <col min="11719" max="11719" width="4.7265625" style="109" customWidth="1"/>
    <col min="11720" max="11720" width="5.26953125" style="109" customWidth="1"/>
    <col min="11721" max="11721" width="43.26953125" style="109" customWidth="1"/>
    <col min="11722" max="11722" width="0" style="109" hidden="1" customWidth="1"/>
    <col min="11723" max="11723" width="24.1796875" style="109" bestFit="1" customWidth="1"/>
    <col min="11724" max="11727" width="2.7265625" style="109" customWidth="1"/>
    <col min="11728" max="11779" width="3.453125" style="109" customWidth="1"/>
    <col min="11780" max="11809" width="0" style="109" hidden="1" customWidth="1"/>
    <col min="11810" max="11810" width="18.7265625" style="109" customWidth="1"/>
    <col min="11811" max="11974" width="9.1796875" style="109"/>
    <col min="11975" max="11975" width="4.7265625" style="109" customWidth="1"/>
    <col min="11976" max="11976" width="5.26953125" style="109" customWidth="1"/>
    <col min="11977" max="11977" width="43.26953125" style="109" customWidth="1"/>
    <col min="11978" max="11978" width="0" style="109" hidden="1" customWidth="1"/>
    <col min="11979" max="11979" width="24.1796875" style="109" bestFit="1" customWidth="1"/>
    <col min="11980" max="11983" width="2.7265625" style="109" customWidth="1"/>
    <col min="11984" max="12035" width="3.453125" style="109" customWidth="1"/>
    <col min="12036" max="12065" width="0" style="109" hidden="1" customWidth="1"/>
    <col min="12066" max="12066" width="18.7265625" style="109" customWidth="1"/>
    <col min="12067" max="12230" width="9.1796875" style="109"/>
    <col min="12231" max="12231" width="4.7265625" style="109" customWidth="1"/>
    <col min="12232" max="12232" width="5.26953125" style="109" customWidth="1"/>
    <col min="12233" max="12233" width="43.26953125" style="109" customWidth="1"/>
    <col min="12234" max="12234" width="0" style="109" hidden="1" customWidth="1"/>
    <col min="12235" max="12235" width="24.1796875" style="109" bestFit="1" customWidth="1"/>
    <col min="12236" max="12239" width="2.7265625" style="109" customWidth="1"/>
    <col min="12240" max="12291" width="3.453125" style="109" customWidth="1"/>
    <col min="12292" max="12321" width="0" style="109" hidden="1" customWidth="1"/>
    <col min="12322" max="12322" width="18.7265625" style="109" customWidth="1"/>
    <col min="12323" max="12486" width="9.1796875" style="109"/>
    <col min="12487" max="12487" width="4.7265625" style="109" customWidth="1"/>
    <col min="12488" max="12488" width="5.26953125" style="109" customWidth="1"/>
    <col min="12489" max="12489" width="43.26953125" style="109" customWidth="1"/>
    <col min="12490" max="12490" width="0" style="109" hidden="1" customWidth="1"/>
    <col min="12491" max="12491" width="24.1796875" style="109" bestFit="1" customWidth="1"/>
    <col min="12492" max="12495" width="2.7265625" style="109" customWidth="1"/>
    <col min="12496" max="12547" width="3.453125" style="109" customWidth="1"/>
    <col min="12548" max="12577" width="0" style="109" hidden="1" customWidth="1"/>
    <col min="12578" max="12578" width="18.7265625" style="109" customWidth="1"/>
    <col min="12579" max="12742" width="9.1796875" style="109"/>
    <col min="12743" max="12743" width="4.7265625" style="109" customWidth="1"/>
    <col min="12744" max="12744" width="5.26953125" style="109" customWidth="1"/>
    <col min="12745" max="12745" width="43.26953125" style="109" customWidth="1"/>
    <col min="12746" max="12746" width="0" style="109" hidden="1" customWidth="1"/>
    <col min="12747" max="12747" width="24.1796875" style="109" bestFit="1" customWidth="1"/>
    <col min="12748" max="12751" width="2.7265625" style="109" customWidth="1"/>
    <col min="12752" max="12803" width="3.453125" style="109" customWidth="1"/>
    <col min="12804" max="12833" width="0" style="109" hidden="1" customWidth="1"/>
    <col min="12834" max="12834" width="18.7265625" style="109" customWidth="1"/>
    <col min="12835" max="12998" width="9.1796875" style="109"/>
    <col min="12999" max="12999" width="4.7265625" style="109" customWidth="1"/>
    <col min="13000" max="13000" width="5.26953125" style="109" customWidth="1"/>
    <col min="13001" max="13001" width="43.26953125" style="109" customWidth="1"/>
    <col min="13002" max="13002" width="0" style="109" hidden="1" customWidth="1"/>
    <col min="13003" max="13003" width="24.1796875" style="109" bestFit="1" customWidth="1"/>
    <col min="13004" max="13007" width="2.7265625" style="109" customWidth="1"/>
    <col min="13008" max="13059" width="3.453125" style="109" customWidth="1"/>
    <col min="13060" max="13089" width="0" style="109" hidden="1" customWidth="1"/>
    <col min="13090" max="13090" width="18.7265625" style="109" customWidth="1"/>
    <col min="13091" max="13254" width="9.1796875" style="109"/>
    <col min="13255" max="13255" width="4.7265625" style="109" customWidth="1"/>
    <col min="13256" max="13256" width="5.26953125" style="109" customWidth="1"/>
    <col min="13257" max="13257" width="43.26953125" style="109" customWidth="1"/>
    <col min="13258" max="13258" width="0" style="109" hidden="1" customWidth="1"/>
    <col min="13259" max="13259" width="24.1796875" style="109" bestFit="1" customWidth="1"/>
    <col min="13260" max="13263" width="2.7265625" style="109" customWidth="1"/>
    <col min="13264" max="13315" width="3.453125" style="109" customWidth="1"/>
    <col min="13316" max="13345" width="0" style="109" hidden="1" customWidth="1"/>
    <col min="13346" max="13346" width="18.7265625" style="109" customWidth="1"/>
    <col min="13347" max="13510" width="9.1796875" style="109"/>
    <col min="13511" max="13511" width="4.7265625" style="109" customWidth="1"/>
    <col min="13512" max="13512" width="5.26953125" style="109" customWidth="1"/>
    <col min="13513" max="13513" width="43.26953125" style="109" customWidth="1"/>
    <col min="13514" max="13514" width="0" style="109" hidden="1" customWidth="1"/>
    <col min="13515" max="13515" width="24.1796875" style="109" bestFit="1" customWidth="1"/>
    <col min="13516" max="13519" width="2.7265625" style="109" customWidth="1"/>
    <col min="13520" max="13571" width="3.453125" style="109" customWidth="1"/>
    <col min="13572" max="13601" width="0" style="109" hidden="1" customWidth="1"/>
    <col min="13602" max="13602" width="18.7265625" style="109" customWidth="1"/>
    <col min="13603" max="13766" width="9.1796875" style="109"/>
    <col min="13767" max="13767" width="4.7265625" style="109" customWidth="1"/>
    <col min="13768" max="13768" width="5.26953125" style="109" customWidth="1"/>
    <col min="13769" max="13769" width="43.26953125" style="109" customWidth="1"/>
    <col min="13770" max="13770" width="0" style="109" hidden="1" customWidth="1"/>
    <col min="13771" max="13771" width="24.1796875" style="109" bestFit="1" customWidth="1"/>
    <col min="13772" max="13775" width="2.7265625" style="109" customWidth="1"/>
    <col min="13776" max="13827" width="3.453125" style="109" customWidth="1"/>
    <col min="13828" max="13857" width="0" style="109" hidden="1" customWidth="1"/>
    <col min="13858" max="13858" width="18.7265625" style="109" customWidth="1"/>
    <col min="13859" max="14022" width="9.1796875" style="109"/>
    <col min="14023" max="14023" width="4.7265625" style="109" customWidth="1"/>
    <col min="14024" max="14024" width="5.26953125" style="109" customWidth="1"/>
    <col min="14025" max="14025" width="43.26953125" style="109" customWidth="1"/>
    <col min="14026" max="14026" width="0" style="109" hidden="1" customWidth="1"/>
    <col min="14027" max="14027" width="24.1796875" style="109" bestFit="1" customWidth="1"/>
    <col min="14028" max="14031" width="2.7265625" style="109" customWidth="1"/>
    <col min="14032" max="14083" width="3.453125" style="109" customWidth="1"/>
    <col min="14084" max="14113" width="0" style="109" hidden="1" customWidth="1"/>
    <col min="14114" max="14114" width="18.7265625" style="109" customWidth="1"/>
    <col min="14115" max="14278" width="9.1796875" style="109"/>
    <col min="14279" max="14279" width="4.7265625" style="109" customWidth="1"/>
    <col min="14280" max="14280" width="5.26953125" style="109" customWidth="1"/>
    <col min="14281" max="14281" width="43.26953125" style="109" customWidth="1"/>
    <col min="14282" max="14282" width="0" style="109" hidden="1" customWidth="1"/>
    <col min="14283" max="14283" width="24.1796875" style="109" bestFit="1" customWidth="1"/>
    <col min="14284" max="14287" width="2.7265625" style="109" customWidth="1"/>
    <col min="14288" max="14339" width="3.453125" style="109" customWidth="1"/>
    <col min="14340" max="14369" width="0" style="109" hidden="1" customWidth="1"/>
    <col min="14370" max="14370" width="18.7265625" style="109" customWidth="1"/>
    <col min="14371" max="14534" width="9.1796875" style="109"/>
    <col min="14535" max="14535" width="4.7265625" style="109" customWidth="1"/>
    <col min="14536" max="14536" width="5.26953125" style="109" customWidth="1"/>
    <col min="14537" max="14537" width="43.26953125" style="109" customWidth="1"/>
    <col min="14538" max="14538" width="0" style="109" hidden="1" customWidth="1"/>
    <col min="14539" max="14539" width="24.1796875" style="109" bestFit="1" customWidth="1"/>
    <col min="14540" max="14543" width="2.7265625" style="109" customWidth="1"/>
    <col min="14544" max="14595" width="3.453125" style="109" customWidth="1"/>
    <col min="14596" max="14625" width="0" style="109" hidden="1" customWidth="1"/>
    <col min="14626" max="14626" width="18.7265625" style="109" customWidth="1"/>
    <col min="14627" max="14790" width="9.1796875" style="109"/>
    <col min="14791" max="14791" width="4.7265625" style="109" customWidth="1"/>
    <col min="14792" max="14792" width="5.26953125" style="109" customWidth="1"/>
    <col min="14793" max="14793" width="43.26953125" style="109" customWidth="1"/>
    <col min="14794" max="14794" width="0" style="109" hidden="1" customWidth="1"/>
    <col min="14795" max="14795" width="24.1796875" style="109" bestFit="1" customWidth="1"/>
    <col min="14796" max="14799" width="2.7265625" style="109" customWidth="1"/>
    <col min="14800" max="14851" width="3.453125" style="109" customWidth="1"/>
    <col min="14852" max="14881" width="0" style="109" hidden="1" customWidth="1"/>
    <col min="14882" max="14882" width="18.7265625" style="109" customWidth="1"/>
    <col min="14883" max="15046" width="9.1796875" style="109"/>
    <col min="15047" max="15047" width="4.7265625" style="109" customWidth="1"/>
    <col min="15048" max="15048" width="5.26953125" style="109" customWidth="1"/>
    <col min="15049" max="15049" width="43.26953125" style="109" customWidth="1"/>
    <col min="15050" max="15050" width="0" style="109" hidden="1" customWidth="1"/>
    <col min="15051" max="15051" width="24.1796875" style="109" bestFit="1" customWidth="1"/>
    <col min="15052" max="15055" width="2.7265625" style="109" customWidth="1"/>
    <col min="15056" max="15107" width="3.453125" style="109" customWidth="1"/>
    <col min="15108" max="15137" width="0" style="109" hidden="1" customWidth="1"/>
    <col min="15138" max="15138" width="18.7265625" style="109" customWidth="1"/>
    <col min="15139" max="15302" width="9.1796875" style="109"/>
    <col min="15303" max="15303" width="4.7265625" style="109" customWidth="1"/>
    <col min="15304" max="15304" width="5.26953125" style="109" customWidth="1"/>
    <col min="15305" max="15305" width="43.26953125" style="109" customWidth="1"/>
    <col min="15306" max="15306" width="0" style="109" hidden="1" customWidth="1"/>
    <col min="15307" max="15307" width="24.1796875" style="109" bestFit="1" customWidth="1"/>
    <col min="15308" max="15311" width="2.7265625" style="109" customWidth="1"/>
    <col min="15312" max="15363" width="3.453125" style="109" customWidth="1"/>
    <col min="15364" max="15393" width="0" style="109" hidden="1" customWidth="1"/>
    <col min="15394" max="15394" width="18.7265625" style="109" customWidth="1"/>
    <col min="15395" max="15558" width="9.1796875" style="109"/>
    <col min="15559" max="15559" width="4.7265625" style="109" customWidth="1"/>
    <col min="15560" max="15560" width="5.26953125" style="109" customWidth="1"/>
    <col min="15561" max="15561" width="43.26953125" style="109" customWidth="1"/>
    <col min="15562" max="15562" width="0" style="109" hidden="1" customWidth="1"/>
    <col min="15563" max="15563" width="24.1796875" style="109" bestFit="1" customWidth="1"/>
    <col min="15564" max="15567" width="2.7265625" style="109" customWidth="1"/>
    <col min="15568" max="15619" width="3.453125" style="109" customWidth="1"/>
    <col min="15620" max="15649" width="0" style="109" hidden="1" customWidth="1"/>
    <col min="15650" max="15650" width="18.7265625" style="109" customWidth="1"/>
    <col min="15651" max="15814" width="9.1796875" style="109"/>
    <col min="15815" max="15815" width="4.7265625" style="109" customWidth="1"/>
    <col min="15816" max="15816" width="5.26953125" style="109" customWidth="1"/>
    <col min="15817" max="15817" width="43.26953125" style="109" customWidth="1"/>
    <col min="15818" max="15818" width="0" style="109" hidden="1" customWidth="1"/>
    <col min="15819" max="15819" width="24.1796875" style="109" bestFit="1" customWidth="1"/>
    <col min="15820" max="15823" width="2.7265625" style="109" customWidth="1"/>
    <col min="15824" max="15875" width="3.453125" style="109" customWidth="1"/>
    <col min="15876" max="15905" width="0" style="109" hidden="1" customWidth="1"/>
    <col min="15906" max="15906" width="18.7265625" style="109" customWidth="1"/>
    <col min="15907" max="16070" width="9.1796875" style="109"/>
    <col min="16071" max="16071" width="4.7265625" style="109" customWidth="1"/>
    <col min="16072" max="16072" width="5.26953125" style="109" customWidth="1"/>
    <col min="16073" max="16073" width="43.26953125" style="109" customWidth="1"/>
    <col min="16074" max="16074" width="0" style="109" hidden="1" customWidth="1"/>
    <col min="16075" max="16075" width="24.1796875" style="109" bestFit="1" customWidth="1"/>
    <col min="16076" max="16079" width="2.7265625" style="109" customWidth="1"/>
    <col min="16080" max="16131" width="3.453125" style="109" customWidth="1"/>
    <col min="16132" max="16161" width="0" style="109" hidden="1" customWidth="1"/>
    <col min="16162" max="16162" width="18.7265625" style="109" customWidth="1"/>
    <col min="16163" max="16384" width="9.1796875" style="109"/>
  </cols>
  <sheetData>
    <row r="2" spans="2:34" x14ac:dyDescent="0.35">
      <c r="B2" s="349" t="s">
        <v>69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</row>
    <row r="3" spans="2:34" x14ac:dyDescent="0.35">
      <c r="B3" s="350" t="s">
        <v>71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</row>
    <row r="4" spans="2:34" x14ac:dyDescent="0.35"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0"/>
      <c r="AB4" s="350"/>
      <c r="AC4" s="350"/>
      <c r="AD4" s="350"/>
      <c r="AE4" s="350"/>
      <c r="AF4" s="350"/>
      <c r="AG4" s="350"/>
      <c r="AH4" s="350"/>
    </row>
    <row r="5" spans="2:34" ht="15" thickBot="1" x14ac:dyDescent="0.4">
      <c r="B5" s="190" t="s">
        <v>68</v>
      </c>
      <c r="C5" s="190"/>
      <c r="D5" s="190"/>
      <c r="E5" s="189"/>
    </row>
    <row r="6" spans="2:34" ht="15" thickTop="1" x14ac:dyDescent="0.35">
      <c r="B6" s="188" t="s">
        <v>0</v>
      </c>
      <c r="C6" s="351" t="s">
        <v>1</v>
      </c>
      <c r="D6" s="187"/>
      <c r="E6" s="186"/>
      <c r="F6" s="355" t="s">
        <v>67</v>
      </c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6" t="s">
        <v>66</v>
      </c>
      <c r="Z6" s="357"/>
      <c r="AA6" s="357"/>
      <c r="AB6" s="357"/>
      <c r="AC6" s="357"/>
      <c r="AD6" s="357"/>
      <c r="AE6" s="185"/>
      <c r="AF6" s="185"/>
      <c r="AG6" s="184"/>
      <c r="AH6" s="353" t="s">
        <v>2</v>
      </c>
    </row>
    <row r="7" spans="2:34" ht="15" thickBot="1" x14ac:dyDescent="0.4">
      <c r="B7" s="183"/>
      <c r="C7" s="352"/>
      <c r="D7" s="160" t="s">
        <v>65</v>
      </c>
      <c r="E7" s="159" t="s">
        <v>8</v>
      </c>
      <c r="F7" s="182">
        <v>13</v>
      </c>
      <c r="G7" s="182">
        <v>14</v>
      </c>
      <c r="H7" s="182">
        <v>15</v>
      </c>
      <c r="I7" s="182">
        <v>16</v>
      </c>
      <c r="J7" s="182">
        <v>17</v>
      </c>
      <c r="K7" s="181">
        <v>18</v>
      </c>
      <c r="L7" s="181">
        <v>19</v>
      </c>
      <c r="M7" s="182">
        <v>20</v>
      </c>
      <c r="N7" s="182">
        <v>21</v>
      </c>
      <c r="O7" s="182">
        <v>22</v>
      </c>
      <c r="P7" s="182">
        <v>23</v>
      </c>
      <c r="Q7" s="182">
        <v>24</v>
      </c>
      <c r="R7" s="181">
        <v>25</v>
      </c>
      <c r="S7" s="181">
        <v>26</v>
      </c>
      <c r="T7" s="182">
        <v>27</v>
      </c>
      <c r="U7" s="182">
        <v>28</v>
      </c>
      <c r="V7" s="182">
        <v>29</v>
      </c>
      <c r="W7" s="182">
        <v>30</v>
      </c>
      <c r="X7" s="182">
        <v>31</v>
      </c>
      <c r="Y7" s="181">
        <v>1</v>
      </c>
      <c r="Z7" s="181">
        <v>2</v>
      </c>
      <c r="AA7" s="180">
        <v>3</v>
      </c>
      <c r="AB7" s="180">
        <v>4</v>
      </c>
      <c r="AC7" s="180">
        <v>5</v>
      </c>
      <c r="AD7" s="180">
        <v>6</v>
      </c>
      <c r="AE7" s="180" t="e">
        <f>#REF!+1</f>
        <v>#REF!</v>
      </c>
      <c r="AF7" s="180" t="e">
        <f>AE7+1</f>
        <v>#REF!</v>
      </c>
      <c r="AG7" s="180" t="e">
        <f>AF7+1</f>
        <v>#REF!</v>
      </c>
      <c r="AH7" s="354"/>
    </row>
    <row r="8" spans="2:34" ht="15" thickTop="1" x14ac:dyDescent="0.35">
      <c r="B8" s="164" t="s">
        <v>64</v>
      </c>
      <c r="C8" s="163" t="s">
        <v>17</v>
      </c>
      <c r="D8" s="160"/>
      <c r="E8" s="159"/>
      <c r="F8" s="178"/>
      <c r="G8" s="178"/>
      <c r="H8" s="178"/>
      <c r="I8" s="178"/>
      <c r="J8" s="178"/>
      <c r="K8" s="179"/>
      <c r="L8" s="179"/>
      <c r="M8" s="178"/>
      <c r="N8" s="178"/>
      <c r="O8" s="178"/>
      <c r="P8" s="178"/>
      <c r="Q8" s="178"/>
      <c r="R8" s="179"/>
      <c r="S8" s="179"/>
      <c r="T8" s="178"/>
      <c r="U8" s="178"/>
      <c r="V8" s="178"/>
      <c r="W8" s="178"/>
      <c r="X8" s="178"/>
      <c r="Y8" s="179"/>
      <c r="Z8" s="179"/>
      <c r="AA8" s="178"/>
      <c r="AB8" s="178"/>
      <c r="AC8" s="178"/>
      <c r="AD8" s="178"/>
      <c r="AE8" s="178"/>
      <c r="AF8" s="178"/>
      <c r="AG8" s="177"/>
      <c r="AH8" s="176"/>
    </row>
    <row r="9" spans="2:34" x14ac:dyDescent="0.35">
      <c r="B9" s="174">
        <v>1</v>
      </c>
      <c r="C9" s="173" t="s">
        <v>63</v>
      </c>
      <c r="D9" s="160"/>
      <c r="E9" s="159"/>
      <c r="F9" s="175"/>
      <c r="G9" s="149"/>
      <c r="H9" s="149"/>
      <c r="I9" s="149"/>
      <c r="J9" s="149"/>
      <c r="K9" s="162"/>
      <c r="L9" s="162"/>
      <c r="M9" s="149"/>
      <c r="N9" s="149"/>
      <c r="O9" s="149"/>
      <c r="P9" s="149"/>
      <c r="Q9" s="149"/>
      <c r="R9" s="162"/>
      <c r="S9" s="162"/>
      <c r="T9" s="149"/>
      <c r="U9" s="149"/>
      <c r="V9" s="149"/>
      <c r="W9" s="149"/>
      <c r="X9" s="149"/>
      <c r="Y9" s="162"/>
      <c r="Z9" s="162"/>
      <c r="AA9" s="149"/>
      <c r="AB9" s="149"/>
      <c r="AC9" s="149"/>
      <c r="AD9" s="149"/>
      <c r="AE9" s="149"/>
      <c r="AF9" s="149"/>
      <c r="AG9" s="155"/>
      <c r="AH9" s="154"/>
    </row>
    <row r="10" spans="2:34" x14ac:dyDescent="0.35">
      <c r="B10" s="174">
        <v>2</v>
      </c>
      <c r="C10" s="173" t="s">
        <v>62</v>
      </c>
      <c r="D10" s="172"/>
      <c r="E10" s="171"/>
      <c r="F10" s="149"/>
      <c r="G10" s="165"/>
      <c r="H10" s="149"/>
      <c r="I10" s="149"/>
      <c r="J10" s="149"/>
      <c r="K10" s="162"/>
      <c r="L10" s="162"/>
      <c r="M10" s="149"/>
      <c r="N10" s="149"/>
      <c r="O10" s="149"/>
      <c r="P10" s="149"/>
      <c r="Q10" s="149"/>
      <c r="R10" s="162"/>
      <c r="S10" s="162"/>
      <c r="T10" s="149"/>
      <c r="U10" s="149"/>
      <c r="V10" s="149"/>
      <c r="W10" s="149"/>
      <c r="X10" s="149"/>
      <c r="Y10" s="162"/>
      <c r="Z10" s="162"/>
      <c r="AA10" s="149"/>
      <c r="AB10" s="149"/>
      <c r="AC10" s="149"/>
      <c r="AD10" s="149"/>
      <c r="AE10" s="149"/>
      <c r="AF10" s="149"/>
      <c r="AG10" s="155"/>
      <c r="AH10" s="154"/>
    </row>
    <row r="11" spans="2:34" x14ac:dyDescent="0.35">
      <c r="B11" s="170">
        <v>3</v>
      </c>
      <c r="C11" s="169" t="s">
        <v>21</v>
      </c>
      <c r="D11" s="168"/>
      <c r="E11" s="167"/>
      <c r="F11" s="166"/>
      <c r="G11" s="149"/>
      <c r="H11" s="165"/>
      <c r="I11" s="165"/>
      <c r="J11" s="149"/>
      <c r="K11" s="162"/>
      <c r="L11" s="162"/>
      <c r="M11" s="149"/>
      <c r="N11" s="149"/>
      <c r="O11" s="149"/>
      <c r="P11" s="149"/>
      <c r="Q11" s="149"/>
      <c r="R11" s="162"/>
      <c r="S11" s="162"/>
      <c r="T11" s="149"/>
      <c r="U11" s="149"/>
      <c r="V11" s="149"/>
      <c r="W11" s="149"/>
      <c r="X11" s="149"/>
      <c r="Y11" s="162"/>
      <c r="Z11" s="162"/>
      <c r="AA11" s="149"/>
      <c r="AB11" s="149"/>
      <c r="AC11" s="149"/>
      <c r="AD11" s="149"/>
      <c r="AE11" s="149"/>
      <c r="AF11" s="149"/>
      <c r="AG11" s="155"/>
      <c r="AH11" s="154"/>
    </row>
    <row r="12" spans="2:34" x14ac:dyDescent="0.35">
      <c r="B12" s="164" t="s">
        <v>61</v>
      </c>
      <c r="C12" s="163" t="s">
        <v>60</v>
      </c>
      <c r="D12" s="160"/>
      <c r="E12" s="159"/>
      <c r="F12" s="149"/>
      <c r="G12" s="149"/>
      <c r="H12" s="149"/>
      <c r="I12" s="149"/>
      <c r="J12" s="149"/>
      <c r="K12" s="162"/>
      <c r="L12" s="162"/>
      <c r="M12" s="149"/>
      <c r="N12" s="149"/>
      <c r="O12" s="149"/>
      <c r="P12" s="149"/>
      <c r="Q12" s="149"/>
      <c r="R12" s="162"/>
      <c r="S12" s="162"/>
      <c r="T12" s="149"/>
      <c r="U12" s="149"/>
      <c r="V12" s="149"/>
      <c r="W12" s="149"/>
      <c r="X12" s="149"/>
      <c r="Y12" s="162"/>
      <c r="Z12" s="162"/>
      <c r="AA12" s="149"/>
      <c r="AB12" s="149"/>
      <c r="AC12" s="149"/>
      <c r="AD12" s="149"/>
      <c r="AE12" s="149"/>
      <c r="AF12" s="149"/>
      <c r="AG12" s="155"/>
      <c r="AH12" s="154"/>
    </row>
    <row r="13" spans="2:34" x14ac:dyDescent="0.35">
      <c r="B13" s="130">
        <v>1</v>
      </c>
      <c r="C13" s="161" t="s">
        <v>59</v>
      </c>
      <c r="D13" s="160"/>
      <c r="E13" s="159"/>
      <c r="F13" s="149"/>
      <c r="G13" s="156"/>
      <c r="H13" s="156"/>
      <c r="I13" s="158"/>
      <c r="J13" s="156"/>
      <c r="K13" s="157"/>
      <c r="L13" s="157"/>
      <c r="M13" s="156"/>
      <c r="N13" s="156"/>
      <c r="O13" s="156"/>
      <c r="P13" s="156"/>
      <c r="Q13" s="156"/>
      <c r="R13" s="157"/>
      <c r="S13" s="157"/>
      <c r="T13" s="156"/>
      <c r="U13" s="156"/>
      <c r="V13" s="156"/>
      <c r="W13" s="156"/>
      <c r="X13" s="156"/>
      <c r="Y13" s="157"/>
      <c r="Z13" s="157"/>
      <c r="AA13" s="156"/>
      <c r="AB13" s="156"/>
      <c r="AC13" s="156"/>
      <c r="AD13" s="156"/>
      <c r="AE13" s="149"/>
      <c r="AF13" s="149"/>
      <c r="AG13" s="155"/>
      <c r="AH13" s="154"/>
    </row>
    <row r="14" spans="2:34" x14ac:dyDescent="0.35">
      <c r="B14" s="130">
        <v>2</v>
      </c>
      <c r="C14" s="161" t="s">
        <v>58</v>
      </c>
      <c r="D14" s="160"/>
      <c r="E14" s="159"/>
      <c r="F14" s="149"/>
      <c r="G14" s="156"/>
      <c r="H14" s="156"/>
      <c r="I14" s="158"/>
      <c r="J14" s="156"/>
      <c r="K14" s="157"/>
      <c r="L14" s="157"/>
      <c r="M14" s="156"/>
      <c r="N14" s="156"/>
      <c r="O14" s="156"/>
      <c r="P14" s="156"/>
      <c r="Q14" s="156"/>
      <c r="R14" s="157"/>
      <c r="S14" s="157"/>
      <c r="T14" s="156"/>
      <c r="U14" s="156"/>
      <c r="V14" s="156"/>
      <c r="W14" s="156"/>
      <c r="X14" s="156"/>
      <c r="Y14" s="157"/>
      <c r="Z14" s="157"/>
      <c r="AA14" s="156"/>
      <c r="AB14" s="156"/>
      <c r="AC14" s="156"/>
      <c r="AD14" s="156"/>
      <c r="AE14" s="149"/>
      <c r="AF14" s="149"/>
      <c r="AG14" s="155"/>
      <c r="AH14" s="154"/>
    </row>
    <row r="15" spans="2:34" x14ac:dyDescent="0.35">
      <c r="B15" s="130">
        <v>3</v>
      </c>
      <c r="C15" s="137" t="s">
        <v>24</v>
      </c>
      <c r="D15" s="153"/>
      <c r="E15" s="152"/>
      <c r="F15" s="133"/>
      <c r="G15" s="133"/>
      <c r="H15" s="133"/>
      <c r="I15" s="133"/>
      <c r="J15" s="132"/>
      <c r="K15" s="134"/>
      <c r="L15" s="134"/>
      <c r="M15" s="133"/>
      <c r="N15" s="133"/>
      <c r="O15" s="133"/>
      <c r="P15" s="133"/>
      <c r="Q15" s="133"/>
      <c r="R15" s="134"/>
      <c r="S15" s="134"/>
      <c r="T15" s="133"/>
      <c r="U15" s="133"/>
      <c r="V15" s="133"/>
      <c r="W15" s="133"/>
      <c r="X15" s="133"/>
      <c r="Y15" s="134"/>
      <c r="Z15" s="134"/>
      <c r="AA15" s="133"/>
      <c r="AB15" s="133"/>
      <c r="AC15" s="133"/>
      <c r="AD15" s="133"/>
      <c r="AE15" s="133"/>
      <c r="AF15" s="133"/>
      <c r="AG15" s="138"/>
      <c r="AH15" s="131"/>
    </row>
    <row r="16" spans="2:34" x14ac:dyDescent="0.35">
      <c r="B16" s="130">
        <v>4</v>
      </c>
      <c r="C16" s="141" t="s">
        <v>25</v>
      </c>
      <c r="D16" s="140"/>
      <c r="E16" s="139"/>
      <c r="F16" s="133"/>
      <c r="G16" s="133"/>
      <c r="H16" s="133"/>
      <c r="I16" s="133"/>
      <c r="J16" s="133"/>
      <c r="K16" s="134"/>
      <c r="L16" s="134"/>
      <c r="M16" s="132"/>
      <c r="N16" s="125"/>
      <c r="O16" s="133"/>
      <c r="P16" s="149"/>
      <c r="Q16" s="133"/>
      <c r="R16" s="134"/>
      <c r="S16" s="134"/>
      <c r="T16" s="133"/>
      <c r="U16" s="133"/>
      <c r="V16" s="133"/>
      <c r="W16" s="133"/>
      <c r="X16" s="133"/>
      <c r="Y16" s="134"/>
      <c r="Z16" s="134"/>
      <c r="AA16" s="133"/>
      <c r="AB16" s="133"/>
      <c r="AC16" s="133"/>
      <c r="AD16" s="133"/>
      <c r="AE16" s="133"/>
      <c r="AF16" s="133"/>
      <c r="AG16" s="138"/>
      <c r="AH16" s="131"/>
    </row>
    <row r="17" spans="2:34" x14ac:dyDescent="0.35">
      <c r="B17" s="130">
        <v>5</v>
      </c>
      <c r="C17" s="141" t="s">
        <v>26</v>
      </c>
      <c r="D17" s="140"/>
      <c r="E17" s="139"/>
      <c r="F17" s="142"/>
      <c r="G17" s="142"/>
      <c r="H17" s="142"/>
      <c r="I17" s="142"/>
      <c r="J17" s="142"/>
      <c r="K17" s="148"/>
      <c r="L17" s="148"/>
      <c r="M17" s="142"/>
      <c r="N17" s="151"/>
      <c r="O17" s="133"/>
      <c r="P17" s="149"/>
      <c r="Q17" s="142"/>
      <c r="R17" s="148"/>
      <c r="S17" s="148"/>
      <c r="T17" s="142"/>
      <c r="U17" s="142"/>
      <c r="V17" s="142"/>
      <c r="W17" s="142"/>
      <c r="X17" s="142"/>
      <c r="Y17" s="148"/>
      <c r="Z17" s="148"/>
      <c r="AA17" s="142"/>
      <c r="AB17" s="142"/>
      <c r="AC17" s="142"/>
      <c r="AD17" s="142"/>
      <c r="AE17" s="142"/>
      <c r="AF17" s="142"/>
      <c r="AG17" s="147"/>
      <c r="AH17" s="131"/>
    </row>
    <row r="18" spans="2:34" x14ac:dyDescent="0.35">
      <c r="B18" s="130">
        <v>6</v>
      </c>
      <c r="C18" s="141" t="s">
        <v>57</v>
      </c>
      <c r="D18" s="140"/>
      <c r="E18" s="139"/>
      <c r="F18" s="142"/>
      <c r="G18" s="142"/>
      <c r="H18" s="142"/>
      <c r="I18" s="142"/>
      <c r="J18" s="142"/>
      <c r="K18" s="148"/>
      <c r="L18" s="148"/>
      <c r="M18" s="142"/>
      <c r="N18" s="150"/>
      <c r="O18" s="133"/>
      <c r="P18" s="149"/>
      <c r="Q18" s="142"/>
      <c r="R18" s="148"/>
      <c r="S18" s="148"/>
      <c r="T18" s="142"/>
      <c r="U18" s="142"/>
      <c r="V18" s="142"/>
      <c r="W18" s="142"/>
      <c r="X18" s="142"/>
      <c r="Y18" s="148"/>
      <c r="Z18" s="148"/>
      <c r="AA18" s="142"/>
      <c r="AB18" s="142"/>
      <c r="AC18" s="142"/>
      <c r="AD18" s="142"/>
      <c r="AE18" s="142"/>
      <c r="AF18" s="142"/>
      <c r="AG18" s="147"/>
      <c r="AH18" s="131"/>
    </row>
    <row r="19" spans="2:34" x14ac:dyDescent="0.35">
      <c r="B19" s="130">
        <v>7</v>
      </c>
      <c r="C19" s="141" t="s">
        <v>56</v>
      </c>
      <c r="D19" s="140"/>
      <c r="E19" s="139"/>
      <c r="F19" s="133"/>
      <c r="G19" s="133"/>
      <c r="H19" s="133"/>
      <c r="I19" s="133"/>
      <c r="J19" s="133"/>
      <c r="K19" s="134"/>
      <c r="L19" s="134"/>
      <c r="M19" s="133"/>
      <c r="N19" s="142"/>
      <c r="O19" s="132"/>
      <c r="P19" s="132"/>
      <c r="Q19" s="133"/>
      <c r="R19" s="134"/>
      <c r="S19" s="134"/>
      <c r="T19" s="133"/>
      <c r="U19" s="133"/>
      <c r="V19" s="133"/>
      <c r="W19" s="133"/>
      <c r="X19" s="133"/>
      <c r="Y19" s="134"/>
      <c r="Z19" s="134"/>
      <c r="AA19" s="133"/>
      <c r="AB19" s="133"/>
      <c r="AC19" s="133"/>
      <c r="AD19" s="133"/>
      <c r="AE19" s="133"/>
      <c r="AF19" s="133"/>
      <c r="AG19" s="138"/>
      <c r="AH19" s="131"/>
    </row>
    <row r="20" spans="2:34" x14ac:dyDescent="0.35">
      <c r="B20" s="130">
        <v>8</v>
      </c>
      <c r="C20" s="141" t="s">
        <v>27</v>
      </c>
      <c r="D20" s="140"/>
      <c r="E20" s="139"/>
      <c r="F20" s="133"/>
      <c r="G20" s="133"/>
      <c r="H20" s="133"/>
      <c r="I20" s="133"/>
      <c r="J20" s="133"/>
      <c r="K20" s="134"/>
      <c r="L20" s="134"/>
      <c r="M20" s="133"/>
      <c r="N20" s="133"/>
      <c r="O20" s="133"/>
      <c r="P20" s="132"/>
      <c r="Q20" s="132"/>
      <c r="R20" s="134"/>
      <c r="S20" s="134"/>
      <c r="T20" s="133"/>
      <c r="U20" s="133"/>
      <c r="V20" s="133"/>
      <c r="W20" s="133"/>
      <c r="X20" s="133"/>
      <c r="Y20" s="134"/>
      <c r="Z20" s="134"/>
      <c r="AA20" s="133"/>
      <c r="AB20" s="133"/>
      <c r="AC20" s="133"/>
      <c r="AD20" s="133"/>
      <c r="AE20" s="133"/>
      <c r="AF20" s="133"/>
      <c r="AG20" s="138"/>
      <c r="AH20" s="131"/>
    </row>
    <row r="21" spans="2:34" x14ac:dyDescent="0.35">
      <c r="B21" s="130">
        <v>9</v>
      </c>
      <c r="C21" s="141" t="s">
        <v>28</v>
      </c>
      <c r="D21" s="140"/>
      <c r="E21" s="139"/>
      <c r="F21" s="133"/>
      <c r="G21" s="133"/>
      <c r="H21" s="133"/>
      <c r="I21" s="133"/>
      <c r="J21" s="133"/>
      <c r="K21" s="134"/>
      <c r="L21" s="134"/>
      <c r="M21" s="133"/>
      <c r="N21" s="133"/>
      <c r="O21" s="133"/>
      <c r="P21" s="133"/>
      <c r="Q21" s="132"/>
      <c r="R21" s="134"/>
      <c r="S21" s="134"/>
      <c r="T21" s="133"/>
      <c r="U21" s="133"/>
      <c r="V21" s="133"/>
      <c r="W21" s="133"/>
      <c r="X21" s="133"/>
      <c r="Y21" s="134"/>
      <c r="Z21" s="134"/>
      <c r="AA21" s="133"/>
      <c r="AB21" s="133"/>
      <c r="AC21" s="133"/>
      <c r="AD21" s="133"/>
      <c r="AE21" s="133"/>
      <c r="AF21" s="133"/>
      <c r="AG21" s="138"/>
      <c r="AH21" s="131"/>
    </row>
    <row r="22" spans="2:34" x14ac:dyDescent="0.35">
      <c r="B22" s="130">
        <v>10</v>
      </c>
      <c r="C22" s="146" t="s">
        <v>55</v>
      </c>
      <c r="D22" s="145"/>
      <c r="E22" s="144"/>
      <c r="F22" s="133"/>
      <c r="G22" s="133"/>
      <c r="H22" s="133"/>
      <c r="I22" s="133"/>
      <c r="J22" s="133"/>
      <c r="K22" s="134"/>
      <c r="L22" s="134"/>
      <c r="M22" s="133"/>
      <c r="N22" s="133"/>
      <c r="O22" s="133"/>
      <c r="P22" s="133"/>
      <c r="Q22" s="132"/>
      <c r="R22" s="134"/>
      <c r="S22" s="134"/>
      <c r="T22" s="132"/>
      <c r="U22" s="142"/>
      <c r="V22" s="142"/>
      <c r="W22" s="133"/>
      <c r="X22" s="133"/>
      <c r="Y22" s="134"/>
      <c r="Z22" s="134"/>
      <c r="AA22" s="133"/>
      <c r="AB22" s="133"/>
      <c r="AC22" s="133"/>
      <c r="AD22" s="133"/>
      <c r="AE22" s="133"/>
      <c r="AF22" s="133"/>
      <c r="AG22" s="138"/>
      <c r="AH22" s="131"/>
    </row>
    <row r="23" spans="2:34" x14ac:dyDescent="0.35">
      <c r="B23" s="130">
        <v>11</v>
      </c>
      <c r="C23" s="137" t="s">
        <v>10</v>
      </c>
      <c r="D23" s="136"/>
      <c r="E23" s="135"/>
      <c r="F23" s="133"/>
      <c r="G23" s="133"/>
      <c r="H23" s="133"/>
      <c r="I23" s="133"/>
      <c r="J23" s="133"/>
      <c r="K23" s="134"/>
      <c r="L23" s="134"/>
      <c r="M23" s="133"/>
      <c r="N23" s="133"/>
      <c r="O23" s="133"/>
      <c r="P23" s="133"/>
      <c r="Q23" s="133"/>
      <c r="R23" s="134"/>
      <c r="S23" s="134"/>
      <c r="T23" s="132"/>
      <c r="U23" s="142"/>
      <c r="V23" s="142"/>
      <c r="W23" s="133"/>
      <c r="X23" s="133"/>
      <c r="Y23" s="134"/>
      <c r="Z23" s="134"/>
      <c r="AA23" s="133"/>
      <c r="AB23" s="133"/>
      <c r="AC23" s="133"/>
      <c r="AD23" s="133"/>
      <c r="AE23" s="133"/>
      <c r="AF23" s="133"/>
      <c r="AG23" s="138"/>
      <c r="AH23" s="131"/>
    </row>
    <row r="24" spans="2:34" x14ac:dyDescent="0.35">
      <c r="B24" s="130">
        <v>12</v>
      </c>
      <c r="C24" s="137" t="s">
        <v>11</v>
      </c>
      <c r="D24" s="136"/>
      <c r="E24" s="135"/>
      <c r="F24" s="133"/>
      <c r="G24" s="133"/>
      <c r="H24" s="133"/>
      <c r="I24" s="133"/>
      <c r="J24" s="133"/>
      <c r="K24" s="134"/>
      <c r="L24" s="134"/>
      <c r="M24" s="133"/>
      <c r="N24" s="133"/>
      <c r="O24" s="133"/>
      <c r="P24" s="133"/>
      <c r="Q24" s="133"/>
      <c r="R24" s="134"/>
      <c r="S24" s="134"/>
      <c r="T24" s="133"/>
      <c r="U24" s="132"/>
      <c r="V24" s="142"/>
      <c r="W24" s="133"/>
      <c r="X24" s="133"/>
      <c r="Y24" s="134"/>
      <c r="Z24" s="134"/>
      <c r="AA24" s="133"/>
      <c r="AB24" s="133"/>
      <c r="AC24" s="133"/>
      <c r="AD24" s="133"/>
      <c r="AE24" s="133"/>
      <c r="AF24" s="133"/>
      <c r="AG24" s="138"/>
      <c r="AH24" s="131"/>
    </row>
    <row r="25" spans="2:34" x14ac:dyDescent="0.35">
      <c r="B25" s="130">
        <v>13</v>
      </c>
      <c r="C25" s="137" t="s">
        <v>12</v>
      </c>
      <c r="D25" s="136"/>
      <c r="E25" s="135"/>
      <c r="F25" s="133"/>
      <c r="G25" s="133"/>
      <c r="H25" s="133"/>
      <c r="I25" s="133"/>
      <c r="J25" s="133"/>
      <c r="K25" s="134"/>
      <c r="L25" s="134"/>
      <c r="M25" s="133"/>
      <c r="N25" s="133"/>
      <c r="O25" s="133"/>
      <c r="P25" s="133"/>
      <c r="Q25" s="133"/>
      <c r="R25" s="134"/>
      <c r="S25" s="134"/>
      <c r="T25" s="143"/>
      <c r="U25" s="133"/>
      <c r="V25" s="132"/>
      <c r="W25" s="133"/>
      <c r="X25" s="133"/>
      <c r="Y25" s="134"/>
      <c r="Z25" s="134"/>
      <c r="AA25" s="133"/>
      <c r="AB25" s="133"/>
      <c r="AC25" s="133"/>
      <c r="AD25" s="133"/>
      <c r="AE25" s="133"/>
      <c r="AF25" s="133"/>
      <c r="AG25" s="138"/>
      <c r="AH25" s="131"/>
    </row>
    <row r="26" spans="2:34" x14ac:dyDescent="0.35">
      <c r="B26" s="130">
        <v>14</v>
      </c>
      <c r="C26" s="137" t="s">
        <v>7</v>
      </c>
      <c r="D26" s="136"/>
      <c r="E26" s="135"/>
      <c r="F26" s="133"/>
      <c r="G26" s="133"/>
      <c r="H26" s="133"/>
      <c r="I26" s="133"/>
      <c r="J26" s="133"/>
      <c r="K26" s="134"/>
      <c r="L26" s="134"/>
      <c r="M26" s="133"/>
      <c r="N26" s="133"/>
      <c r="O26" s="133"/>
      <c r="P26" s="133"/>
      <c r="Q26" s="133"/>
      <c r="R26" s="134"/>
      <c r="S26" s="134"/>
      <c r="T26" s="142"/>
      <c r="U26" s="133"/>
      <c r="V26" s="132"/>
      <c r="W26" s="133"/>
      <c r="X26" s="133"/>
      <c r="Y26" s="134"/>
      <c r="Z26" s="134"/>
      <c r="AA26" s="133"/>
      <c r="AB26" s="133"/>
      <c r="AC26" s="133"/>
      <c r="AD26" s="133"/>
      <c r="AE26" s="133"/>
      <c r="AF26" s="133"/>
      <c r="AG26" s="138"/>
      <c r="AH26" s="131"/>
    </row>
    <row r="27" spans="2:34" x14ac:dyDescent="0.35">
      <c r="B27" s="130">
        <v>15</v>
      </c>
      <c r="C27" s="137" t="s">
        <v>54</v>
      </c>
      <c r="D27" s="136"/>
      <c r="E27" s="135"/>
      <c r="F27" s="133"/>
      <c r="G27" s="133"/>
      <c r="H27" s="133"/>
      <c r="I27" s="133"/>
      <c r="J27" s="133"/>
      <c r="K27" s="134"/>
      <c r="L27" s="134"/>
      <c r="M27" s="133"/>
      <c r="N27" s="133"/>
      <c r="O27" s="133"/>
      <c r="P27" s="133"/>
      <c r="Q27" s="133"/>
      <c r="R27" s="134"/>
      <c r="S27" s="134"/>
      <c r="T27" s="133"/>
      <c r="U27" s="133"/>
      <c r="V27" s="132"/>
      <c r="W27" s="133"/>
      <c r="X27" s="133"/>
      <c r="Y27" s="134"/>
      <c r="Z27" s="134"/>
      <c r="AA27" s="133"/>
      <c r="AB27" s="133"/>
      <c r="AC27" s="133"/>
      <c r="AD27" s="133"/>
      <c r="AE27" s="133"/>
      <c r="AF27" s="133"/>
      <c r="AG27" s="138"/>
      <c r="AH27" s="131"/>
    </row>
    <row r="28" spans="2:34" x14ac:dyDescent="0.35">
      <c r="B28" s="130">
        <v>16</v>
      </c>
      <c r="C28" s="137" t="s">
        <v>13</v>
      </c>
      <c r="D28" s="136"/>
      <c r="E28" s="135"/>
      <c r="F28" s="133"/>
      <c r="G28" s="133"/>
      <c r="H28" s="133"/>
      <c r="I28" s="133"/>
      <c r="J28" s="133"/>
      <c r="K28" s="134"/>
      <c r="L28" s="134"/>
      <c r="M28" s="133"/>
      <c r="N28" s="133"/>
      <c r="O28" s="133"/>
      <c r="P28" s="133"/>
      <c r="Q28" s="133"/>
      <c r="R28" s="134"/>
      <c r="S28" s="134"/>
      <c r="T28" s="133"/>
      <c r="U28" s="133"/>
      <c r="V28" s="132"/>
      <c r="W28" s="133"/>
      <c r="X28" s="133"/>
      <c r="Y28" s="134"/>
      <c r="Z28" s="134"/>
      <c r="AA28" s="133"/>
      <c r="AB28" s="133"/>
      <c r="AC28" s="133"/>
      <c r="AD28" s="133"/>
      <c r="AE28" s="133"/>
      <c r="AF28" s="133"/>
      <c r="AG28" s="138"/>
      <c r="AH28" s="131"/>
    </row>
    <row r="29" spans="2:34" x14ac:dyDescent="0.35">
      <c r="B29" s="130">
        <v>17</v>
      </c>
      <c r="C29" s="137" t="s">
        <v>9</v>
      </c>
      <c r="D29" s="136"/>
      <c r="E29" s="135"/>
      <c r="F29" s="133"/>
      <c r="G29" s="133"/>
      <c r="H29" s="133"/>
      <c r="I29" s="133"/>
      <c r="J29" s="133"/>
      <c r="K29" s="134"/>
      <c r="L29" s="134"/>
      <c r="M29" s="133"/>
      <c r="N29" s="133"/>
      <c r="O29" s="133"/>
      <c r="P29" s="133"/>
      <c r="Q29" s="133"/>
      <c r="R29" s="134"/>
      <c r="S29" s="134"/>
      <c r="T29" s="133"/>
      <c r="U29" s="133"/>
      <c r="V29" s="133"/>
      <c r="W29" s="132"/>
      <c r="X29" s="133"/>
      <c r="Y29" s="134"/>
      <c r="Z29" s="134"/>
      <c r="AA29" s="133"/>
      <c r="AB29" s="133"/>
      <c r="AC29" s="133"/>
      <c r="AD29" s="133"/>
      <c r="AE29" s="133"/>
      <c r="AF29" s="133"/>
      <c r="AG29" s="138"/>
      <c r="AH29" s="131"/>
    </row>
    <row r="30" spans="2:34" x14ac:dyDescent="0.35">
      <c r="B30" s="130">
        <v>18</v>
      </c>
      <c r="C30" s="137" t="s">
        <v>48</v>
      </c>
      <c r="D30" s="136"/>
      <c r="E30" s="135"/>
      <c r="F30" s="133"/>
      <c r="G30" s="133"/>
      <c r="H30" s="133"/>
      <c r="I30" s="133"/>
      <c r="J30" s="133"/>
      <c r="K30" s="134"/>
      <c r="L30" s="134"/>
      <c r="M30" s="133"/>
      <c r="N30" s="133"/>
      <c r="O30" s="133"/>
      <c r="P30" s="133"/>
      <c r="Q30" s="133"/>
      <c r="R30" s="134"/>
      <c r="S30" s="134"/>
      <c r="T30" s="133"/>
      <c r="U30" s="133"/>
      <c r="V30" s="133"/>
      <c r="W30" s="132"/>
      <c r="X30" s="133"/>
      <c r="Y30" s="134"/>
      <c r="Z30" s="134"/>
      <c r="AA30" s="133"/>
      <c r="AB30" s="133"/>
      <c r="AC30" s="133"/>
      <c r="AD30" s="133"/>
      <c r="AE30" s="133"/>
      <c r="AF30" s="133"/>
      <c r="AG30" s="138"/>
      <c r="AH30" s="131"/>
    </row>
    <row r="31" spans="2:34" x14ac:dyDescent="0.35">
      <c r="B31" s="130">
        <v>19</v>
      </c>
      <c r="C31" s="141" t="s">
        <v>53</v>
      </c>
      <c r="D31" s="140"/>
      <c r="E31" s="139"/>
      <c r="F31" s="133"/>
      <c r="G31" s="133"/>
      <c r="H31" s="133"/>
      <c r="I31" s="133"/>
      <c r="J31" s="133"/>
      <c r="K31" s="134"/>
      <c r="L31" s="134"/>
      <c r="M31" s="133"/>
      <c r="N31" s="133"/>
      <c r="O31" s="133"/>
      <c r="P31" s="133"/>
      <c r="Q31" s="133"/>
      <c r="R31" s="134"/>
      <c r="S31" s="134"/>
      <c r="T31" s="133"/>
      <c r="U31" s="133"/>
      <c r="V31" s="133"/>
      <c r="W31" s="132"/>
      <c r="X31" s="132"/>
      <c r="Y31" s="134"/>
      <c r="Z31" s="134"/>
      <c r="AA31" s="133"/>
      <c r="AB31" s="133"/>
      <c r="AC31" s="133"/>
      <c r="AD31" s="133"/>
      <c r="AE31" s="133"/>
      <c r="AF31" s="133"/>
      <c r="AG31" s="138"/>
      <c r="AH31" s="131"/>
    </row>
    <row r="32" spans="2:34" x14ac:dyDescent="0.35">
      <c r="B32" s="130">
        <v>20</v>
      </c>
      <c r="C32" s="137" t="s">
        <v>30</v>
      </c>
      <c r="D32" s="136"/>
      <c r="E32" s="135"/>
      <c r="F32" s="133" t="s">
        <v>52</v>
      </c>
      <c r="G32" s="133"/>
      <c r="H32" s="133"/>
      <c r="I32" s="133"/>
      <c r="J32" s="133"/>
      <c r="K32" s="134"/>
      <c r="L32" s="134"/>
      <c r="M32" s="133"/>
      <c r="N32" s="133"/>
      <c r="O32" s="133"/>
      <c r="P32" s="133"/>
      <c r="Q32" s="133"/>
      <c r="R32" s="134"/>
      <c r="S32" s="134"/>
      <c r="T32" s="133"/>
      <c r="U32" s="133"/>
      <c r="V32" s="133"/>
      <c r="W32" s="133"/>
      <c r="X32" s="132"/>
      <c r="Y32" s="134"/>
      <c r="Z32" s="134"/>
      <c r="AA32" s="133"/>
      <c r="AB32" s="133"/>
      <c r="AC32" s="133"/>
      <c r="AD32" s="133"/>
      <c r="AE32" s="133"/>
      <c r="AF32" s="133"/>
      <c r="AG32" s="138"/>
      <c r="AH32" s="131"/>
    </row>
    <row r="33" spans="2:34" x14ac:dyDescent="0.35">
      <c r="B33" s="130">
        <v>21</v>
      </c>
      <c r="C33" s="137" t="s">
        <v>5</v>
      </c>
      <c r="D33" s="136"/>
      <c r="E33" s="135"/>
      <c r="F33" s="133"/>
      <c r="G33" s="133"/>
      <c r="H33" s="133"/>
      <c r="I33" s="133"/>
      <c r="J33" s="133"/>
      <c r="K33" s="134"/>
      <c r="L33" s="134"/>
      <c r="M33" s="133"/>
      <c r="N33" s="133"/>
      <c r="O33" s="133"/>
      <c r="P33" s="133"/>
      <c r="Q33" s="133"/>
      <c r="R33" s="134"/>
      <c r="S33" s="134"/>
      <c r="T33" s="133"/>
      <c r="U33" s="133"/>
      <c r="V33" s="133"/>
      <c r="W33" s="133"/>
      <c r="X33" s="132"/>
      <c r="Y33" s="134"/>
      <c r="Z33" s="134"/>
      <c r="AA33" s="133"/>
      <c r="AB33" s="133"/>
      <c r="AC33" s="133"/>
      <c r="AD33" s="133"/>
      <c r="AE33" s="133"/>
      <c r="AF33" s="133"/>
      <c r="AG33" s="138"/>
      <c r="AH33" s="131"/>
    </row>
    <row r="34" spans="2:34" x14ac:dyDescent="0.35">
      <c r="B34" s="130">
        <v>22</v>
      </c>
      <c r="C34" s="137" t="s">
        <v>6</v>
      </c>
      <c r="D34" s="136"/>
      <c r="E34" s="135"/>
      <c r="F34" s="133"/>
      <c r="G34" s="133"/>
      <c r="H34" s="133"/>
      <c r="I34" s="133"/>
      <c r="J34" s="133"/>
      <c r="K34" s="134"/>
      <c r="L34" s="134"/>
      <c r="M34" s="133"/>
      <c r="N34" s="133"/>
      <c r="O34" s="133"/>
      <c r="P34" s="133"/>
      <c r="Q34" s="133"/>
      <c r="R34" s="134"/>
      <c r="S34" s="134"/>
      <c r="T34" s="133"/>
      <c r="U34" s="133"/>
      <c r="V34" s="133"/>
      <c r="W34" s="133"/>
      <c r="X34" s="133"/>
      <c r="Y34" s="134"/>
      <c r="Z34" s="134"/>
      <c r="AA34" s="132"/>
      <c r="AB34" s="133"/>
      <c r="AC34" s="133"/>
      <c r="AD34" s="133"/>
      <c r="AE34" s="133"/>
      <c r="AF34" s="133"/>
      <c r="AG34" s="138"/>
      <c r="AH34" s="131"/>
    </row>
    <row r="35" spans="2:34" x14ac:dyDescent="0.35">
      <c r="B35" s="130">
        <v>23</v>
      </c>
      <c r="C35" s="137" t="s">
        <v>51</v>
      </c>
      <c r="D35" s="136"/>
      <c r="E35" s="135"/>
      <c r="F35" s="133"/>
      <c r="G35" s="133"/>
      <c r="H35" s="133"/>
      <c r="I35" s="133"/>
      <c r="J35" s="133"/>
      <c r="K35" s="134"/>
      <c r="L35" s="134"/>
      <c r="M35" s="133"/>
      <c r="N35" s="133"/>
      <c r="O35" s="133"/>
      <c r="P35" s="133"/>
      <c r="Q35" s="133"/>
      <c r="R35" s="134"/>
      <c r="S35" s="134"/>
      <c r="T35" s="133"/>
      <c r="U35" s="133"/>
      <c r="V35" s="133"/>
      <c r="W35" s="133"/>
      <c r="X35" s="133"/>
      <c r="Y35" s="134"/>
      <c r="Z35" s="134"/>
      <c r="AA35" s="133"/>
      <c r="AB35" s="132"/>
      <c r="AC35" s="133"/>
      <c r="AD35" s="133"/>
      <c r="AH35" s="131"/>
    </row>
    <row r="36" spans="2:34" x14ac:dyDescent="0.35">
      <c r="B36" s="130">
        <v>24</v>
      </c>
      <c r="C36" s="137" t="s">
        <v>50</v>
      </c>
      <c r="D36" s="136"/>
      <c r="E36" s="135"/>
      <c r="F36" s="133"/>
      <c r="G36" s="133"/>
      <c r="H36" s="133"/>
      <c r="I36" s="133"/>
      <c r="J36" s="133"/>
      <c r="K36" s="134"/>
      <c r="L36" s="134"/>
      <c r="M36" s="133"/>
      <c r="N36" s="133"/>
      <c r="O36" s="133"/>
      <c r="P36" s="133"/>
      <c r="Q36" s="133"/>
      <c r="R36" s="134"/>
      <c r="S36" s="134"/>
      <c r="T36" s="133"/>
      <c r="U36" s="133"/>
      <c r="V36" s="133"/>
      <c r="W36" s="133"/>
      <c r="X36" s="133"/>
      <c r="Y36" s="134"/>
      <c r="Z36" s="134"/>
      <c r="AA36" s="133"/>
      <c r="AB36" s="133"/>
      <c r="AC36" s="132"/>
      <c r="AD36" s="133"/>
      <c r="AH36" s="131"/>
    </row>
    <row r="37" spans="2:34" x14ac:dyDescent="0.35">
      <c r="B37" s="130">
        <v>25</v>
      </c>
      <c r="C37" s="137" t="s">
        <v>31</v>
      </c>
      <c r="D37" s="136"/>
      <c r="E37" s="135"/>
      <c r="F37" s="133"/>
      <c r="G37" s="133"/>
      <c r="H37" s="133"/>
      <c r="I37" s="133"/>
      <c r="J37" s="133"/>
      <c r="K37" s="134"/>
      <c r="L37" s="134"/>
      <c r="M37" s="133"/>
      <c r="N37" s="133"/>
      <c r="O37" s="133"/>
      <c r="P37" s="133"/>
      <c r="Q37" s="133"/>
      <c r="R37" s="134"/>
      <c r="S37" s="134"/>
      <c r="T37" s="133"/>
      <c r="U37" s="133"/>
      <c r="V37" s="133"/>
      <c r="W37" s="133"/>
      <c r="X37" s="133"/>
      <c r="Y37" s="134"/>
      <c r="Z37" s="134"/>
      <c r="AA37" s="133"/>
      <c r="AB37" s="133"/>
      <c r="AC37" s="133"/>
      <c r="AD37" s="132"/>
      <c r="AH37" s="131"/>
    </row>
    <row r="38" spans="2:34" x14ac:dyDescent="0.35">
      <c r="B38" s="130">
        <v>26</v>
      </c>
      <c r="C38" s="137" t="s">
        <v>14</v>
      </c>
      <c r="D38" s="136"/>
      <c r="E38" s="135">
        <v>42989</v>
      </c>
      <c r="F38" s="133"/>
      <c r="G38" s="133"/>
      <c r="H38" s="133"/>
      <c r="I38" s="133"/>
      <c r="J38" s="133"/>
      <c r="K38" s="134"/>
      <c r="L38" s="134"/>
      <c r="M38" s="133"/>
      <c r="N38" s="133"/>
      <c r="O38" s="133"/>
      <c r="P38" s="133"/>
      <c r="Q38" s="133"/>
      <c r="R38" s="134"/>
      <c r="S38" s="134"/>
      <c r="T38" s="133"/>
      <c r="U38" s="133"/>
      <c r="V38" s="133"/>
      <c r="W38" s="133"/>
      <c r="X38" s="133"/>
      <c r="Y38" s="134"/>
      <c r="Z38" s="134"/>
      <c r="AA38" s="133"/>
      <c r="AB38" s="133"/>
      <c r="AC38" s="133"/>
      <c r="AD38" s="132"/>
      <c r="AH38" s="131"/>
    </row>
    <row r="39" spans="2:34" x14ac:dyDescent="0.35">
      <c r="B39" s="130">
        <v>27</v>
      </c>
      <c r="C39" s="129" t="s">
        <v>49</v>
      </c>
      <c r="D39" s="128"/>
      <c r="E39" s="127"/>
      <c r="F39" s="125"/>
      <c r="G39" s="125"/>
      <c r="H39" s="125"/>
      <c r="I39" s="125"/>
      <c r="J39" s="125"/>
      <c r="K39" s="126"/>
      <c r="L39" s="126"/>
      <c r="M39" s="125"/>
      <c r="N39" s="125"/>
      <c r="O39" s="125"/>
      <c r="P39" s="125"/>
      <c r="Q39" s="125"/>
      <c r="R39" s="126"/>
      <c r="S39" s="126"/>
      <c r="T39" s="125"/>
      <c r="U39" s="125"/>
      <c r="V39" s="125"/>
      <c r="W39" s="125"/>
      <c r="X39" s="125"/>
      <c r="Y39" s="126"/>
      <c r="Z39" s="126"/>
      <c r="AA39" s="125"/>
      <c r="AB39" s="125"/>
      <c r="AC39" s="125"/>
      <c r="AD39" s="124"/>
      <c r="AH39" s="123"/>
    </row>
    <row r="40" spans="2:34" ht="15" thickBot="1" x14ac:dyDescent="0.4">
      <c r="B40" s="122">
        <v>28</v>
      </c>
      <c r="C40" s="121" t="s">
        <v>15</v>
      </c>
      <c r="D40" s="120"/>
      <c r="E40" s="119"/>
      <c r="F40" s="118"/>
      <c r="G40" s="116"/>
      <c r="H40" s="116"/>
      <c r="I40" s="116"/>
      <c r="J40" s="116"/>
      <c r="K40" s="117"/>
      <c r="L40" s="117"/>
      <c r="M40" s="116"/>
      <c r="N40" s="116"/>
      <c r="O40" s="116"/>
      <c r="P40" s="116"/>
      <c r="Q40" s="116"/>
      <c r="R40" s="117"/>
      <c r="S40" s="117"/>
      <c r="T40" s="116"/>
      <c r="U40" s="116"/>
      <c r="V40" s="116"/>
      <c r="W40" s="116"/>
      <c r="X40" s="116"/>
      <c r="Y40" s="117"/>
      <c r="Z40" s="117"/>
      <c r="AA40" s="116"/>
      <c r="AB40" s="116"/>
      <c r="AC40" s="115"/>
      <c r="AD40" s="114"/>
      <c r="AE40" s="113"/>
      <c r="AF40" s="113"/>
      <c r="AG40" s="113"/>
      <c r="AH40" s="112"/>
    </row>
    <row r="41" spans="2:34" ht="15" thickTop="1" x14ac:dyDescent="0.35"/>
  </sheetData>
  <mergeCells count="6">
    <mergeCell ref="B2:AH2"/>
    <mergeCell ref="B3:AH4"/>
    <mergeCell ref="C6:C7"/>
    <mergeCell ref="AH6:AH7"/>
    <mergeCell ref="F6:X6"/>
    <mergeCell ref="Y6:AD6"/>
  </mergeCells>
  <printOptions horizontalCentered="1"/>
  <pageMargins left="0.7" right="0.7" top="0.75" bottom="0.75" header="0.3" footer="0.3"/>
  <pageSetup paperSize="9" scale="81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8E5F-9B05-4BBD-9B91-1DB30B651C5E}">
  <sheetPr codeName="Sheet4"/>
  <dimension ref="A1:W80"/>
  <sheetViews>
    <sheetView view="pageBreakPreview" zoomScaleNormal="100" zoomScaleSheetLayoutView="100" workbookViewId="0">
      <pane xSplit="3" ySplit="6" topLeftCell="D7" activePane="bottomRight" state="frozen"/>
      <selection pane="topRight" activeCell="E1" sqref="E1"/>
      <selection pane="bottomLeft" activeCell="A7" sqref="A7"/>
      <selection pane="bottomRight" activeCell="C30" sqref="C30"/>
    </sheetView>
  </sheetViews>
  <sheetFormatPr defaultColWidth="9.1796875" defaultRowHeight="14.5" x14ac:dyDescent="0.35"/>
  <cols>
    <col min="1" max="1" width="9.1796875" style="191"/>
    <col min="2" max="2" width="52.26953125" style="191" customWidth="1"/>
    <col min="3" max="3" width="33" style="225" customWidth="1"/>
    <col min="4" max="16384" width="9.1796875" style="191"/>
  </cols>
  <sheetData>
    <row r="1" spans="1:23" x14ac:dyDescent="0.35">
      <c r="A1" s="213" t="s">
        <v>89</v>
      </c>
    </row>
    <row r="2" spans="1:23" x14ac:dyDescent="0.35">
      <c r="A2" s="217" t="s">
        <v>90</v>
      </c>
    </row>
    <row r="3" spans="1:23" x14ac:dyDescent="0.35">
      <c r="A3" s="213" t="s">
        <v>91</v>
      </c>
    </row>
    <row r="4" spans="1:23" ht="15" thickBot="1" x14ac:dyDescent="0.4">
      <c r="A4" s="213" t="str">
        <f>'[2]PILSUNG WallDisplay'!B5</f>
        <v>METODE PEMILIHAN LANGSUNG DENGAN PRAKUALIFIKASI</v>
      </c>
    </row>
    <row r="5" spans="1:23" x14ac:dyDescent="0.35">
      <c r="A5" s="358" t="s">
        <v>0</v>
      </c>
      <c r="B5" s="360" t="s">
        <v>1</v>
      </c>
      <c r="C5" s="362" t="s">
        <v>8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</row>
    <row r="6" spans="1:23" ht="15" thickBot="1" x14ac:dyDescent="0.4">
      <c r="A6" s="359"/>
      <c r="B6" s="361"/>
      <c r="C6" s="363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</row>
    <row r="7" spans="1:23" ht="15.5" thickTop="1" thickBot="1" x14ac:dyDescent="0.4">
      <c r="A7" s="210" t="s">
        <v>3</v>
      </c>
      <c r="B7" s="209" t="s">
        <v>88</v>
      </c>
      <c r="C7" s="226"/>
    </row>
    <row r="8" spans="1:23" x14ac:dyDescent="0.35">
      <c r="A8" s="219">
        <v>1</v>
      </c>
      <c r="B8" s="220" t="s">
        <v>87</v>
      </c>
      <c r="C8" s="227">
        <v>44302</v>
      </c>
    </row>
    <row r="9" spans="1:23" x14ac:dyDescent="0.35">
      <c r="A9" s="221">
        <f>A8+1</f>
        <v>2</v>
      </c>
      <c r="B9" s="222" t="s">
        <v>62</v>
      </c>
      <c r="C9" s="228">
        <f>C8</f>
        <v>44302</v>
      </c>
    </row>
    <row r="10" spans="1:23" x14ac:dyDescent="0.35">
      <c r="A10" s="221">
        <f>A9+1</f>
        <v>3</v>
      </c>
      <c r="B10" s="223" t="s">
        <v>86</v>
      </c>
      <c r="C10" s="228">
        <f>C9</f>
        <v>44302</v>
      </c>
    </row>
    <row r="11" spans="1:23" ht="15" thickBot="1" x14ac:dyDescent="0.4">
      <c r="A11" s="221">
        <f>A10+1</f>
        <v>4</v>
      </c>
      <c r="B11" s="224" t="s">
        <v>85</v>
      </c>
      <c r="C11" s="229">
        <f>C10</f>
        <v>44302</v>
      </c>
    </row>
    <row r="12" spans="1:23" ht="15" thickBot="1" x14ac:dyDescent="0.4">
      <c r="A12" s="208" t="s">
        <v>4</v>
      </c>
      <c r="B12" s="207" t="s">
        <v>84</v>
      </c>
      <c r="C12" s="230"/>
    </row>
    <row r="13" spans="1:23" x14ac:dyDescent="0.35">
      <c r="A13" s="206">
        <v>1</v>
      </c>
      <c r="B13" s="205" t="s">
        <v>23</v>
      </c>
      <c r="C13" s="231">
        <v>44319</v>
      </c>
    </row>
    <row r="14" spans="1:23" x14ac:dyDescent="0.35">
      <c r="A14" s="202">
        <v>2</v>
      </c>
      <c r="B14" s="204" t="s">
        <v>58</v>
      </c>
      <c r="C14" s="232">
        <f>C13</f>
        <v>44319</v>
      </c>
    </row>
    <row r="15" spans="1:23" x14ac:dyDescent="0.35">
      <c r="A15" s="202">
        <v>3</v>
      </c>
      <c r="B15" s="1" t="s">
        <v>24</v>
      </c>
      <c r="C15" s="233">
        <f>C14+1</f>
        <v>44320</v>
      </c>
    </row>
    <row r="16" spans="1:23" x14ac:dyDescent="0.35">
      <c r="A16" s="202">
        <v>4</v>
      </c>
      <c r="B16" s="1" t="s">
        <v>25</v>
      </c>
      <c r="C16" s="232">
        <f>C15+1</f>
        <v>44321</v>
      </c>
    </row>
    <row r="17" spans="1:3" ht="19.5" customHeight="1" x14ac:dyDescent="0.35">
      <c r="A17" s="214">
        <v>5</v>
      </c>
      <c r="B17" s="218" t="s">
        <v>26</v>
      </c>
      <c r="C17" s="234">
        <f>C16+2</f>
        <v>44323</v>
      </c>
    </row>
    <row r="18" spans="1:3" x14ac:dyDescent="0.35">
      <c r="A18" s="202">
        <v>6</v>
      </c>
      <c r="B18" s="3" t="s">
        <v>57</v>
      </c>
      <c r="C18" s="235">
        <f>C17</f>
        <v>44323</v>
      </c>
    </row>
    <row r="19" spans="1:3" x14ac:dyDescent="0.35">
      <c r="A19" s="202">
        <v>7</v>
      </c>
      <c r="B19" s="3" t="s">
        <v>56</v>
      </c>
      <c r="C19" s="235">
        <f>C18</f>
        <v>44323</v>
      </c>
    </row>
    <row r="20" spans="1:3" x14ac:dyDescent="0.35">
      <c r="A20" s="202">
        <v>8</v>
      </c>
      <c r="B20" s="3" t="s">
        <v>27</v>
      </c>
      <c r="C20" s="235">
        <f>C19+3</f>
        <v>44326</v>
      </c>
    </row>
    <row r="21" spans="1:3" x14ac:dyDescent="0.35">
      <c r="A21" s="202">
        <v>9</v>
      </c>
      <c r="B21" s="3" t="s">
        <v>28</v>
      </c>
      <c r="C21" s="235">
        <f>C20</f>
        <v>44326</v>
      </c>
    </row>
    <row r="22" spans="1:3" x14ac:dyDescent="0.35">
      <c r="A22" s="202">
        <v>10</v>
      </c>
      <c r="B22" s="203" t="s">
        <v>55</v>
      </c>
      <c r="C22" s="235">
        <f>C21+1</f>
        <v>44327</v>
      </c>
    </row>
    <row r="23" spans="1:3" x14ac:dyDescent="0.35">
      <c r="A23" s="202">
        <v>11</v>
      </c>
      <c r="B23" s="3" t="s">
        <v>10</v>
      </c>
      <c r="C23" s="235">
        <f>C22</f>
        <v>44327</v>
      </c>
    </row>
    <row r="24" spans="1:3" x14ac:dyDescent="0.35">
      <c r="A24" s="202">
        <v>12</v>
      </c>
      <c r="B24" s="1" t="s">
        <v>11</v>
      </c>
      <c r="C24" s="236">
        <f>C23+1</f>
        <v>44328</v>
      </c>
    </row>
    <row r="25" spans="1:3" x14ac:dyDescent="0.35">
      <c r="A25" s="214">
        <v>13</v>
      </c>
      <c r="B25" s="199" t="s">
        <v>12</v>
      </c>
      <c r="C25" s="237">
        <f>C24+7</f>
        <v>44335</v>
      </c>
    </row>
    <row r="26" spans="1:3" x14ac:dyDescent="0.35">
      <c r="A26" s="202">
        <v>14</v>
      </c>
      <c r="B26" s="1" t="s">
        <v>7</v>
      </c>
      <c r="C26" s="238">
        <f>C25</f>
        <v>44335</v>
      </c>
    </row>
    <row r="27" spans="1:3" x14ac:dyDescent="0.35">
      <c r="A27" s="202">
        <v>15</v>
      </c>
      <c r="B27" s="1" t="s">
        <v>70</v>
      </c>
      <c r="C27" s="239">
        <f>C26</f>
        <v>44335</v>
      </c>
    </row>
    <row r="28" spans="1:3" x14ac:dyDescent="0.35">
      <c r="A28" s="202">
        <v>16</v>
      </c>
      <c r="B28" s="1" t="s">
        <v>29</v>
      </c>
      <c r="C28" s="235">
        <f>C26+1</f>
        <v>44336</v>
      </c>
    </row>
    <row r="29" spans="1:3" x14ac:dyDescent="0.35">
      <c r="A29" s="202">
        <v>17</v>
      </c>
      <c r="B29" s="1" t="s">
        <v>13</v>
      </c>
      <c r="C29" s="235">
        <f>C28+1</f>
        <v>44337</v>
      </c>
    </row>
    <row r="30" spans="1:3" x14ac:dyDescent="0.35">
      <c r="A30" s="202">
        <v>18</v>
      </c>
      <c r="B30" s="1" t="s">
        <v>9</v>
      </c>
      <c r="C30" s="235">
        <f>C29</f>
        <v>44337</v>
      </c>
    </row>
    <row r="31" spans="1:3" x14ac:dyDescent="0.35">
      <c r="A31" s="202">
        <v>19</v>
      </c>
      <c r="B31" s="1" t="s">
        <v>48</v>
      </c>
      <c r="C31" s="235">
        <f>C30</f>
        <v>44337</v>
      </c>
    </row>
    <row r="32" spans="1:3" x14ac:dyDescent="0.35">
      <c r="A32" s="202">
        <v>20</v>
      </c>
      <c r="B32" s="1" t="s">
        <v>53</v>
      </c>
      <c r="C32" s="232">
        <f>C31+3</f>
        <v>44340</v>
      </c>
    </row>
    <row r="33" spans="1:3" x14ac:dyDescent="0.35">
      <c r="A33" s="202">
        <v>21</v>
      </c>
      <c r="B33" s="1" t="s">
        <v>30</v>
      </c>
      <c r="C33" s="232">
        <f>C32</f>
        <v>44340</v>
      </c>
    </row>
    <row r="34" spans="1:3" x14ac:dyDescent="0.35">
      <c r="A34" s="202">
        <v>22</v>
      </c>
      <c r="B34" s="3" t="s">
        <v>5</v>
      </c>
      <c r="C34" s="232">
        <f>C33</f>
        <v>44340</v>
      </c>
    </row>
    <row r="35" spans="1:3" ht="15" thickBot="1" x14ac:dyDescent="0.4">
      <c r="A35" s="215">
        <v>23</v>
      </c>
      <c r="B35" s="216" t="s">
        <v>6</v>
      </c>
      <c r="C35" s="240">
        <f>C34+4</f>
        <v>44344</v>
      </c>
    </row>
    <row r="36" spans="1:3" ht="15" thickBot="1" x14ac:dyDescent="0.4">
      <c r="A36" s="198" t="s">
        <v>83</v>
      </c>
      <c r="B36" s="197" t="s">
        <v>82</v>
      </c>
      <c r="C36" s="241"/>
    </row>
    <row r="37" spans="1:3" x14ac:dyDescent="0.35">
      <c r="A37" s="201" t="s">
        <v>79</v>
      </c>
      <c r="B37" s="1" t="s">
        <v>31</v>
      </c>
      <c r="C37" s="233">
        <f>C35</f>
        <v>44344</v>
      </c>
    </row>
    <row r="38" spans="1:3" x14ac:dyDescent="0.35">
      <c r="A38" s="200">
        <v>2</v>
      </c>
      <c r="B38" s="1" t="s">
        <v>14</v>
      </c>
      <c r="C38" s="232">
        <f>C37</f>
        <v>44344</v>
      </c>
    </row>
    <row r="39" spans="1:3" ht="15" thickBot="1" x14ac:dyDescent="0.4">
      <c r="A39" s="200">
        <f>A38+1</f>
        <v>3</v>
      </c>
      <c r="B39" s="1" t="s">
        <v>15</v>
      </c>
      <c r="C39" s="232">
        <f>C38</f>
        <v>44344</v>
      </c>
    </row>
    <row r="40" spans="1:3" ht="15" thickBot="1" x14ac:dyDescent="0.4">
      <c r="A40" s="198" t="s">
        <v>81</v>
      </c>
      <c r="B40" s="197" t="s">
        <v>80</v>
      </c>
      <c r="C40" s="241"/>
    </row>
    <row r="41" spans="1:3" x14ac:dyDescent="0.35">
      <c r="A41" s="196" t="s">
        <v>79</v>
      </c>
      <c r="B41" s="195" t="s">
        <v>78</v>
      </c>
      <c r="C41" s="242"/>
    </row>
    <row r="42" spans="1:3" x14ac:dyDescent="0.35">
      <c r="A42" s="194"/>
      <c r="B42" s="193">
        <f>C39-C13</f>
        <v>25</v>
      </c>
      <c r="C42" s="243" t="s">
        <v>77</v>
      </c>
    </row>
    <row r="43" spans="1:3" x14ac:dyDescent="0.35">
      <c r="B43" s="192">
        <f>B42-3</f>
        <v>22</v>
      </c>
      <c r="C43" s="244" t="s">
        <v>76</v>
      </c>
    </row>
    <row r="44" spans="1:3" ht="15" thickBot="1" x14ac:dyDescent="0.4">
      <c r="C44" s="245"/>
    </row>
    <row r="45" spans="1:3" x14ac:dyDescent="0.35">
      <c r="C45" s="246">
        <v>43885</v>
      </c>
    </row>
    <row r="46" spans="1:3" x14ac:dyDescent="0.35">
      <c r="C46" s="247">
        <f>C45</f>
        <v>43885</v>
      </c>
    </row>
    <row r="47" spans="1:3" x14ac:dyDescent="0.35">
      <c r="C47" s="247">
        <f>C46+1</f>
        <v>43886</v>
      </c>
    </row>
    <row r="48" spans="1:3" ht="15" thickBot="1" x14ac:dyDescent="0.4">
      <c r="C48" s="248">
        <f>C47</f>
        <v>43886</v>
      </c>
    </row>
    <row r="49" spans="3:3" ht="15" thickBot="1" x14ac:dyDescent="0.4">
      <c r="C49" s="249"/>
    </row>
    <row r="50" spans="3:3" x14ac:dyDescent="0.35">
      <c r="C50" s="250">
        <v>43887</v>
      </c>
    </row>
    <row r="51" spans="3:3" x14ac:dyDescent="0.35">
      <c r="C51" s="251">
        <f>C50+1</f>
        <v>43888</v>
      </c>
    </row>
    <row r="52" spans="3:3" x14ac:dyDescent="0.35">
      <c r="C52" s="246">
        <f>C51+1</f>
        <v>43889</v>
      </c>
    </row>
    <row r="53" spans="3:3" x14ac:dyDescent="0.35">
      <c r="C53" s="252">
        <v>43924</v>
      </c>
    </row>
    <row r="54" spans="3:3" x14ac:dyDescent="0.35">
      <c r="C54" s="253" t="s">
        <v>75</v>
      </c>
    </row>
    <row r="55" spans="3:3" x14ac:dyDescent="0.35">
      <c r="C55" s="254">
        <f>C53+5</f>
        <v>43929</v>
      </c>
    </row>
    <row r="56" spans="3:3" x14ac:dyDescent="0.35">
      <c r="C56" s="254">
        <f>C55</f>
        <v>43929</v>
      </c>
    </row>
    <row r="57" spans="3:3" x14ac:dyDescent="0.35">
      <c r="C57" s="254" t="s">
        <v>74</v>
      </c>
    </row>
    <row r="58" spans="3:3" x14ac:dyDescent="0.35">
      <c r="C58" s="254">
        <f>C56+6</f>
        <v>43935</v>
      </c>
    </row>
    <row r="59" spans="3:3" x14ac:dyDescent="0.35">
      <c r="C59" s="254">
        <f>C58</f>
        <v>43935</v>
      </c>
    </row>
    <row r="60" spans="3:3" x14ac:dyDescent="0.35">
      <c r="C60" s="255">
        <f>C59</f>
        <v>43935</v>
      </c>
    </row>
    <row r="61" spans="3:3" x14ac:dyDescent="0.35">
      <c r="C61" s="255">
        <f>C60+2</f>
        <v>43937</v>
      </c>
    </row>
    <row r="62" spans="3:3" x14ac:dyDescent="0.35">
      <c r="C62" s="255">
        <f>C59+3</f>
        <v>43938</v>
      </c>
    </row>
    <row r="63" spans="3:3" x14ac:dyDescent="0.35">
      <c r="C63" s="256" t="s">
        <v>73</v>
      </c>
    </row>
    <row r="64" spans="3:3" x14ac:dyDescent="0.35">
      <c r="C64" s="254">
        <f>C62+5</f>
        <v>43943</v>
      </c>
    </row>
    <row r="65" spans="3:3" x14ac:dyDescent="0.35">
      <c r="C65" s="254">
        <f>C64+1</f>
        <v>43944</v>
      </c>
    </row>
    <row r="66" spans="3:3" x14ac:dyDescent="0.35">
      <c r="C66" s="254">
        <f>C65</f>
        <v>43944</v>
      </c>
    </row>
    <row r="67" spans="3:3" x14ac:dyDescent="0.35">
      <c r="C67" s="254">
        <f>C66+1</f>
        <v>43945</v>
      </c>
    </row>
    <row r="68" spans="3:3" x14ac:dyDescent="0.35">
      <c r="C68" s="257">
        <f>C67+3</f>
        <v>43948</v>
      </c>
    </row>
    <row r="69" spans="3:3" x14ac:dyDescent="0.35">
      <c r="C69" s="258">
        <f>C68</f>
        <v>43948</v>
      </c>
    </row>
    <row r="70" spans="3:3" x14ac:dyDescent="0.35">
      <c r="C70" s="258">
        <f>C69</f>
        <v>43948</v>
      </c>
    </row>
    <row r="71" spans="3:3" x14ac:dyDescent="0.35">
      <c r="C71" s="258" t="s">
        <v>72</v>
      </c>
    </row>
    <row r="72" spans="3:3" ht="15" thickBot="1" x14ac:dyDescent="0.4">
      <c r="C72" s="258">
        <v>43950</v>
      </c>
    </row>
    <row r="73" spans="3:3" ht="15" thickBot="1" x14ac:dyDescent="0.4">
      <c r="C73" s="259"/>
    </row>
    <row r="74" spans="3:3" x14ac:dyDescent="0.35">
      <c r="C74" s="260">
        <f>C72</f>
        <v>43950</v>
      </c>
    </row>
    <row r="75" spans="3:3" x14ac:dyDescent="0.35">
      <c r="C75" s="257">
        <f>C74+6</f>
        <v>43956</v>
      </c>
    </row>
    <row r="76" spans="3:3" ht="15" thickBot="1" x14ac:dyDescent="0.4">
      <c r="C76" s="257">
        <f>C75</f>
        <v>43956</v>
      </c>
    </row>
    <row r="77" spans="3:3" ht="15" thickBot="1" x14ac:dyDescent="0.4">
      <c r="C77" s="259"/>
    </row>
    <row r="78" spans="3:3" x14ac:dyDescent="0.35">
      <c r="C78" s="261"/>
    </row>
    <row r="80" spans="3:3" x14ac:dyDescent="0.35">
      <c r="C80" s="225">
        <f>C76-C45</f>
        <v>71</v>
      </c>
    </row>
  </sheetData>
  <mergeCells count="3">
    <mergeCell ref="A5:A6"/>
    <mergeCell ref="B5:B6"/>
    <mergeCell ref="C5:C6"/>
  </mergeCells>
  <printOptions horizontalCentered="1"/>
  <pageMargins left="0.24" right="0.31" top="0.98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A634-BF29-4C44-BC98-D038E6F08D3E}">
  <dimension ref="A1:W81"/>
  <sheetViews>
    <sheetView tabSelected="1" zoomScale="70" zoomScaleNormal="70" zoomScaleSheetLayoutView="100" workbookViewId="0">
      <pane xSplit="3" ySplit="7" topLeftCell="D22" activePane="bottomRight" state="frozen"/>
      <selection pane="topRight" activeCell="E1" sqref="E1"/>
      <selection pane="bottomLeft" activeCell="A7" sqref="A7"/>
      <selection pane="bottomRight" activeCell="B34" sqref="B34"/>
    </sheetView>
  </sheetViews>
  <sheetFormatPr defaultColWidth="9.1796875" defaultRowHeight="14.5" x14ac:dyDescent="0.35"/>
  <cols>
    <col min="1" max="1" width="9.1796875" style="191"/>
    <col min="2" max="2" width="73.36328125" style="191" customWidth="1"/>
    <col min="3" max="3" width="33" style="225" customWidth="1"/>
    <col min="4" max="4" width="9.1796875" style="191"/>
    <col min="5" max="5" width="10" style="191" bestFit="1" customWidth="1"/>
    <col min="6" max="16384" width="9.1796875" style="191"/>
  </cols>
  <sheetData>
    <row r="1" spans="1:23" x14ac:dyDescent="0.35">
      <c r="A1" s="213" t="s">
        <v>89</v>
      </c>
    </row>
    <row r="2" spans="1:23" x14ac:dyDescent="0.35">
      <c r="A2" s="364" t="s">
        <v>95</v>
      </c>
      <c r="B2" s="364"/>
      <c r="C2" s="364"/>
    </row>
    <row r="3" spans="1:23" ht="23.25" customHeight="1" x14ac:dyDescent="0.35">
      <c r="A3" s="364"/>
      <c r="B3" s="364"/>
      <c r="C3" s="364"/>
    </row>
    <row r="4" spans="1:23" x14ac:dyDescent="0.35">
      <c r="A4" s="213" t="s">
        <v>96</v>
      </c>
    </row>
    <row r="5" spans="1:23" ht="15" thickBot="1" x14ac:dyDescent="0.4">
      <c r="A5" s="213" t="s">
        <v>116</v>
      </c>
    </row>
    <row r="6" spans="1:23" x14ac:dyDescent="0.35">
      <c r="A6" s="358" t="s">
        <v>0</v>
      </c>
      <c r="B6" s="360" t="s">
        <v>1</v>
      </c>
      <c r="C6" s="362" t="s">
        <v>8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</row>
    <row r="7" spans="1:23" ht="15" thickBot="1" x14ac:dyDescent="0.4">
      <c r="A7" s="359"/>
      <c r="B7" s="361"/>
      <c r="C7" s="363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</row>
    <row r="8" spans="1:23" ht="15.5" thickTop="1" thickBot="1" x14ac:dyDescent="0.4">
      <c r="A8" s="210" t="s">
        <v>3</v>
      </c>
      <c r="B8" s="209" t="s">
        <v>88</v>
      </c>
      <c r="C8" s="226"/>
    </row>
    <row r="9" spans="1:23" x14ac:dyDescent="0.35">
      <c r="A9" s="219">
        <v>1</v>
      </c>
      <c r="B9" s="220" t="s">
        <v>87</v>
      </c>
      <c r="C9" s="227">
        <v>45175</v>
      </c>
    </row>
    <row r="10" spans="1:23" x14ac:dyDescent="0.35">
      <c r="A10" s="221">
        <f>A9+1</f>
        <v>2</v>
      </c>
      <c r="B10" s="222" t="s">
        <v>62</v>
      </c>
      <c r="C10" s="228">
        <f>C9</f>
        <v>45175</v>
      </c>
    </row>
    <row r="11" spans="1:23" x14ac:dyDescent="0.35">
      <c r="A11" s="221">
        <f>A10+1</f>
        <v>3</v>
      </c>
      <c r="B11" s="223" t="s">
        <v>86</v>
      </c>
      <c r="C11" s="228">
        <f>C10</f>
        <v>45175</v>
      </c>
    </row>
    <row r="12" spans="1:23" ht="15" thickBot="1" x14ac:dyDescent="0.4">
      <c r="A12" s="221">
        <f>A11+1</f>
        <v>4</v>
      </c>
      <c r="B12" s="224" t="s">
        <v>85</v>
      </c>
      <c r="C12" s="229">
        <f>C11</f>
        <v>45175</v>
      </c>
      <c r="E12" s="191">
        <f>169077000*1.1</f>
        <v>185984700.00000003</v>
      </c>
    </row>
    <row r="13" spans="1:23" ht="15" thickBot="1" x14ac:dyDescent="0.4">
      <c r="A13" s="208" t="s">
        <v>4</v>
      </c>
      <c r="B13" s="207" t="s">
        <v>84</v>
      </c>
      <c r="C13" s="230"/>
    </row>
    <row r="14" spans="1:23" x14ac:dyDescent="0.35">
      <c r="A14" s="267">
        <v>1</v>
      </c>
      <c r="B14" s="268" t="s">
        <v>23</v>
      </c>
      <c r="C14" s="269">
        <v>45203</v>
      </c>
    </row>
    <row r="15" spans="1:23" x14ac:dyDescent="0.35">
      <c r="A15" s="270">
        <v>2</v>
      </c>
      <c r="B15" s="271" t="s">
        <v>58</v>
      </c>
      <c r="C15" s="272">
        <f>C14</f>
        <v>45203</v>
      </c>
    </row>
    <row r="16" spans="1:23" x14ac:dyDescent="0.35">
      <c r="A16" s="206">
        <v>3</v>
      </c>
      <c r="B16" s="1" t="s">
        <v>158</v>
      </c>
      <c r="C16" s="233">
        <f>C15+1</f>
        <v>45204</v>
      </c>
    </row>
    <row r="17" spans="1:3" ht="24" x14ac:dyDescent="0.35">
      <c r="A17" s="202">
        <v>4</v>
      </c>
      <c r="B17" s="273" t="s">
        <v>100</v>
      </c>
      <c r="C17" s="232">
        <f>C16+1</f>
        <v>45205</v>
      </c>
    </row>
    <row r="18" spans="1:3" s="266" customFormat="1" ht="19.5" customHeight="1" x14ac:dyDescent="0.35">
      <c r="A18" s="214">
        <v>6</v>
      </c>
      <c r="B18" s="265" t="s">
        <v>97</v>
      </c>
      <c r="C18" s="234">
        <f>C17+3</f>
        <v>45208</v>
      </c>
    </row>
    <row r="19" spans="1:3" x14ac:dyDescent="0.35">
      <c r="A19" s="206">
        <v>7</v>
      </c>
      <c r="B19" s="3" t="s">
        <v>57</v>
      </c>
      <c r="C19" s="235">
        <f>C18</f>
        <v>45208</v>
      </c>
    </row>
    <row r="20" spans="1:3" x14ac:dyDescent="0.35">
      <c r="A20" s="202">
        <v>8</v>
      </c>
      <c r="B20" s="1" t="s">
        <v>70</v>
      </c>
      <c r="C20" s="239">
        <f>C19+1</f>
        <v>45209</v>
      </c>
    </row>
    <row r="21" spans="1:3" x14ac:dyDescent="0.35">
      <c r="A21" s="206">
        <v>9</v>
      </c>
      <c r="B21" s="3" t="s">
        <v>98</v>
      </c>
      <c r="C21" s="235">
        <f>C20</f>
        <v>45209</v>
      </c>
    </row>
    <row r="22" spans="1:3" x14ac:dyDescent="0.35">
      <c r="A22" s="202">
        <v>10</v>
      </c>
      <c r="B22" s="3" t="s">
        <v>27</v>
      </c>
      <c r="C22" s="235">
        <f>C21+2</f>
        <v>45211</v>
      </c>
    </row>
    <row r="23" spans="1:3" x14ac:dyDescent="0.35">
      <c r="A23" s="206">
        <v>11</v>
      </c>
      <c r="B23" s="3" t="s">
        <v>28</v>
      </c>
      <c r="C23" s="235">
        <f>C22+1</f>
        <v>45212</v>
      </c>
    </row>
    <row r="24" spans="1:3" x14ac:dyDescent="0.35">
      <c r="A24" s="202">
        <v>12</v>
      </c>
      <c r="B24" s="203" t="s">
        <v>55</v>
      </c>
      <c r="C24" s="235">
        <f>C23+3</f>
        <v>45215</v>
      </c>
    </row>
    <row r="25" spans="1:3" x14ac:dyDescent="0.35">
      <c r="A25" s="206">
        <v>13</v>
      </c>
      <c r="B25" s="3" t="s">
        <v>10</v>
      </c>
      <c r="C25" s="235">
        <f>C24+1</f>
        <v>45216</v>
      </c>
    </row>
    <row r="26" spans="1:3" x14ac:dyDescent="0.35">
      <c r="A26" s="202">
        <v>14</v>
      </c>
      <c r="B26" s="273" t="s">
        <v>99</v>
      </c>
      <c r="C26" s="236">
        <f>C25+1</f>
        <v>45217</v>
      </c>
    </row>
    <row r="27" spans="1:3" x14ac:dyDescent="0.35">
      <c r="A27" s="206">
        <v>15</v>
      </c>
      <c r="B27" s="1" t="s">
        <v>101</v>
      </c>
      <c r="C27" s="262">
        <f>C26</f>
        <v>45217</v>
      </c>
    </row>
    <row r="28" spans="1:3" x14ac:dyDescent="0.35">
      <c r="A28" s="202">
        <v>16</v>
      </c>
      <c r="B28" s="199" t="s">
        <v>102</v>
      </c>
      <c r="C28" s="237">
        <f>C27+6</f>
        <v>45223</v>
      </c>
    </row>
    <row r="29" spans="1:3" x14ac:dyDescent="0.35">
      <c r="A29" s="206">
        <v>17</v>
      </c>
      <c r="B29" s="1" t="s">
        <v>7</v>
      </c>
      <c r="C29" s="238">
        <f>C28</f>
        <v>45223</v>
      </c>
    </row>
    <row r="30" spans="1:3" x14ac:dyDescent="0.35">
      <c r="A30" s="202">
        <v>18</v>
      </c>
      <c r="B30" s="1" t="s">
        <v>29</v>
      </c>
      <c r="C30" s="235">
        <f>C29</f>
        <v>45223</v>
      </c>
    </row>
    <row r="31" spans="1:3" x14ac:dyDescent="0.35">
      <c r="A31" s="206">
        <v>19</v>
      </c>
      <c r="B31" s="1" t="s">
        <v>93</v>
      </c>
      <c r="C31" s="235">
        <f>C30+3</f>
        <v>45226</v>
      </c>
    </row>
    <row r="32" spans="1:3" x14ac:dyDescent="0.35">
      <c r="A32" s="202">
        <v>20</v>
      </c>
      <c r="B32" s="1" t="s">
        <v>92</v>
      </c>
      <c r="C32" s="235">
        <f>C31</f>
        <v>45226</v>
      </c>
    </row>
    <row r="33" spans="1:3" x14ac:dyDescent="0.35">
      <c r="A33" s="206">
        <v>21</v>
      </c>
      <c r="B33" s="1" t="s">
        <v>94</v>
      </c>
      <c r="C33" s="235">
        <f>C32</f>
        <v>45226</v>
      </c>
    </row>
    <row r="34" spans="1:3" x14ac:dyDescent="0.35">
      <c r="A34" s="202">
        <v>22</v>
      </c>
      <c r="B34" s="1" t="s">
        <v>53</v>
      </c>
      <c r="C34" s="232">
        <f>C33+3</f>
        <v>45229</v>
      </c>
    </row>
    <row r="35" spans="1:3" x14ac:dyDescent="0.35">
      <c r="A35" s="206">
        <v>23</v>
      </c>
      <c r="B35" s="3" t="s">
        <v>5</v>
      </c>
      <c r="C35" s="232">
        <f>C34+1</f>
        <v>45230</v>
      </c>
    </row>
    <row r="36" spans="1:3" ht="15" thickBot="1" x14ac:dyDescent="0.4">
      <c r="A36" s="202">
        <v>24</v>
      </c>
      <c r="B36" s="216" t="s">
        <v>161</v>
      </c>
      <c r="C36" s="240">
        <f>C35+3</f>
        <v>45233</v>
      </c>
    </row>
    <row r="37" spans="1:3" ht="15" thickBot="1" x14ac:dyDescent="0.4">
      <c r="A37" s="198" t="s">
        <v>83</v>
      </c>
      <c r="B37" s="197" t="s">
        <v>82</v>
      </c>
      <c r="C37" s="241"/>
    </row>
    <row r="38" spans="1:3" x14ac:dyDescent="0.35">
      <c r="A38" s="201" t="s">
        <v>79</v>
      </c>
      <c r="B38" s="263" t="s">
        <v>31</v>
      </c>
      <c r="C38" s="264">
        <f>C36</f>
        <v>45233</v>
      </c>
    </row>
    <row r="39" spans="1:3" x14ac:dyDescent="0.35">
      <c r="A39" s="200">
        <v>2</v>
      </c>
      <c r="B39" s="1" t="s">
        <v>14</v>
      </c>
      <c r="C39" s="232">
        <f>C38</f>
        <v>45233</v>
      </c>
    </row>
    <row r="40" spans="1:3" ht="15" thickBot="1" x14ac:dyDescent="0.4">
      <c r="A40" s="200">
        <f>A39+1</f>
        <v>3</v>
      </c>
      <c r="B40" s="1" t="s">
        <v>15</v>
      </c>
      <c r="C40" s="232">
        <f>C39+3</f>
        <v>45236</v>
      </c>
    </row>
    <row r="41" spans="1:3" ht="15" thickBot="1" x14ac:dyDescent="0.4">
      <c r="A41" s="198" t="s">
        <v>81</v>
      </c>
      <c r="B41" s="197" t="s">
        <v>80</v>
      </c>
      <c r="C41" s="241"/>
    </row>
    <row r="42" spans="1:3" x14ac:dyDescent="0.35">
      <c r="A42" s="196" t="s">
        <v>79</v>
      </c>
      <c r="B42" s="195" t="s">
        <v>78</v>
      </c>
      <c r="C42" s="242"/>
    </row>
    <row r="43" spans="1:3" x14ac:dyDescent="0.35">
      <c r="A43" s="194"/>
      <c r="B43" s="193">
        <f>C40-C14</f>
        <v>33</v>
      </c>
      <c r="C43" s="243" t="s">
        <v>77</v>
      </c>
    </row>
    <row r="44" spans="1:3" x14ac:dyDescent="0.35">
      <c r="B44" s="192">
        <f>B43-3</f>
        <v>30</v>
      </c>
      <c r="C44" s="244" t="s">
        <v>76</v>
      </c>
    </row>
    <row r="45" spans="1:3" ht="15" thickBot="1" x14ac:dyDescent="0.4">
      <c r="C45" s="245"/>
    </row>
    <row r="46" spans="1:3" x14ac:dyDescent="0.35">
      <c r="C46" s="246">
        <v>43885</v>
      </c>
    </row>
    <row r="47" spans="1:3" x14ac:dyDescent="0.35">
      <c r="C47" s="247">
        <f>C46</f>
        <v>43885</v>
      </c>
    </row>
    <row r="48" spans="1:3" x14ac:dyDescent="0.35">
      <c r="C48" s="247">
        <f>C47+1</f>
        <v>43886</v>
      </c>
    </row>
    <row r="49" spans="3:3" ht="15" thickBot="1" x14ac:dyDescent="0.4">
      <c r="C49" s="248">
        <f>C48</f>
        <v>43886</v>
      </c>
    </row>
    <row r="50" spans="3:3" ht="15" thickBot="1" x14ac:dyDescent="0.4">
      <c r="C50" s="249"/>
    </row>
    <row r="51" spans="3:3" x14ac:dyDescent="0.35">
      <c r="C51" s="250">
        <v>43887</v>
      </c>
    </row>
    <row r="52" spans="3:3" x14ac:dyDescent="0.35">
      <c r="C52" s="251">
        <f>C51+1</f>
        <v>43888</v>
      </c>
    </row>
    <row r="53" spans="3:3" x14ac:dyDescent="0.35">
      <c r="C53" s="246">
        <f>C52+1</f>
        <v>43889</v>
      </c>
    </row>
    <row r="54" spans="3:3" x14ac:dyDescent="0.35">
      <c r="C54" s="252">
        <v>43924</v>
      </c>
    </row>
    <row r="55" spans="3:3" x14ac:dyDescent="0.35">
      <c r="C55" s="253" t="s">
        <v>75</v>
      </c>
    </row>
    <row r="56" spans="3:3" x14ac:dyDescent="0.35">
      <c r="C56" s="254">
        <f>C54+5</f>
        <v>43929</v>
      </c>
    </row>
    <row r="57" spans="3:3" x14ac:dyDescent="0.35">
      <c r="C57" s="254">
        <f>C56</f>
        <v>43929</v>
      </c>
    </row>
    <row r="58" spans="3:3" x14ac:dyDescent="0.35">
      <c r="C58" s="254" t="s">
        <v>74</v>
      </c>
    </row>
    <row r="59" spans="3:3" x14ac:dyDescent="0.35">
      <c r="C59" s="254">
        <f>C57+6</f>
        <v>43935</v>
      </c>
    </row>
    <row r="60" spans="3:3" x14ac:dyDescent="0.35">
      <c r="C60" s="254">
        <f>C59</f>
        <v>43935</v>
      </c>
    </row>
    <row r="61" spans="3:3" x14ac:dyDescent="0.35">
      <c r="C61" s="255">
        <f>C60</f>
        <v>43935</v>
      </c>
    </row>
    <row r="62" spans="3:3" x14ac:dyDescent="0.35">
      <c r="C62" s="255">
        <f>C61+2</f>
        <v>43937</v>
      </c>
    </row>
    <row r="63" spans="3:3" x14ac:dyDescent="0.35">
      <c r="C63" s="255">
        <f>C60+3</f>
        <v>43938</v>
      </c>
    </row>
    <row r="64" spans="3:3" x14ac:dyDescent="0.35">
      <c r="C64" s="256" t="s">
        <v>73</v>
      </c>
    </row>
    <row r="65" spans="3:3" x14ac:dyDescent="0.35">
      <c r="C65" s="254">
        <f>C63+5</f>
        <v>43943</v>
      </c>
    </row>
    <row r="66" spans="3:3" x14ac:dyDescent="0.35">
      <c r="C66" s="254">
        <f>C65+1</f>
        <v>43944</v>
      </c>
    </row>
    <row r="67" spans="3:3" x14ac:dyDescent="0.35">
      <c r="C67" s="254">
        <f>C66</f>
        <v>43944</v>
      </c>
    </row>
    <row r="68" spans="3:3" x14ac:dyDescent="0.35">
      <c r="C68" s="254">
        <f>C67+1</f>
        <v>43945</v>
      </c>
    </row>
    <row r="69" spans="3:3" x14ac:dyDescent="0.35">
      <c r="C69" s="257">
        <f>C68+3</f>
        <v>43948</v>
      </c>
    </row>
    <row r="70" spans="3:3" x14ac:dyDescent="0.35">
      <c r="C70" s="258">
        <f>C69</f>
        <v>43948</v>
      </c>
    </row>
    <row r="71" spans="3:3" x14ac:dyDescent="0.35">
      <c r="C71" s="258">
        <f>C70</f>
        <v>43948</v>
      </c>
    </row>
    <row r="72" spans="3:3" x14ac:dyDescent="0.35">
      <c r="C72" s="258" t="s">
        <v>72</v>
      </c>
    </row>
    <row r="73" spans="3:3" ht="15" thickBot="1" x14ac:dyDescent="0.4">
      <c r="C73" s="258">
        <v>43950</v>
      </c>
    </row>
    <row r="74" spans="3:3" ht="15" thickBot="1" x14ac:dyDescent="0.4">
      <c r="C74" s="259"/>
    </row>
    <row r="75" spans="3:3" x14ac:dyDescent="0.35">
      <c r="C75" s="260">
        <f>C73</f>
        <v>43950</v>
      </c>
    </row>
    <row r="76" spans="3:3" x14ac:dyDescent="0.35">
      <c r="C76" s="257">
        <f>C75+6</f>
        <v>43956</v>
      </c>
    </row>
    <row r="77" spans="3:3" ht="15" thickBot="1" x14ac:dyDescent="0.4">
      <c r="C77" s="257">
        <f>C76</f>
        <v>43956</v>
      </c>
    </row>
    <row r="78" spans="3:3" ht="15" thickBot="1" x14ac:dyDescent="0.4">
      <c r="C78" s="259"/>
    </row>
    <row r="79" spans="3:3" x14ac:dyDescent="0.35">
      <c r="C79" s="261"/>
    </row>
    <row r="81" spans="3:3" x14ac:dyDescent="0.35">
      <c r="C81" s="225">
        <f>C77-C46</f>
        <v>71</v>
      </c>
    </row>
  </sheetData>
  <mergeCells count="4">
    <mergeCell ref="A2:C3"/>
    <mergeCell ref="A6:A7"/>
    <mergeCell ref="B6:B7"/>
    <mergeCell ref="C6:C7"/>
  </mergeCells>
  <printOptions horizontalCentered="1"/>
  <pageMargins left="0.24" right="0.31" top="0.98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2239-4A49-4785-8CE8-4B5167042CEF}">
  <dimension ref="A1:W74"/>
  <sheetViews>
    <sheetView zoomScaleNormal="100" zoomScaleSheetLayoutView="100" workbookViewId="0">
      <pane xSplit="3" ySplit="7" topLeftCell="D17" activePane="bottomRight" state="frozen"/>
      <selection pane="topRight" activeCell="E1" sqref="E1"/>
      <selection pane="bottomLeft" activeCell="A7" sqref="A7"/>
      <selection pane="bottomRight" activeCell="B26" sqref="B26"/>
    </sheetView>
  </sheetViews>
  <sheetFormatPr defaultColWidth="9.1796875" defaultRowHeight="14.5" x14ac:dyDescent="0.35"/>
  <cols>
    <col min="1" max="1" width="9.1796875" style="191"/>
    <col min="2" max="2" width="54.453125" style="191" customWidth="1"/>
    <col min="3" max="3" width="33" style="225" customWidth="1"/>
    <col min="4" max="4" width="9.1796875" style="191"/>
    <col min="5" max="5" width="10" style="191" bestFit="1" customWidth="1"/>
    <col min="6" max="16384" width="9.1796875" style="191"/>
  </cols>
  <sheetData>
    <row r="1" spans="1:23" x14ac:dyDescent="0.35">
      <c r="A1" s="213" t="s">
        <v>89</v>
      </c>
    </row>
    <row r="2" spans="1:23" x14ac:dyDescent="0.35">
      <c r="A2" s="364" t="s">
        <v>95</v>
      </c>
      <c r="B2" s="364"/>
      <c r="C2" s="364"/>
    </row>
    <row r="3" spans="1:23" ht="23.25" customHeight="1" x14ac:dyDescent="0.35">
      <c r="A3" s="364"/>
      <c r="B3" s="364"/>
      <c r="C3" s="364"/>
    </row>
    <row r="4" spans="1:23" x14ac:dyDescent="0.35">
      <c r="A4" s="213" t="s">
        <v>96</v>
      </c>
    </row>
    <row r="5" spans="1:23" ht="15" thickBot="1" x14ac:dyDescent="0.4">
      <c r="A5" s="213" t="s">
        <v>117</v>
      </c>
    </row>
    <row r="6" spans="1:23" x14ac:dyDescent="0.35">
      <c r="A6" s="358" t="s">
        <v>0</v>
      </c>
      <c r="B6" s="360" t="s">
        <v>1</v>
      </c>
      <c r="C6" s="362" t="s">
        <v>8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</row>
    <row r="7" spans="1:23" ht="15" thickBot="1" x14ac:dyDescent="0.4">
      <c r="A7" s="359"/>
      <c r="B7" s="361"/>
      <c r="C7" s="363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</row>
    <row r="8" spans="1:23" ht="15.5" thickTop="1" thickBot="1" x14ac:dyDescent="0.4">
      <c r="A8" s="210" t="s">
        <v>3</v>
      </c>
      <c r="B8" s="209" t="s">
        <v>88</v>
      </c>
      <c r="C8" s="226"/>
    </row>
    <row r="9" spans="1:23" x14ac:dyDescent="0.35">
      <c r="A9" s="219">
        <v>1</v>
      </c>
      <c r="B9" s="220" t="s">
        <v>87</v>
      </c>
      <c r="C9" s="227">
        <v>45175</v>
      </c>
    </row>
    <row r="10" spans="1:23" x14ac:dyDescent="0.35">
      <c r="A10" s="221">
        <f>A9+1</f>
        <v>2</v>
      </c>
      <c r="B10" s="222" t="s">
        <v>62</v>
      </c>
      <c r="C10" s="228">
        <f>C9</f>
        <v>45175</v>
      </c>
    </row>
    <row r="11" spans="1:23" x14ac:dyDescent="0.35">
      <c r="A11" s="221">
        <f>A10+1</f>
        <v>3</v>
      </c>
      <c r="B11" s="223" t="s">
        <v>86</v>
      </c>
      <c r="C11" s="228">
        <f>C10</f>
        <v>45175</v>
      </c>
    </row>
    <row r="12" spans="1:23" ht="15" thickBot="1" x14ac:dyDescent="0.4">
      <c r="A12" s="221">
        <f>A11+1</f>
        <v>4</v>
      </c>
      <c r="B12" s="224" t="s">
        <v>85</v>
      </c>
      <c r="C12" s="229">
        <f>C11</f>
        <v>45175</v>
      </c>
      <c r="E12" s="191">
        <f>169077000*1.1</f>
        <v>185984700.00000003</v>
      </c>
    </row>
    <row r="13" spans="1:23" ht="15" thickBot="1" x14ac:dyDescent="0.4">
      <c r="A13" s="208" t="s">
        <v>4</v>
      </c>
      <c r="B13" s="207" t="s">
        <v>84</v>
      </c>
      <c r="C13" s="230"/>
    </row>
    <row r="14" spans="1:23" x14ac:dyDescent="0.35">
      <c r="A14" s="267">
        <v>1</v>
      </c>
      <c r="B14" s="268" t="s">
        <v>23</v>
      </c>
      <c r="C14" s="269">
        <v>45203</v>
      </c>
    </row>
    <row r="15" spans="1:23" x14ac:dyDescent="0.35">
      <c r="A15" s="270">
        <v>2</v>
      </c>
      <c r="B15" s="271" t="s">
        <v>58</v>
      </c>
      <c r="C15" s="272">
        <f>C14</f>
        <v>45203</v>
      </c>
    </row>
    <row r="16" spans="1:23" x14ac:dyDescent="0.35">
      <c r="A16" s="206">
        <v>3</v>
      </c>
      <c r="B16" s="1" t="s">
        <v>158</v>
      </c>
      <c r="C16" s="233">
        <f>C15+1</f>
        <v>45204</v>
      </c>
    </row>
    <row r="17" spans="1:3" ht="24" x14ac:dyDescent="0.35">
      <c r="A17" s="202">
        <v>4</v>
      </c>
      <c r="B17" s="273" t="s">
        <v>119</v>
      </c>
      <c r="C17" s="232">
        <f>C16+1</f>
        <v>45205</v>
      </c>
    </row>
    <row r="18" spans="1:3" s="266" customFormat="1" ht="28.5" customHeight="1" x14ac:dyDescent="0.35">
      <c r="A18" s="206">
        <v>5</v>
      </c>
      <c r="B18" s="330" t="s">
        <v>120</v>
      </c>
      <c r="C18" s="234">
        <f>C17+10</f>
        <v>45215</v>
      </c>
    </row>
    <row r="19" spans="1:3" x14ac:dyDescent="0.35">
      <c r="A19" s="202">
        <v>6</v>
      </c>
      <c r="B19" s="3" t="s">
        <v>121</v>
      </c>
      <c r="C19" s="235">
        <f>C18</f>
        <v>45215</v>
      </c>
    </row>
    <row r="20" spans="1:3" x14ac:dyDescent="0.35">
      <c r="A20" s="206">
        <v>7</v>
      </c>
      <c r="B20" s="3" t="s">
        <v>7</v>
      </c>
      <c r="C20" s="235">
        <f>C19+4</f>
        <v>45219</v>
      </c>
    </row>
    <row r="21" spans="1:3" x14ac:dyDescent="0.35">
      <c r="A21" s="202">
        <v>8</v>
      </c>
      <c r="B21" s="1" t="s">
        <v>29</v>
      </c>
      <c r="C21" s="235">
        <f>C20+3</f>
        <v>45222</v>
      </c>
    </row>
    <row r="22" spans="1:3" x14ac:dyDescent="0.35">
      <c r="A22" s="206">
        <v>9</v>
      </c>
      <c r="B22" s="3" t="s">
        <v>98</v>
      </c>
      <c r="C22" s="235"/>
    </row>
    <row r="23" spans="1:3" x14ac:dyDescent="0.35">
      <c r="A23" s="206">
        <v>10</v>
      </c>
      <c r="B23" s="1" t="s">
        <v>157</v>
      </c>
      <c r="C23" s="239">
        <f>C21+1</f>
        <v>45223</v>
      </c>
    </row>
    <row r="24" spans="1:3" x14ac:dyDescent="0.35">
      <c r="A24" s="202">
        <v>11</v>
      </c>
      <c r="B24" s="1" t="s">
        <v>93</v>
      </c>
      <c r="C24" s="235">
        <f>C23</f>
        <v>45223</v>
      </c>
    </row>
    <row r="25" spans="1:3" x14ac:dyDescent="0.35">
      <c r="A25" s="206">
        <v>12</v>
      </c>
      <c r="B25" s="1" t="s">
        <v>92</v>
      </c>
      <c r="C25" s="235">
        <f>C24</f>
        <v>45223</v>
      </c>
    </row>
    <row r="26" spans="1:3" x14ac:dyDescent="0.35">
      <c r="A26" s="202">
        <v>13</v>
      </c>
      <c r="B26" s="1" t="s">
        <v>94</v>
      </c>
      <c r="C26" s="235">
        <f>C25+1</f>
        <v>45224</v>
      </c>
    </row>
    <row r="27" spans="1:3" x14ac:dyDescent="0.35">
      <c r="A27" s="206">
        <v>14</v>
      </c>
      <c r="B27" s="1" t="s">
        <v>53</v>
      </c>
      <c r="C27" s="232">
        <f>C26+1</f>
        <v>45225</v>
      </c>
    </row>
    <row r="28" spans="1:3" x14ac:dyDescent="0.35">
      <c r="A28" s="202">
        <v>15</v>
      </c>
      <c r="B28" s="3" t="s">
        <v>5</v>
      </c>
      <c r="C28" s="232">
        <f>C27+1</f>
        <v>45226</v>
      </c>
    </row>
    <row r="29" spans="1:3" ht="15" thickBot="1" x14ac:dyDescent="0.4">
      <c r="A29" s="206">
        <v>16</v>
      </c>
      <c r="B29" s="216" t="s">
        <v>6</v>
      </c>
      <c r="C29" s="240">
        <f>C28+6</f>
        <v>45232</v>
      </c>
    </row>
    <row r="30" spans="1:3" ht="15" thickBot="1" x14ac:dyDescent="0.4">
      <c r="A30" s="198" t="s">
        <v>83</v>
      </c>
      <c r="B30" s="197" t="s">
        <v>82</v>
      </c>
      <c r="C30" s="241"/>
    </row>
    <row r="31" spans="1:3" x14ac:dyDescent="0.35">
      <c r="A31" s="201" t="s">
        <v>79</v>
      </c>
      <c r="B31" s="263" t="s">
        <v>31</v>
      </c>
      <c r="C31" s="264">
        <f>C29</f>
        <v>45232</v>
      </c>
    </row>
    <row r="32" spans="1:3" x14ac:dyDescent="0.35">
      <c r="A32" s="200">
        <v>2</v>
      </c>
      <c r="B32" s="1" t="s">
        <v>14</v>
      </c>
      <c r="C32" s="232">
        <f>C31</f>
        <v>45232</v>
      </c>
    </row>
    <row r="33" spans="1:3" ht="15" thickBot="1" x14ac:dyDescent="0.4">
      <c r="A33" s="200">
        <f>A32+1</f>
        <v>3</v>
      </c>
      <c r="B33" s="1" t="s">
        <v>15</v>
      </c>
      <c r="C33" s="232">
        <f>C32+1</f>
        <v>45233</v>
      </c>
    </row>
    <row r="34" spans="1:3" ht="15" thickBot="1" x14ac:dyDescent="0.4">
      <c r="A34" s="198" t="s">
        <v>81</v>
      </c>
      <c r="B34" s="197" t="s">
        <v>80</v>
      </c>
      <c r="C34" s="241"/>
    </row>
    <row r="35" spans="1:3" x14ac:dyDescent="0.35">
      <c r="A35" s="196" t="s">
        <v>79</v>
      </c>
      <c r="B35" s="195" t="s">
        <v>78</v>
      </c>
      <c r="C35" s="242"/>
    </row>
    <row r="36" spans="1:3" x14ac:dyDescent="0.35">
      <c r="A36" s="194"/>
      <c r="B36" s="193">
        <f>C33-C14</f>
        <v>30</v>
      </c>
      <c r="C36" s="243" t="s">
        <v>77</v>
      </c>
    </row>
    <row r="37" spans="1:3" x14ac:dyDescent="0.35">
      <c r="B37" s="192">
        <f>B36-3</f>
        <v>27</v>
      </c>
      <c r="C37" s="244" t="s">
        <v>76</v>
      </c>
    </row>
    <row r="38" spans="1:3" ht="15" thickBot="1" x14ac:dyDescent="0.4">
      <c r="C38" s="245"/>
    </row>
    <row r="39" spans="1:3" x14ac:dyDescent="0.35">
      <c r="C39" s="246">
        <v>43885</v>
      </c>
    </row>
    <row r="40" spans="1:3" x14ac:dyDescent="0.35">
      <c r="C40" s="247">
        <f>C39</f>
        <v>43885</v>
      </c>
    </row>
    <row r="41" spans="1:3" x14ac:dyDescent="0.35">
      <c r="C41" s="247">
        <f>C40+1</f>
        <v>43886</v>
      </c>
    </row>
    <row r="42" spans="1:3" ht="15" thickBot="1" x14ac:dyDescent="0.4">
      <c r="C42" s="248">
        <f>C41</f>
        <v>43886</v>
      </c>
    </row>
    <row r="43" spans="1:3" ht="15" thickBot="1" x14ac:dyDescent="0.4">
      <c r="C43" s="249"/>
    </row>
    <row r="44" spans="1:3" x14ac:dyDescent="0.35">
      <c r="C44" s="250">
        <v>43887</v>
      </c>
    </row>
    <row r="45" spans="1:3" x14ac:dyDescent="0.35">
      <c r="C45" s="251">
        <f>C44+1</f>
        <v>43888</v>
      </c>
    </row>
    <row r="46" spans="1:3" x14ac:dyDescent="0.35">
      <c r="C46" s="246">
        <f>C45+1</f>
        <v>43889</v>
      </c>
    </row>
    <row r="47" spans="1:3" x14ac:dyDescent="0.35">
      <c r="C47" s="252">
        <v>43924</v>
      </c>
    </row>
    <row r="48" spans="1:3" x14ac:dyDescent="0.35">
      <c r="C48" s="253" t="s">
        <v>75</v>
      </c>
    </row>
    <row r="49" spans="3:3" x14ac:dyDescent="0.35">
      <c r="C49" s="254">
        <f>C47+5</f>
        <v>43929</v>
      </c>
    </row>
    <row r="50" spans="3:3" x14ac:dyDescent="0.35">
      <c r="C50" s="254">
        <f>C49</f>
        <v>43929</v>
      </c>
    </row>
    <row r="51" spans="3:3" x14ac:dyDescent="0.35">
      <c r="C51" s="254" t="s">
        <v>74</v>
      </c>
    </row>
    <row r="52" spans="3:3" x14ac:dyDescent="0.35">
      <c r="C52" s="254">
        <f>C50+6</f>
        <v>43935</v>
      </c>
    </row>
    <row r="53" spans="3:3" x14ac:dyDescent="0.35">
      <c r="C53" s="254">
        <f>C52</f>
        <v>43935</v>
      </c>
    </row>
    <row r="54" spans="3:3" x14ac:dyDescent="0.35">
      <c r="C54" s="255">
        <f>C53</f>
        <v>43935</v>
      </c>
    </row>
    <row r="55" spans="3:3" x14ac:dyDescent="0.35">
      <c r="C55" s="255">
        <f>C54+2</f>
        <v>43937</v>
      </c>
    </row>
    <row r="56" spans="3:3" x14ac:dyDescent="0.35">
      <c r="C56" s="255">
        <f>C53+3</f>
        <v>43938</v>
      </c>
    </row>
    <row r="57" spans="3:3" x14ac:dyDescent="0.35">
      <c r="C57" s="256" t="s">
        <v>73</v>
      </c>
    </row>
    <row r="58" spans="3:3" x14ac:dyDescent="0.35">
      <c r="C58" s="254">
        <f>C56+5</f>
        <v>43943</v>
      </c>
    </row>
    <row r="59" spans="3:3" x14ac:dyDescent="0.35">
      <c r="C59" s="254">
        <f>C58+1</f>
        <v>43944</v>
      </c>
    </row>
    <row r="60" spans="3:3" x14ac:dyDescent="0.35">
      <c r="C60" s="254">
        <f>C59</f>
        <v>43944</v>
      </c>
    </row>
    <row r="61" spans="3:3" x14ac:dyDescent="0.35">
      <c r="C61" s="254">
        <f>C60+1</f>
        <v>43945</v>
      </c>
    </row>
    <row r="62" spans="3:3" x14ac:dyDescent="0.35">
      <c r="C62" s="257">
        <f>C61+3</f>
        <v>43948</v>
      </c>
    </row>
    <row r="63" spans="3:3" x14ac:dyDescent="0.35">
      <c r="C63" s="258">
        <f>C62</f>
        <v>43948</v>
      </c>
    </row>
    <row r="64" spans="3:3" x14ac:dyDescent="0.35">
      <c r="C64" s="258">
        <f>C63</f>
        <v>43948</v>
      </c>
    </row>
    <row r="65" spans="3:3" x14ac:dyDescent="0.35">
      <c r="C65" s="258" t="s">
        <v>72</v>
      </c>
    </row>
    <row r="66" spans="3:3" ht="15" thickBot="1" x14ac:dyDescent="0.4">
      <c r="C66" s="258">
        <v>43950</v>
      </c>
    </row>
    <row r="67" spans="3:3" ht="15" thickBot="1" x14ac:dyDescent="0.4">
      <c r="C67" s="259"/>
    </row>
    <row r="68" spans="3:3" x14ac:dyDescent="0.35">
      <c r="C68" s="260">
        <f>C66</f>
        <v>43950</v>
      </c>
    </row>
    <row r="69" spans="3:3" x14ac:dyDescent="0.35">
      <c r="C69" s="257">
        <f>C68+6</f>
        <v>43956</v>
      </c>
    </row>
    <row r="70" spans="3:3" ht="15" thickBot="1" x14ac:dyDescent="0.4">
      <c r="C70" s="257">
        <f>C69</f>
        <v>43956</v>
      </c>
    </row>
    <row r="71" spans="3:3" ht="15" thickBot="1" x14ac:dyDescent="0.4">
      <c r="C71" s="259"/>
    </row>
    <row r="72" spans="3:3" x14ac:dyDescent="0.35">
      <c r="C72" s="261"/>
    </row>
    <row r="74" spans="3:3" x14ac:dyDescent="0.35">
      <c r="C74" s="225">
        <f>C70-C39</f>
        <v>71</v>
      </c>
    </row>
  </sheetData>
  <mergeCells count="4">
    <mergeCell ref="A2:C3"/>
    <mergeCell ref="A6:A7"/>
    <mergeCell ref="B6:B7"/>
    <mergeCell ref="C6:C7"/>
  </mergeCells>
  <printOptions horizontalCentered="1"/>
  <pageMargins left="0.24" right="0.31" top="0.98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2C3D-2206-4E8A-9588-813D1F4562C2}">
  <sheetPr>
    <tabColor rgb="FFC00000"/>
    <pageSetUpPr fitToPage="1"/>
  </sheetPr>
  <dimension ref="A1:T39"/>
  <sheetViews>
    <sheetView view="pageBreakPreview" zoomScaleNormal="100" zoomScaleSheetLayoutView="100" workbookViewId="0">
      <pane xSplit="3" ySplit="5" topLeftCell="D21" activePane="bottomRight" state="frozen"/>
      <selection activeCell="I33" sqref="I33"/>
      <selection pane="topRight" activeCell="I33" sqref="I33"/>
      <selection pane="bottomLeft" activeCell="I33" sqref="I33"/>
      <selection pane="bottomRight" activeCell="B10" sqref="B10"/>
    </sheetView>
  </sheetViews>
  <sheetFormatPr defaultColWidth="9.26953125" defaultRowHeight="14.5" x14ac:dyDescent="0.35"/>
  <cols>
    <col min="1" max="1" width="9.26953125" style="275"/>
    <col min="2" max="2" width="52.26953125" style="275" customWidth="1"/>
    <col min="3" max="3" width="31.453125" style="275" customWidth="1"/>
    <col min="4" max="16384" width="9.26953125" style="275"/>
  </cols>
  <sheetData>
    <row r="1" spans="1:20" x14ac:dyDescent="0.35">
      <c r="A1" s="274" t="s">
        <v>103</v>
      </c>
    </row>
    <row r="2" spans="1:20" ht="15" customHeight="1" x14ac:dyDescent="0.35">
      <c r="A2" s="365" t="s">
        <v>115</v>
      </c>
      <c r="B2" s="365"/>
      <c r="C2" s="365"/>
    </row>
    <row r="3" spans="1:20" ht="15" customHeight="1" thickBot="1" x14ac:dyDescent="0.4">
      <c r="A3" s="276" t="s">
        <v>104</v>
      </c>
    </row>
    <row r="4" spans="1:20" x14ac:dyDescent="0.35">
      <c r="A4" s="366" t="s">
        <v>0</v>
      </c>
      <c r="B4" s="368" t="s">
        <v>1</v>
      </c>
      <c r="C4" s="370" t="s">
        <v>8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</row>
    <row r="5" spans="1:20" ht="15" thickBot="1" x14ac:dyDescent="0.4">
      <c r="A5" s="367"/>
      <c r="B5" s="369"/>
      <c r="C5" s="371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 ht="15.5" thickTop="1" thickBot="1" x14ac:dyDescent="0.4">
      <c r="A6" s="279" t="s">
        <v>3</v>
      </c>
      <c r="B6" s="280" t="s">
        <v>88</v>
      </c>
      <c r="C6" s="281"/>
    </row>
    <row r="7" spans="1:20" x14ac:dyDescent="0.35">
      <c r="A7" s="316">
        <v>1</v>
      </c>
      <c r="B7" s="317" t="s">
        <v>87</v>
      </c>
      <c r="C7" s="318">
        <v>45187</v>
      </c>
    </row>
    <row r="8" spans="1:20" ht="14.5" customHeight="1" x14ac:dyDescent="0.35">
      <c r="A8" s="319">
        <f>A7+1</f>
        <v>2</v>
      </c>
      <c r="B8" s="320" t="s">
        <v>62</v>
      </c>
      <c r="C8" s="321">
        <f>C7+1</f>
        <v>45188</v>
      </c>
      <c r="H8" s="282" t="s">
        <v>105</v>
      </c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</row>
    <row r="9" spans="1:20" ht="14.5" customHeight="1" x14ac:dyDescent="0.35">
      <c r="A9" s="319">
        <f>A8+1</f>
        <v>3</v>
      </c>
      <c r="B9" s="322" t="s">
        <v>86</v>
      </c>
      <c r="C9" s="321">
        <f>C8</f>
        <v>45188</v>
      </c>
      <c r="H9" s="282" t="s">
        <v>106</v>
      </c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</row>
    <row r="10" spans="1:20" ht="15" customHeight="1" thickBot="1" x14ac:dyDescent="0.4">
      <c r="A10" s="319">
        <f>A9+1</f>
        <v>4</v>
      </c>
      <c r="B10" s="323" t="s">
        <v>85</v>
      </c>
      <c r="C10" s="324">
        <f>C9+3</f>
        <v>45191</v>
      </c>
      <c r="H10" s="282" t="s">
        <v>107</v>
      </c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</row>
    <row r="11" spans="1:20" ht="15" customHeight="1" thickBot="1" x14ac:dyDescent="0.4">
      <c r="A11" s="284" t="s">
        <v>4</v>
      </c>
      <c r="B11" s="285" t="s">
        <v>84</v>
      </c>
      <c r="C11" s="286"/>
      <c r="H11" s="282" t="s">
        <v>108</v>
      </c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</row>
    <row r="12" spans="1:20" ht="14.5" customHeight="1" x14ac:dyDescent="0.35">
      <c r="A12" s="325">
        <v>1</v>
      </c>
      <c r="B12" s="326" t="s">
        <v>23</v>
      </c>
      <c r="C12" s="327">
        <v>45212</v>
      </c>
      <c r="H12" s="282" t="s">
        <v>109</v>
      </c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</row>
    <row r="13" spans="1:20" ht="14.5" customHeight="1" x14ac:dyDescent="0.35">
      <c r="A13" s="328">
        <v>2</v>
      </c>
      <c r="B13" s="329" t="s">
        <v>58</v>
      </c>
      <c r="C13" s="318">
        <f>C12</f>
        <v>45212</v>
      </c>
      <c r="H13" s="282" t="s">
        <v>110</v>
      </c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</row>
    <row r="14" spans="1:20" x14ac:dyDescent="0.35">
      <c r="A14" s="287">
        <v>3</v>
      </c>
      <c r="B14" s="289" t="s">
        <v>113</v>
      </c>
      <c r="C14" s="288">
        <f>C13+3</f>
        <v>45215</v>
      </c>
    </row>
    <row r="15" spans="1:20" ht="24" x14ac:dyDescent="0.35">
      <c r="A15" s="287">
        <v>4</v>
      </c>
      <c r="B15" s="273" t="s">
        <v>100</v>
      </c>
      <c r="C15" s="288">
        <f>C14+1</f>
        <v>45216</v>
      </c>
    </row>
    <row r="16" spans="1:20" x14ac:dyDescent="0.35">
      <c r="A16" s="291">
        <v>6</v>
      </c>
      <c r="B16" s="265" t="s">
        <v>97</v>
      </c>
      <c r="C16" s="293">
        <f>C15+2</f>
        <v>45218</v>
      </c>
    </row>
    <row r="17" spans="1:3" x14ac:dyDescent="0.35">
      <c r="A17" s="287">
        <v>7</v>
      </c>
      <c r="B17" s="294" t="s">
        <v>57</v>
      </c>
      <c r="C17" s="295">
        <f>C16</f>
        <v>45218</v>
      </c>
    </row>
    <row r="18" spans="1:3" x14ac:dyDescent="0.35">
      <c r="A18" s="287">
        <v>8</v>
      </c>
      <c r="B18" s="294" t="s">
        <v>111</v>
      </c>
      <c r="C18" s="295">
        <f>C17</f>
        <v>45218</v>
      </c>
    </row>
    <row r="19" spans="1:3" x14ac:dyDescent="0.35">
      <c r="A19" s="287">
        <v>9</v>
      </c>
      <c r="B19" s="294" t="s">
        <v>112</v>
      </c>
      <c r="C19" s="295">
        <f>C18+1</f>
        <v>45219</v>
      </c>
    </row>
    <row r="20" spans="1:3" x14ac:dyDescent="0.35">
      <c r="A20" s="287">
        <v>10</v>
      </c>
      <c r="B20" s="296" t="s">
        <v>27</v>
      </c>
      <c r="C20" s="295">
        <f>C19</f>
        <v>45219</v>
      </c>
    </row>
    <row r="21" spans="1:3" x14ac:dyDescent="0.35">
      <c r="A21" s="287">
        <v>11</v>
      </c>
      <c r="B21" s="296" t="s">
        <v>28</v>
      </c>
      <c r="C21" s="295">
        <f>C20</f>
        <v>45219</v>
      </c>
    </row>
    <row r="22" spans="1:3" x14ac:dyDescent="0.35">
      <c r="A22" s="287">
        <v>12</v>
      </c>
      <c r="B22" s="296" t="s">
        <v>10</v>
      </c>
      <c r="C22" s="288">
        <f>C21+3</f>
        <v>45222</v>
      </c>
    </row>
    <row r="23" spans="1:3" x14ac:dyDescent="0.35">
      <c r="A23" s="287">
        <v>13</v>
      </c>
      <c r="B23" s="273" t="s">
        <v>99</v>
      </c>
      <c r="C23" s="295">
        <f>C22+1</f>
        <v>45223</v>
      </c>
    </row>
    <row r="24" spans="1:3" x14ac:dyDescent="0.35">
      <c r="A24" s="291">
        <v>14</v>
      </c>
      <c r="B24" s="297" t="s">
        <v>12</v>
      </c>
      <c r="C24" s="298">
        <f>C23+3</f>
        <v>45226</v>
      </c>
    </row>
    <row r="25" spans="1:3" x14ac:dyDescent="0.35">
      <c r="A25" s="287">
        <v>15</v>
      </c>
      <c r="B25" s="289" t="s">
        <v>7</v>
      </c>
      <c r="C25" s="299">
        <f>C24</f>
        <v>45226</v>
      </c>
    </row>
    <row r="26" spans="1:3" x14ac:dyDescent="0.35">
      <c r="A26" s="287">
        <v>16</v>
      </c>
      <c r="B26" s="289" t="s">
        <v>114</v>
      </c>
      <c r="C26" s="299">
        <f>C25</f>
        <v>45226</v>
      </c>
    </row>
    <row r="27" spans="1:3" x14ac:dyDescent="0.35">
      <c r="A27" s="287">
        <v>17</v>
      </c>
      <c r="B27" s="289" t="s">
        <v>13</v>
      </c>
      <c r="C27" s="300">
        <f>C26+3</f>
        <v>45229</v>
      </c>
    </row>
    <row r="28" spans="1:3" x14ac:dyDescent="0.35">
      <c r="A28" s="287">
        <v>18</v>
      </c>
      <c r="B28" s="289" t="s">
        <v>9</v>
      </c>
      <c r="C28" s="295">
        <f>C27</f>
        <v>45229</v>
      </c>
    </row>
    <row r="29" spans="1:3" x14ac:dyDescent="0.35">
      <c r="A29" s="287">
        <v>19</v>
      </c>
      <c r="B29" s="289" t="s">
        <v>30</v>
      </c>
      <c r="C29" s="295">
        <f>C28</f>
        <v>45229</v>
      </c>
    </row>
    <row r="30" spans="1:3" x14ac:dyDescent="0.35">
      <c r="A30" s="287">
        <v>20</v>
      </c>
      <c r="B30" s="296" t="s">
        <v>5</v>
      </c>
      <c r="C30" s="288">
        <f>C29</f>
        <v>45229</v>
      </c>
    </row>
    <row r="31" spans="1:3" ht="15" thickBot="1" x14ac:dyDescent="0.4">
      <c r="A31" s="291">
        <v>21</v>
      </c>
      <c r="B31" s="292" t="s">
        <v>6</v>
      </c>
      <c r="C31" s="301">
        <f>C30+4</f>
        <v>45233</v>
      </c>
    </row>
    <row r="32" spans="1:3" ht="15" thickBot="1" x14ac:dyDescent="0.4">
      <c r="A32" s="302" t="s">
        <v>83</v>
      </c>
      <c r="B32" s="303" t="s">
        <v>82</v>
      </c>
      <c r="C32" s="304"/>
    </row>
    <row r="33" spans="1:3" x14ac:dyDescent="0.35">
      <c r="A33" s="305" t="s">
        <v>79</v>
      </c>
      <c r="B33" s="289" t="s">
        <v>31</v>
      </c>
      <c r="C33" s="290">
        <f>C31</f>
        <v>45233</v>
      </c>
    </row>
    <row r="34" spans="1:3" x14ac:dyDescent="0.35">
      <c r="A34" s="306">
        <v>2</v>
      </c>
      <c r="B34" s="307" t="s">
        <v>14</v>
      </c>
      <c r="C34" s="308">
        <f>C33</f>
        <v>45233</v>
      </c>
    </row>
    <row r="35" spans="1:3" ht="15" thickBot="1" x14ac:dyDescent="0.4">
      <c r="A35" s="310">
        <f>A34+1</f>
        <v>3</v>
      </c>
      <c r="B35" s="289" t="s">
        <v>15</v>
      </c>
      <c r="C35" s="309">
        <f>C34</f>
        <v>45233</v>
      </c>
    </row>
    <row r="36" spans="1:3" ht="15" thickBot="1" x14ac:dyDescent="0.4">
      <c r="A36" s="302" t="s">
        <v>81</v>
      </c>
      <c r="B36" s="303" t="s">
        <v>80</v>
      </c>
      <c r="C36" s="311"/>
    </row>
    <row r="37" spans="1:3" x14ac:dyDescent="0.35">
      <c r="A37" s="312" t="s">
        <v>79</v>
      </c>
      <c r="B37" s="313" t="s">
        <v>78</v>
      </c>
      <c r="C37" s="314"/>
    </row>
    <row r="38" spans="1:3" x14ac:dyDescent="0.35">
      <c r="B38" s="315" t="s">
        <v>77</v>
      </c>
      <c r="C38" s="275">
        <f>C34-C12</f>
        <v>21</v>
      </c>
    </row>
    <row r="39" spans="1:3" x14ac:dyDescent="0.35">
      <c r="B39" s="315" t="s">
        <v>76</v>
      </c>
      <c r="C39" s="275">
        <f>(C34-C12)-6</f>
        <v>15</v>
      </c>
    </row>
  </sheetData>
  <mergeCells count="4">
    <mergeCell ref="A2:C2"/>
    <mergeCell ref="A4:A5"/>
    <mergeCell ref="B4:B5"/>
    <mergeCell ref="C4:C5"/>
  </mergeCells>
  <printOptions horizontalCentered="1"/>
  <pageMargins left="0.24" right="0.31" top="0.98" bottom="0.75" header="0.3" footer="0.3"/>
  <pageSetup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5B22-8EEC-4999-A4D5-598E39E73153}">
  <dimension ref="A1:C7"/>
  <sheetViews>
    <sheetView workbookViewId="0">
      <selection activeCell="A5" sqref="A5"/>
    </sheetView>
  </sheetViews>
  <sheetFormatPr defaultRowHeight="14.5" x14ac:dyDescent="0.35"/>
  <sheetData>
    <row r="1" spans="1:3" x14ac:dyDescent="0.35">
      <c r="A1" s="213" t="s">
        <v>89</v>
      </c>
      <c r="B1" s="191"/>
      <c r="C1" s="225"/>
    </row>
    <row r="2" spans="1:3" x14ac:dyDescent="0.35">
      <c r="A2" s="364" t="s">
        <v>95</v>
      </c>
      <c r="B2" s="364"/>
      <c r="C2" s="364"/>
    </row>
    <row r="3" spans="1:3" x14ac:dyDescent="0.35">
      <c r="A3" s="364"/>
      <c r="B3" s="364"/>
      <c r="C3" s="364"/>
    </row>
    <row r="4" spans="1:3" x14ac:dyDescent="0.35">
      <c r="A4" s="213" t="s">
        <v>96</v>
      </c>
      <c r="B4" s="191"/>
      <c r="C4" s="225"/>
    </row>
    <row r="5" spans="1:3" x14ac:dyDescent="0.35">
      <c r="A5" s="213" t="s">
        <v>122</v>
      </c>
      <c r="B5" s="191"/>
      <c r="C5" s="225"/>
    </row>
    <row r="7" spans="1:3" x14ac:dyDescent="0.35">
      <c r="A7" s="213" t="s">
        <v>118</v>
      </c>
    </row>
  </sheetData>
  <mergeCells count="1">
    <mergeCell ref="A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270E-F2E2-4243-A66A-7AE4D9F8797A}">
  <dimension ref="A1:W77"/>
  <sheetViews>
    <sheetView zoomScaleNormal="100" zoomScaleSheetLayoutView="100" workbookViewId="0">
      <pane xSplit="3" ySplit="7" topLeftCell="D23" activePane="bottomRight" state="frozen"/>
      <selection pane="topRight" activeCell="E1" sqref="E1"/>
      <selection pane="bottomLeft" activeCell="A7" sqref="A7"/>
      <selection pane="bottomRight" activeCell="A22" sqref="A22:A32"/>
    </sheetView>
  </sheetViews>
  <sheetFormatPr defaultColWidth="9.1796875" defaultRowHeight="14.5" x14ac:dyDescent="0.35"/>
  <cols>
    <col min="1" max="1" width="9.1796875" style="191"/>
    <col min="2" max="2" width="61.26953125" style="191" customWidth="1"/>
    <col min="3" max="3" width="33" style="225" customWidth="1"/>
    <col min="4" max="4" width="9.1796875" style="191"/>
    <col min="5" max="5" width="10" style="191" bestFit="1" customWidth="1"/>
    <col min="6" max="16384" width="9.1796875" style="191"/>
  </cols>
  <sheetData>
    <row r="1" spans="1:23" x14ac:dyDescent="0.35">
      <c r="A1" s="213" t="s">
        <v>89</v>
      </c>
    </row>
    <row r="2" spans="1:23" x14ac:dyDescent="0.35">
      <c r="A2" s="364" t="s">
        <v>95</v>
      </c>
      <c r="B2" s="364"/>
      <c r="C2" s="364"/>
    </row>
    <row r="3" spans="1:23" ht="23.25" customHeight="1" x14ac:dyDescent="0.35">
      <c r="A3" s="364"/>
      <c r="B3" s="364"/>
      <c r="C3" s="364"/>
    </row>
    <row r="4" spans="1:23" x14ac:dyDescent="0.35">
      <c r="A4" s="213" t="s">
        <v>96</v>
      </c>
    </row>
    <row r="5" spans="1:23" ht="15" thickBot="1" x14ac:dyDescent="0.4">
      <c r="A5" s="213" t="s">
        <v>153</v>
      </c>
    </row>
    <row r="6" spans="1:23" x14ac:dyDescent="0.35">
      <c r="A6" s="358" t="s">
        <v>0</v>
      </c>
      <c r="B6" s="360" t="s">
        <v>1</v>
      </c>
      <c r="C6" s="362" t="s">
        <v>8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</row>
    <row r="7" spans="1:23" ht="15" thickBot="1" x14ac:dyDescent="0.4">
      <c r="A7" s="359"/>
      <c r="B7" s="361"/>
      <c r="C7" s="363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</row>
    <row r="8" spans="1:23" ht="15.5" thickTop="1" thickBot="1" x14ac:dyDescent="0.4">
      <c r="A8" s="210" t="s">
        <v>3</v>
      </c>
      <c r="B8" s="209" t="s">
        <v>88</v>
      </c>
      <c r="C8" s="226"/>
    </row>
    <row r="9" spans="1:23" x14ac:dyDescent="0.35">
      <c r="A9" s="219">
        <v>1</v>
      </c>
      <c r="B9" s="220" t="s">
        <v>87</v>
      </c>
      <c r="C9" s="227">
        <v>45175</v>
      </c>
    </row>
    <row r="10" spans="1:23" x14ac:dyDescent="0.35">
      <c r="A10" s="221">
        <f>A9+1</f>
        <v>2</v>
      </c>
      <c r="B10" s="222" t="s">
        <v>62</v>
      </c>
      <c r="C10" s="228">
        <f>C9</f>
        <v>45175</v>
      </c>
    </row>
    <row r="11" spans="1:23" x14ac:dyDescent="0.35">
      <c r="A11" s="221">
        <f>A10+1</f>
        <v>3</v>
      </c>
      <c r="B11" s="223" t="s">
        <v>86</v>
      </c>
      <c r="C11" s="228">
        <f>C10</f>
        <v>45175</v>
      </c>
    </row>
    <row r="12" spans="1:23" ht="15" thickBot="1" x14ac:dyDescent="0.4">
      <c r="A12" s="221">
        <f>A11+1</f>
        <v>4</v>
      </c>
      <c r="B12" s="224" t="s">
        <v>85</v>
      </c>
      <c r="C12" s="229">
        <f>C11</f>
        <v>45175</v>
      </c>
      <c r="E12" s="191">
        <f>169077000*1.1</f>
        <v>185984700.00000003</v>
      </c>
    </row>
    <row r="13" spans="1:23" ht="15" thickBot="1" x14ac:dyDescent="0.4">
      <c r="A13" s="208" t="s">
        <v>4</v>
      </c>
      <c r="B13" s="207" t="s">
        <v>84</v>
      </c>
      <c r="C13" s="230"/>
    </row>
    <row r="14" spans="1:23" x14ac:dyDescent="0.35">
      <c r="A14" s="267">
        <v>1</v>
      </c>
      <c r="B14" s="268" t="s">
        <v>23</v>
      </c>
      <c r="C14" s="269">
        <v>45203</v>
      </c>
    </row>
    <row r="15" spans="1:23" x14ac:dyDescent="0.35">
      <c r="A15" s="270">
        <v>2</v>
      </c>
      <c r="B15" s="271" t="s">
        <v>58</v>
      </c>
      <c r="C15" s="272">
        <f>C14</f>
        <v>45203</v>
      </c>
    </row>
    <row r="16" spans="1:23" x14ac:dyDescent="0.35">
      <c r="A16" s="206">
        <v>3</v>
      </c>
      <c r="B16" s="1" t="s">
        <v>158</v>
      </c>
      <c r="C16" s="233">
        <f>C15+1</f>
        <v>45204</v>
      </c>
    </row>
    <row r="17" spans="1:3" ht="24" x14ac:dyDescent="0.35">
      <c r="A17" s="202">
        <v>4</v>
      </c>
      <c r="B17" s="273" t="s">
        <v>119</v>
      </c>
      <c r="C17" s="232">
        <f>C16+1</f>
        <v>45205</v>
      </c>
    </row>
    <row r="18" spans="1:3" s="266" customFormat="1" ht="28.5" customHeight="1" x14ac:dyDescent="0.35">
      <c r="A18" s="202">
        <v>6</v>
      </c>
      <c r="B18" s="330" t="s">
        <v>120</v>
      </c>
      <c r="C18" s="234">
        <f>C17+10</f>
        <v>45215</v>
      </c>
    </row>
    <row r="19" spans="1:3" x14ac:dyDescent="0.35">
      <c r="A19" s="206">
        <v>7</v>
      </c>
      <c r="B19" s="3" t="s">
        <v>154</v>
      </c>
      <c r="C19" s="235">
        <f>C18</f>
        <v>45215</v>
      </c>
    </row>
    <row r="20" spans="1:3" x14ac:dyDescent="0.35">
      <c r="A20" s="202">
        <v>8</v>
      </c>
      <c r="B20" s="3" t="s">
        <v>155</v>
      </c>
      <c r="C20" s="235">
        <f>C19+2</f>
        <v>45217</v>
      </c>
    </row>
    <row r="21" spans="1:3" x14ac:dyDescent="0.35">
      <c r="A21" s="206">
        <v>9</v>
      </c>
      <c r="B21" s="3" t="s">
        <v>159</v>
      </c>
      <c r="C21" s="235">
        <f>C20+6</f>
        <v>45223</v>
      </c>
    </row>
    <row r="22" spans="1:3" x14ac:dyDescent="0.35">
      <c r="A22" s="202">
        <v>10</v>
      </c>
      <c r="B22" s="3" t="s">
        <v>160</v>
      </c>
      <c r="C22" s="235">
        <f>C21+1</f>
        <v>45224</v>
      </c>
    </row>
    <row r="23" spans="1:3" x14ac:dyDescent="0.35">
      <c r="A23" s="206">
        <v>11</v>
      </c>
      <c r="B23" s="3" t="s">
        <v>156</v>
      </c>
      <c r="C23" s="235">
        <f>C22</f>
        <v>45224</v>
      </c>
    </row>
    <row r="24" spans="1:3" x14ac:dyDescent="0.35">
      <c r="A24" s="202">
        <v>12</v>
      </c>
      <c r="B24" s="1" t="s">
        <v>29</v>
      </c>
      <c r="C24" s="235">
        <f>C23+1</f>
        <v>45225</v>
      </c>
    </row>
    <row r="25" spans="1:3" x14ac:dyDescent="0.35">
      <c r="A25" s="206">
        <v>13</v>
      </c>
      <c r="B25" s="1" t="s">
        <v>98</v>
      </c>
      <c r="C25" s="235"/>
    </row>
    <row r="26" spans="1:3" x14ac:dyDescent="0.35">
      <c r="A26" s="202">
        <v>14</v>
      </c>
      <c r="B26" s="1" t="s">
        <v>70</v>
      </c>
      <c r="C26" s="239">
        <f>C24+1</f>
        <v>45226</v>
      </c>
    </row>
    <row r="27" spans="1:3" x14ac:dyDescent="0.35">
      <c r="A27" s="206">
        <v>15</v>
      </c>
      <c r="B27" s="1" t="s">
        <v>93</v>
      </c>
      <c r="C27" s="235">
        <f>C26</f>
        <v>45226</v>
      </c>
    </row>
    <row r="28" spans="1:3" x14ac:dyDescent="0.35">
      <c r="A28" s="202">
        <v>16</v>
      </c>
      <c r="B28" s="1" t="s">
        <v>92</v>
      </c>
      <c r="C28" s="235">
        <f>C27</f>
        <v>45226</v>
      </c>
    </row>
    <row r="29" spans="1:3" x14ac:dyDescent="0.35">
      <c r="A29" s="206">
        <v>17</v>
      </c>
      <c r="B29" s="1" t="s">
        <v>94</v>
      </c>
      <c r="C29" s="235">
        <f>C26+3</f>
        <v>45229</v>
      </c>
    </row>
    <row r="30" spans="1:3" x14ac:dyDescent="0.35">
      <c r="A30" s="202">
        <v>18</v>
      </c>
      <c r="B30" s="1" t="s">
        <v>53</v>
      </c>
      <c r="C30" s="232">
        <f>C29+1</f>
        <v>45230</v>
      </c>
    </row>
    <row r="31" spans="1:3" x14ac:dyDescent="0.35">
      <c r="A31" s="206">
        <v>19</v>
      </c>
      <c r="B31" s="3" t="s">
        <v>5</v>
      </c>
      <c r="C31" s="232">
        <f>C30+1</f>
        <v>45231</v>
      </c>
    </row>
    <row r="32" spans="1:3" ht="15" thickBot="1" x14ac:dyDescent="0.4">
      <c r="A32" s="202">
        <v>20</v>
      </c>
      <c r="B32" s="216" t="s">
        <v>6</v>
      </c>
      <c r="C32" s="240">
        <f>C31+6</f>
        <v>45237</v>
      </c>
    </row>
    <row r="33" spans="1:3" ht="15" thickBot="1" x14ac:dyDescent="0.4">
      <c r="A33" s="198" t="s">
        <v>83</v>
      </c>
      <c r="B33" s="197" t="s">
        <v>82</v>
      </c>
      <c r="C33" s="241"/>
    </row>
    <row r="34" spans="1:3" x14ac:dyDescent="0.35">
      <c r="A34" s="201" t="s">
        <v>79</v>
      </c>
      <c r="B34" s="263" t="s">
        <v>31</v>
      </c>
      <c r="C34" s="264">
        <f>C32</f>
        <v>45237</v>
      </c>
    </row>
    <row r="35" spans="1:3" x14ac:dyDescent="0.35">
      <c r="A35" s="200">
        <v>2</v>
      </c>
      <c r="B35" s="1" t="s">
        <v>14</v>
      </c>
      <c r="C35" s="232">
        <f>C34</f>
        <v>45237</v>
      </c>
    </row>
    <row r="36" spans="1:3" ht="15" thickBot="1" x14ac:dyDescent="0.4">
      <c r="A36" s="200">
        <f>A35+1</f>
        <v>3</v>
      </c>
      <c r="B36" s="1" t="s">
        <v>15</v>
      </c>
      <c r="C36" s="232">
        <f>C35+1</f>
        <v>45238</v>
      </c>
    </row>
    <row r="37" spans="1:3" ht="15" thickBot="1" x14ac:dyDescent="0.4">
      <c r="A37" s="198" t="s">
        <v>81</v>
      </c>
      <c r="B37" s="197" t="s">
        <v>80</v>
      </c>
      <c r="C37" s="241"/>
    </row>
    <row r="38" spans="1:3" x14ac:dyDescent="0.35">
      <c r="A38" s="196" t="s">
        <v>79</v>
      </c>
      <c r="B38" s="195" t="s">
        <v>78</v>
      </c>
      <c r="C38" s="242"/>
    </row>
    <row r="39" spans="1:3" x14ac:dyDescent="0.35">
      <c r="A39" s="194"/>
      <c r="B39" s="193">
        <f>C36-C14</f>
        <v>35</v>
      </c>
      <c r="C39" s="243" t="s">
        <v>77</v>
      </c>
    </row>
    <row r="40" spans="1:3" x14ac:dyDescent="0.35">
      <c r="B40" s="192">
        <f>B39-3</f>
        <v>32</v>
      </c>
      <c r="C40" s="244" t="s">
        <v>76</v>
      </c>
    </row>
    <row r="41" spans="1:3" ht="15" thickBot="1" x14ac:dyDescent="0.4">
      <c r="C41" s="245"/>
    </row>
    <row r="42" spans="1:3" x14ac:dyDescent="0.35">
      <c r="C42" s="246">
        <v>43885</v>
      </c>
    </row>
    <row r="43" spans="1:3" x14ac:dyDescent="0.35">
      <c r="C43" s="247">
        <f>C42</f>
        <v>43885</v>
      </c>
    </row>
    <row r="44" spans="1:3" x14ac:dyDescent="0.35">
      <c r="C44" s="247">
        <f>C43+1</f>
        <v>43886</v>
      </c>
    </row>
    <row r="45" spans="1:3" ht="15" thickBot="1" x14ac:dyDescent="0.4">
      <c r="C45" s="248">
        <f>C44</f>
        <v>43886</v>
      </c>
    </row>
    <row r="46" spans="1:3" ht="15" thickBot="1" x14ac:dyDescent="0.4">
      <c r="C46" s="249"/>
    </row>
    <row r="47" spans="1:3" x14ac:dyDescent="0.35">
      <c r="C47" s="250">
        <v>43887</v>
      </c>
    </row>
    <row r="48" spans="1:3" x14ac:dyDescent="0.35">
      <c r="C48" s="251">
        <f>C47+1</f>
        <v>43888</v>
      </c>
    </row>
    <row r="49" spans="3:3" x14ac:dyDescent="0.35">
      <c r="C49" s="246">
        <f>C48+1</f>
        <v>43889</v>
      </c>
    </row>
    <row r="50" spans="3:3" x14ac:dyDescent="0.35">
      <c r="C50" s="252">
        <v>43924</v>
      </c>
    </row>
    <row r="51" spans="3:3" x14ac:dyDescent="0.35">
      <c r="C51" s="253" t="s">
        <v>75</v>
      </c>
    </row>
    <row r="52" spans="3:3" x14ac:dyDescent="0.35">
      <c r="C52" s="254">
        <f>C50+5</f>
        <v>43929</v>
      </c>
    </row>
    <row r="53" spans="3:3" x14ac:dyDescent="0.35">
      <c r="C53" s="254">
        <f>C52</f>
        <v>43929</v>
      </c>
    </row>
    <row r="54" spans="3:3" x14ac:dyDescent="0.35">
      <c r="C54" s="254" t="s">
        <v>74</v>
      </c>
    </row>
    <row r="55" spans="3:3" x14ac:dyDescent="0.35">
      <c r="C55" s="254">
        <f>C53+6</f>
        <v>43935</v>
      </c>
    </row>
    <row r="56" spans="3:3" x14ac:dyDescent="0.35">
      <c r="C56" s="254">
        <f>C55</f>
        <v>43935</v>
      </c>
    </row>
    <row r="57" spans="3:3" x14ac:dyDescent="0.35">
      <c r="C57" s="255">
        <f>C56</f>
        <v>43935</v>
      </c>
    </row>
    <row r="58" spans="3:3" x14ac:dyDescent="0.35">
      <c r="C58" s="255">
        <f>C57+2</f>
        <v>43937</v>
      </c>
    </row>
    <row r="59" spans="3:3" x14ac:dyDescent="0.35">
      <c r="C59" s="255">
        <f>C56+3</f>
        <v>43938</v>
      </c>
    </row>
    <row r="60" spans="3:3" x14ac:dyDescent="0.35">
      <c r="C60" s="256" t="s">
        <v>73</v>
      </c>
    </row>
    <row r="61" spans="3:3" x14ac:dyDescent="0.35">
      <c r="C61" s="254">
        <f>C59+5</f>
        <v>43943</v>
      </c>
    </row>
    <row r="62" spans="3:3" x14ac:dyDescent="0.35">
      <c r="C62" s="254">
        <f>C61+1</f>
        <v>43944</v>
      </c>
    </row>
    <row r="63" spans="3:3" x14ac:dyDescent="0.35">
      <c r="C63" s="254">
        <f>C62</f>
        <v>43944</v>
      </c>
    </row>
    <row r="64" spans="3:3" x14ac:dyDescent="0.35">
      <c r="C64" s="254">
        <f>C63+1</f>
        <v>43945</v>
      </c>
    </row>
    <row r="65" spans="3:3" x14ac:dyDescent="0.35">
      <c r="C65" s="257">
        <f>C64+3</f>
        <v>43948</v>
      </c>
    </row>
    <row r="66" spans="3:3" x14ac:dyDescent="0.35">
      <c r="C66" s="258">
        <f>C65</f>
        <v>43948</v>
      </c>
    </row>
    <row r="67" spans="3:3" x14ac:dyDescent="0.35">
      <c r="C67" s="258">
        <f>C66</f>
        <v>43948</v>
      </c>
    </row>
    <row r="68" spans="3:3" x14ac:dyDescent="0.35">
      <c r="C68" s="258" t="s">
        <v>72</v>
      </c>
    </row>
    <row r="69" spans="3:3" ht="15" thickBot="1" x14ac:dyDescent="0.4">
      <c r="C69" s="258">
        <v>43950</v>
      </c>
    </row>
    <row r="70" spans="3:3" ht="15" thickBot="1" x14ac:dyDescent="0.4">
      <c r="C70" s="259"/>
    </row>
    <row r="71" spans="3:3" x14ac:dyDescent="0.35">
      <c r="C71" s="260">
        <f>C69</f>
        <v>43950</v>
      </c>
    </row>
    <row r="72" spans="3:3" x14ac:dyDescent="0.35">
      <c r="C72" s="257">
        <f>C71+6</f>
        <v>43956</v>
      </c>
    </row>
    <row r="73" spans="3:3" ht="15" thickBot="1" x14ac:dyDescent="0.4">
      <c r="C73" s="257">
        <f>C72</f>
        <v>43956</v>
      </c>
    </row>
    <row r="74" spans="3:3" ht="15" thickBot="1" x14ac:dyDescent="0.4">
      <c r="C74" s="259"/>
    </row>
    <row r="75" spans="3:3" x14ac:dyDescent="0.35">
      <c r="C75" s="261"/>
    </row>
    <row r="77" spans="3:3" x14ac:dyDescent="0.35">
      <c r="C77" s="225">
        <f>C73-C42</f>
        <v>71</v>
      </c>
    </row>
  </sheetData>
  <mergeCells count="4">
    <mergeCell ref="A2:C3"/>
    <mergeCell ref="A6:A7"/>
    <mergeCell ref="B6:B7"/>
    <mergeCell ref="C6:C7"/>
  </mergeCells>
  <printOptions horizontalCentered="1"/>
  <pageMargins left="0.24" right="0.31" top="0.98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Pilsung Latol</vt:lpstr>
      <vt:lpstr>Juksung CCTV </vt:lpstr>
      <vt:lpstr>Sheet1</vt:lpstr>
      <vt:lpstr>Pengadaan CCTV Sedyatmo</vt:lpstr>
      <vt:lpstr>Jdwal Tender Terbatas PQ</vt:lpstr>
      <vt:lpstr>Jdwal Tender Terbatas PASCA</vt:lpstr>
      <vt:lpstr>Timeline_juksung</vt:lpstr>
      <vt:lpstr>Jadwal T. Terbatas PQ 2 File</vt:lpstr>
      <vt:lpstr>Jdwal Tender Terbatas PASCA (2)</vt:lpstr>
      <vt:lpstr>Timeline Pengadaan Lgsg</vt:lpstr>
      <vt:lpstr>'Jdwal Tender Terbatas PASCA'!Print_Area</vt:lpstr>
      <vt:lpstr>'Jdwal Tender Terbatas PASCA (2)'!Print_Area</vt:lpstr>
      <vt:lpstr>'Jdwal Tender Terbatas PQ'!Print_Area</vt:lpstr>
      <vt:lpstr>'Juksung CCTV '!Print_Area</vt:lpstr>
      <vt:lpstr>'Pengadaan CCTV Sedyatmo'!Print_Area</vt:lpstr>
      <vt:lpstr>'Pilsung Latol'!Print_Area</vt:lpstr>
      <vt:lpstr>Sheet1!Print_Area</vt:lpstr>
      <vt:lpstr>'Timeline Pengadaan Lgsg'!Print_Area</vt:lpstr>
      <vt:lpstr>Timeline_juksung!Print_Area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</dc:creator>
  <cp:lastModifiedBy>Ahmad Fikri</cp:lastModifiedBy>
  <cp:lastPrinted>2023-09-18T06:04:13Z</cp:lastPrinted>
  <dcterms:created xsi:type="dcterms:W3CDTF">2018-01-31T02:37:30Z</dcterms:created>
  <dcterms:modified xsi:type="dcterms:W3CDTF">2023-11-01T09:08:04Z</dcterms:modified>
</cp:coreProperties>
</file>