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<sst xmlns="http://schemas.openxmlformats.org/spreadsheetml/2006/main" count="56" uniqueCount="50">
  <si>
    <t>耐性</t>
  </si>
  <si>
    <t>かぶとわり確率</t>
  </si>
  <si>
    <t>A攻撃魔力</t>
  </si>
  <si>
    <t>B攻撃魔力</t>
  </si>
  <si>
    <t>C攻撃魔力</t>
  </si>
  <si>
    <t>D攻撃魔力</t>
  </si>
  <si>
    <t>A base</t>
  </si>
  <si>
    <t>B base</t>
  </si>
  <si>
    <t>C base</t>
  </si>
  <si>
    <t>D base</t>
  </si>
  <si>
    <t>A %</t>
  </si>
  <si>
    <t>B %</t>
  </si>
  <si>
    <t>C %</t>
  </si>
  <si>
    <t>D %</t>
  </si>
  <si>
    <t>病魔</t>
  </si>
  <si>
    <t>N/A</t>
  </si>
  <si>
    <t>乱数値が0から始まる時、一致で失敗、未満で成功</t>
  </si>
  <si>
    <t>ジャダーマ</t>
  </si>
  <si>
    <t>得られる経験値を全て得た時の数値です</t>
  </si>
  <si>
    <t>ぬしさま</t>
  </si>
  <si>
    <t>掛ける0.0556を割る17.96に置換できます</t>
  </si>
  <si>
    <t>ズオー</t>
  </si>
  <si>
    <t>←おそらく別処理</t>
  </si>
  <si>
    <t>アノン</t>
  </si>
  <si>
    <t>シャルマナ</t>
  </si>
  <si>
    <t>石の番人</t>
  </si>
  <si>
    <t>エルシオン</t>
  </si>
  <si>
    <t>ガドンゴ</t>
  </si>
  <si>
    <t>グレイナル</t>
  </si>
  <si>
    <t>ゾンビナイト</t>
  </si>
  <si>
    <t>ナイトリッチ</t>
  </si>
  <si>
    <t>ウィングデビル</t>
  </si>
  <si>
    <t>キラーアーマー</t>
  </si>
  <si>
    <t>ベホマスライム</t>
  </si>
  <si>
    <t>ゴレオン将軍</t>
  </si>
  <si>
    <t>てっこうまじん</t>
  </si>
  <si>
    <t>ゲルニック将軍</t>
  </si>
  <si>
    <t>ひかりのかべ持ち</t>
  </si>
  <si>
    <t>ギュメイ将軍</t>
  </si>
  <si>
    <t>ガナサダイ</t>
  </si>
  <si>
    <t>ガナサダイ2</t>
  </si>
  <si>
    <t>マジックバリア1段階でも0.75軽減で、59%だった</t>
  </si>
  <si>
    <t>ゴレオン将軍2</t>
  </si>
  <si>
    <t>ギュメイ将軍2</t>
  </si>
  <si>
    <t>エルギオス1</t>
  </si>
  <si>
    <t>闇竜バルボロス</t>
  </si>
  <si>
    <t>エルギオス2</t>
  </si>
  <si>
    <t>1行版=</t>
  </si>
  <si>
    <t>近似値版(全く同じ結果になる)</t>
  </si>
  <si>
    <t>499の場合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</si>
</sst>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7E3794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2" fontId="2" numFmtId="9" xfId="0" applyAlignment="1" applyFont="1" applyNumberForma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>
      <c r="A2" s="1" t="s">
        <v>14</v>
      </c>
      <c r="C2" s="1">
        <v>0.75</v>
      </c>
      <c r="D2" s="1">
        <f t="shared" ref="D2:D28" si="2">100*C2</f>
        <v>75</v>
      </c>
      <c r="E2" s="1">
        <v>21.0</v>
      </c>
      <c r="F2" s="1">
        <v>53.0</v>
      </c>
      <c r="G2" s="1">
        <v>53.0</v>
      </c>
      <c r="H2" s="1">
        <v>56.0</v>
      </c>
      <c r="I2" s="1" t="s">
        <v>15</v>
      </c>
      <c r="J2" s="1">
        <v>75.0</v>
      </c>
      <c r="K2" s="1">
        <v>75.0</v>
      </c>
      <c r="L2" s="1">
        <v>75.0</v>
      </c>
      <c r="M2" s="1" t="s">
        <v>15</v>
      </c>
      <c r="N2" s="3">
        <f t="shared" ref="N2:P2" si="1">ROUNDDOWN(J2*$C2+0.5,0)</f>
        <v>56</v>
      </c>
      <c r="O2" s="3">
        <f t="shared" si="1"/>
        <v>56</v>
      </c>
      <c r="P2" s="3">
        <f t="shared" si="1"/>
        <v>56</v>
      </c>
      <c r="Q2" s="1" t="s">
        <v>16</v>
      </c>
    </row>
    <row r="3">
      <c r="A3" s="1" t="s">
        <v>17</v>
      </c>
      <c r="C3" s="1">
        <v>1.0</v>
      </c>
      <c r="D3" s="1">
        <f t="shared" si="2"/>
        <v>100</v>
      </c>
      <c r="E3" s="1">
        <v>23.0</v>
      </c>
      <c r="F3" s="1">
        <v>57.0</v>
      </c>
      <c r="G3" s="1">
        <v>57.0</v>
      </c>
      <c r="H3" s="1">
        <v>60.0</v>
      </c>
      <c r="I3" s="1" t="s">
        <v>15</v>
      </c>
      <c r="J3" s="1">
        <v>75.0</v>
      </c>
      <c r="K3" s="1">
        <v>75.0</v>
      </c>
      <c r="L3" s="1">
        <v>75.0</v>
      </c>
      <c r="M3" s="1" t="s">
        <v>15</v>
      </c>
      <c r="N3" s="3">
        <f t="shared" ref="N3:O3" si="3">ROUNDDOWN(J3*$C3+0.5,0)</f>
        <v>75</v>
      </c>
      <c r="O3" s="3">
        <f t="shared" si="3"/>
        <v>75</v>
      </c>
      <c r="Q3" s="1" t="s">
        <v>18</v>
      </c>
    </row>
    <row r="4">
      <c r="A4" s="1" t="s">
        <v>19</v>
      </c>
      <c r="B4" s="4">
        <v>0.45</v>
      </c>
      <c r="C4" s="1">
        <v>0.5</v>
      </c>
      <c r="D4" s="1">
        <f t="shared" si="2"/>
        <v>50</v>
      </c>
      <c r="E4" s="1">
        <v>0.0</v>
      </c>
      <c r="F4" s="1">
        <v>0.0</v>
      </c>
      <c r="G4" s="1">
        <v>0.0</v>
      </c>
      <c r="H4" s="1">
        <v>3.0</v>
      </c>
      <c r="O4" s="5">
        <v>0.45</v>
      </c>
      <c r="P4" s="5">
        <v>0.45</v>
      </c>
      <c r="Q4" s="1" t="s">
        <v>20</v>
      </c>
    </row>
    <row r="5">
      <c r="A5" s="1" t="s">
        <v>21</v>
      </c>
      <c r="C5" s="1">
        <v>0.75</v>
      </c>
      <c r="D5" s="1">
        <f t="shared" si="2"/>
        <v>75</v>
      </c>
      <c r="E5" s="1">
        <v>47.0</v>
      </c>
      <c r="F5" s="1">
        <v>0.0</v>
      </c>
      <c r="G5" s="1">
        <v>77.0</v>
      </c>
      <c r="H5" s="1">
        <v>3.0</v>
      </c>
      <c r="I5" s="1">
        <v>75.0</v>
      </c>
      <c r="J5" s="1" t="s">
        <v>22</v>
      </c>
      <c r="K5" s="1">
        <f t="shared" ref="K5:K13" si="4">ROUNDDOWN((G5 - 50) / 17.96, 0) + 75</f>
        <v>76</v>
      </c>
      <c r="M5" s="3">
        <f t="shared" ref="M5:M28" si="5">ROUNDDOWN(I5*$C5+0.5,0)</f>
        <v>56</v>
      </c>
      <c r="O5" s="3">
        <f t="shared" ref="O5:O13" si="6">ROUNDDOWN(K5*$C5+0.5,0)</f>
        <v>57</v>
      </c>
    </row>
    <row r="6">
      <c r="A6" s="1" t="s">
        <v>23</v>
      </c>
      <c r="C6" s="1">
        <v>0.25</v>
      </c>
      <c r="D6" s="1">
        <f t="shared" si="2"/>
        <v>25</v>
      </c>
      <c r="E6" s="1">
        <v>57.0</v>
      </c>
      <c r="F6" s="1">
        <v>13.0</v>
      </c>
      <c r="G6" s="1">
        <v>94.0</v>
      </c>
      <c r="H6" s="1">
        <v>0.0</v>
      </c>
      <c r="I6" s="1">
        <f t="shared" ref="I6:I28" si="7">ROUNDDOWN((E6 - 50) / 17.96, 0) + 75</f>
        <v>75</v>
      </c>
      <c r="K6" s="1">
        <f t="shared" si="4"/>
        <v>77</v>
      </c>
      <c r="M6" s="3">
        <f t="shared" si="5"/>
        <v>19</v>
      </c>
      <c r="O6" s="3">
        <f t="shared" si="6"/>
        <v>19</v>
      </c>
    </row>
    <row r="7">
      <c r="A7" s="1" t="s">
        <v>24</v>
      </c>
      <c r="C7" s="1">
        <v>0.5</v>
      </c>
      <c r="D7" s="1">
        <f t="shared" si="2"/>
        <v>50</v>
      </c>
      <c r="E7" s="1">
        <v>64.0</v>
      </c>
      <c r="F7" s="1">
        <v>13.0</v>
      </c>
      <c r="G7" s="1">
        <v>101.0</v>
      </c>
      <c r="H7" s="1">
        <v>4.0</v>
      </c>
      <c r="I7" s="1">
        <f t="shared" si="7"/>
        <v>75</v>
      </c>
      <c r="K7" s="1">
        <f t="shared" si="4"/>
        <v>77</v>
      </c>
      <c r="M7" s="3">
        <f t="shared" si="5"/>
        <v>38</v>
      </c>
      <c r="O7" s="3">
        <f t="shared" si="6"/>
        <v>39</v>
      </c>
    </row>
    <row r="8">
      <c r="A8" s="2" t="s">
        <v>25</v>
      </c>
      <c r="C8" s="1">
        <v>1.0</v>
      </c>
      <c r="D8" s="1">
        <f t="shared" si="2"/>
        <v>100</v>
      </c>
      <c r="E8" s="1">
        <v>67.0</v>
      </c>
      <c r="F8" s="1">
        <v>13.0</v>
      </c>
      <c r="G8" s="1">
        <v>104.0</v>
      </c>
      <c r="H8" s="1">
        <v>4.0</v>
      </c>
      <c r="I8" s="1">
        <f t="shared" si="7"/>
        <v>75</v>
      </c>
      <c r="K8" s="1">
        <f t="shared" si="4"/>
        <v>78</v>
      </c>
      <c r="M8" s="3">
        <f t="shared" si="5"/>
        <v>75</v>
      </c>
      <c r="O8" s="3">
        <f t="shared" si="6"/>
        <v>78</v>
      </c>
    </row>
    <row r="9">
      <c r="A9" s="1" t="s">
        <v>26</v>
      </c>
      <c r="C9" s="1">
        <v>0.5</v>
      </c>
      <c r="D9" s="1">
        <f t="shared" si="2"/>
        <v>50</v>
      </c>
      <c r="E9" s="1">
        <v>70.0</v>
      </c>
      <c r="F9" s="1">
        <v>16.0</v>
      </c>
      <c r="G9" s="1">
        <v>104.0</v>
      </c>
      <c r="H9" s="1">
        <v>7.0</v>
      </c>
      <c r="I9" s="1">
        <f t="shared" si="7"/>
        <v>76</v>
      </c>
      <c r="K9" s="1">
        <f t="shared" si="4"/>
        <v>78</v>
      </c>
      <c r="M9" s="3">
        <f t="shared" si="5"/>
        <v>38</v>
      </c>
      <c r="O9" s="3">
        <f t="shared" si="6"/>
        <v>39</v>
      </c>
    </row>
    <row r="10">
      <c r="A10" s="1" t="s">
        <v>27</v>
      </c>
      <c r="C10" s="1">
        <v>0.5</v>
      </c>
      <c r="D10" s="1">
        <f t="shared" si="2"/>
        <v>50</v>
      </c>
      <c r="E10" s="1">
        <v>81.0</v>
      </c>
      <c r="F10" s="1">
        <v>16.0</v>
      </c>
      <c r="G10" s="1">
        <v>115.0</v>
      </c>
      <c r="H10" s="1">
        <v>7.0</v>
      </c>
      <c r="I10" s="1">
        <f t="shared" si="7"/>
        <v>76</v>
      </c>
      <c r="K10" s="1">
        <f t="shared" si="4"/>
        <v>78</v>
      </c>
      <c r="M10" s="3">
        <f t="shared" si="5"/>
        <v>38</v>
      </c>
      <c r="O10" s="3">
        <f t="shared" si="6"/>
        <v>39</v>
      </c>
    </row>
    <row r="11">
      <c r="A11" s="1" t="s">
        <v>28</v>
      </c>
      <c r="C11" s="1">
        <v>0.5</v>
      </c>
      <c r="D11" s="1">
        <f t="shared" si="2"/>
        <v>50</v>
      </c>
      <c r="E11" s="1">
        <v>83.0</v>
      </c>
      <c r="F11" s="1">
        <v>16.0</v>
      </c>
      <c r="G11" s="1">
        <v>117.0</v>
      </c>
      <c r="H11" s="1">
        <v>7.0</v>
      </c>
      <c r="I11" s="1">
        <f t="shared" si="7"/>
        <v>76</v>
      </c>
      <c r="K11" s="1">
        <f t="shared" si="4"/>
        <v>78</v>
      </c>
      <c r="M11" s="3">
        <f t="shared" si="5"/>
        <v>38</v>
      </c>
      <c r="O11" s="3">
        <f t="shared" si="6"/>
        <v>39</v>
      </c>
    </row>
    <row r="12">
      <c r="A12" s="1" t="s">
        <v>29</v>
      </c>
      <c r="C12" s="1">
        <v>0.75</v>
      </c>
      <c r="D12" s="1">
        <f t="shared" si="2"/>
        <v>75</v>
      </c>
      <c r="E12" s="1">
        <v>83.0</v>
      </c>
      <c r="F12" s="1">
        <v>16.0</v>
      </c>
      <c r="G12" s="1">
        <v>117.0</v>
      </c>
      <c r="H12" s="1">
        <v>7.0</v>
      </c>
      <c r="I12" s="1">
        <f t="shared" si="7"/>
        <v>76</v>
      </c>
      <c r="K12" s="1">
        <f t="shared" si="4"/>
        <v>78</v>
      </c>
      <c r="M12" s="3">
        <f t="shared" si="5"/>
        <v>57</v>
      </c>
      <c r="O12" s="3">
        <f t="shared" si="6"/>
        <v>59</v>
      </c>
    </row>
    <row r="13">
      <c r="A13" s="1" t="s">
        <v>30</v>
      </c>
      <c r="C13" s="1">
        <v>0.75</v>
      </c>
      <c r="D13" s="1">
        <f t="shared" si="2"/>
        <v>75</v>
      </c>
      <c r="E13" s="1">
        <v>83.0</v>
      </c>
      <c r="F13" s="1">
        <v>16.0</v>
      </c>
      <c r="G13" s="1">
        <v>117.0</v>
      </c>
      <c r="H13" s="1">
        <v>7.0</v>
      </c>
      <c r="I13" s="1">
        <f t="shared" si="7"/>
        <v>76</v>
      </c>
      <c r="K13" s="1">
        <f t="shared" si="4"/>
        <v>78</v>
      </c>
      <c r="M13" s="3">
        <f t="shared" si="5"/>
        <v>57</v>
      </c>
      <c r="O13" s="3">
        <f t="shared" si="6"/>
        <v>59</v>
      </c>
    </row>
    <row r="14">
      <c r="A14" s="1" t="s">
        <v>31</v>
      </c>
      <c r="C14" s="1">
        <v>0.75</v>
      </c>
      <c r="D14" s="1">
        <f t="shared" si="2"/>
        <v>75</v>
      </c>
      <c r="E14" s="1">
        <v>86.0</v>
      </c>
      <c r="I14" s="1">
        <f t="shared" si="7"/>
        <v>77</v>
      </c>
      <c r="K14" s="1" t="s">
        <v>15</v>
      </c>
      <c r="M14" s="3">
        <f t="shared" si="5"/>
        <v>58</v>
      </c>
      <c r="O14" s="1" t="s">
        <v>15</v>
      </c>
    </row>
    <row r="15">
      <c r="A15" s="1" t="s">
        <v>32</v>
      </c>
      <c r="C15" s="1">
        <v>0.75</v>
      </c>
      <c r="D15" s="1">
        <f t="shared" si="2"/>
        <v>75</v>
      </c>
      <c r="E15" s="1">
        <v>86.0</v>
      </c>
      <c r="F15" s="1">
        <v>16.0</v>
      </c>
      <c r="G15" s="1">
        <v>120.0</v>
      </c>
      <c r="H15" s="1">
        <v>7.0</v>
      </c>
      <c r="I15" s="1">
        <f t="shared" si="7"/>
        <v>77</v>
      </c>
      <c r="K15" s="1">
        <f t="shared" ref="K15:K28" si="8">ROUNDDOWN((G15 - 50) / 17.96, 0) + 75</f>
        <v>78</v>
      </c>
      <c r="M15" s="3">
        <f t="shared" si="5"/>
        <v>58</v>
      </c>
      <c r="O15" s="3">
        <f t="shared" ref="O15:O28" si="9">ROUNDDOWN(K15*$C15+0.5,0)</f>
        <v>59</v>
      </c>
    </row>
    <row r="16">
      <c r="A16" s="1" t="s">
        <v>33</v>
      </c>
      <c r="C16" s="1">
        <v>1.0</v>
      </c>
      <c r="D16" s="1">
        <f t="shared" si="2"/>
        <v>100</v>
      </c>
      <c r="E16" s="1">
        <v>86.0</v>
      </c>
      <c r="F16" s="1">
        <v>16.0</v>
      </c>
      <c r="G16" s="1">
        <v>120.0</v>
      </c>
      <c r="H16" s="1">
        <v>7.0</v>
      </c>
      <c r="I16" s="1">
        <f t="shared" si="7"/>
        <v>77</v>
      </c>
      <c r="K16" s="1">
        <f t="shared" si="8"/>
        <v>78</v>
      </c>
      <c r="M16" s="3">
        <f t="shared" si="5"/>
        <v>77</v>
      </c>
      <c r="O16" s="3">
        <f t="shared" si="9"/>
        <v>78</v>
      </c>
    </row>
    <row r="17">
      <c r="A17" s="1" t="s">
        <v>34</v>
      </c>
      <c r="C17" s="1">
        <v>0.75</v>
      </c>
      <c r="D17" s="1">
        <f t="shared" si="2"/>
        <v>75</v>
      </c>
      <c r="E17" s="1">
        <v>86.0</v>
      </c>
      <c r="F17" s="1">
        <v>16.0</v>
      </c>
      <c r="G17" s="1">
        <v>120.0</v>
      </c>
      <c r="H17" s="1">
        <v>7.0</v>
      </c>
      <c r="I17" s="1">
        <f t="shared" si="7"/>
        <v>77</v>
      </c>
      <c r="K17" s="1">
        <f t="shared" si="8"/>
        <v>78</v>
      </c>
      <c r="M17" s="3">
        <f t="shared" si="5"/>
        <v>58</v>
      </c>
      <c r="O17" s="3">
        <f t="shared" si="9"/>
        <v>59</v>
      </c>
    </row>
    <row r="18">
      <c r="A18" s="1" t="s">
        <v>35</v>
      </c>
      <c r="C18" s="1">
        <v>1.0</v>
      </c>
      <c r="D18" s="1">
        <f t="shared" si="2"/>
        <v>100</v>
      </c>
      <c r="E18" s="1">
        <v>89.0</v>
      </c>
      <c r="F18" s="1">
        <v>16.0</v>
      </c>
      <c r="G18" s="1">
        <v>120.0</v>
      </c>
      <c r="H18" s="1">
        <v>7.0</v>
      </c>
      <c r="I18" s="1">
        <f t="shared" si="7"/>
        <v>77</v>
      </c>
      <c r="K18" s="1">
        <f t="shared" si="8"/>
        <v>78</v>
      </c>
      <c r="M18" s="3">
        <f t="shared" si="5"/>
        <v>77</v>
      </c>
      <c r="O18" s="3">
        <f t="shared" si="9"/>
        <v>78</v>
      </c>
    </row>
    <row r="19">
      <c r="A19" s="1" t="s">
        <v>36</v>
      </c>
      <c r="C19" s="1">
        <v>0.25</v>
      </c>
      <c r="D19" s="1">
        <f t="shared" si="2"/>
        <v>25</v>
      </c>
      <c r="E19" s="1">
        <v>89.0</v>
      </c>
      <c r="F19" s="1">
        <v>16.0</v>
      </c>
      <c r="G19" s="1">
        <v>120.0</v>
      </c>
      <c r="H19" s="1">
        <v>7.0</v>
      </c>
      <c r="I19" s="1">
        <f t="shared" si="7"/>
        <v>77</v>
      </c>
      <c r="K19" s="1">
        <f t="shared" si="8"/>
        <v>78</v>
      </c>
      <c r="M19" s="3">
        <f t="shared" si="5"/>
        <v>19</v>
      </c>
      <c r="O19" s="3">
        <f t="shared" si="9"/>
        <v>20</v>
      </c>
      <c r="Q19" s="1" t="s">
        <v>37</v>
      </c>
    </row>
    <row r="20">
      <c r="A20" s="1" t="s">
        <v>38</v>
      </c>
      <c r="C20" s="1">
        <v>0.5</v>
      </c>
      <c r="D20" s="1">
        <f t="shared" si="2"/>
        <v>50</v>
      </c>
      <c r="E20" s="1">
        <v>91.0</v>
      </c>
      <c r="F20" s="1">
        <v>16.0</v>
      </c>
      <c r="G20" s="1">
        <v>123.0</v>
      </c>
      <c r="H20" s="1">
        <v>7.0</v>
      </c>
      <c r="I20" s="1">
        <f t="shared" si="7"/>
        <v>77</v>
      </c>
      <c r="K20" s="1">
        <f t="shared" si="8"/>
        <v>79</v>
      </c>
      <c r="M20" s="3">
        <f t="shared" si="5"/>
        <v>39</v>
      </c>
      <c r="N20" s="6"/>
      <c r="O20" s="3">
        <f t="shared" si="9"/>
        <v>40</v>
      </c>
    </row>
    <row r="21">
      <c r="A21" s="1" t="s">
        <v>39</v>
      </c>
      <c r="C21" s="1">
        <v>0.75</v>
      </c>
      <c r="D21" s="1">
        <f t="shared" si="2"/>
        <v>75</v>
      </c>
      <c r="E21" s="1">
        <v>91.0</v>
      </c>
      <c r="F21" s="1">
        <v>16.0</v>
      </c>
      <c r="G21" s="1">
        <v>125.0</v>
      </c>
      <c r="H21" s="1">
        <v>7.0</v>
      </c>
      <c r="I21" s="1">
        <f t="shared" si="7"/>
        <v>77</v>
      </c>
      <c r="K21" s="1">
        <f t="shared" si="8"/>
        <v>79</v>
      </c>
      <c r="M21" s="3">
        <f t="shared" si="5"/>
        <v>58</v>
      </c>
      <c r="O21" s="3">
        <f t="shared" si="9"/>
        <v>59</v>
      </c>
    </row>
    <row r="22">
      <c r="A22" s="1" t="s">
        <v>40</v>
      </c>
      <c r="C22" s="1">
        <v>0.75</v>
      </c>
      <c r="D22" s="1">
        <f t="shared" si="2"/>
        <v>75</v>
      </c>
      <c r="E22" s="1">
        <v>91.0</v>
      </c>
      <c r="F22" s="1">
        <v>16.0</v>
      </c>
      <c r="G22" s="1">
        <v>125.0</v>
      </c>
      <c r="H22" s="1">
        <v>7.0</v>
      </c>
      <c r="I22" s="1">
        <f t="shared" si="7"/>
        <v>77</v>
      </c>
      <c r="K22" s="1">
        <f t="shared" si="8"/>
        <v>79</v>
      </c>
      <c r="M22" s="3">
        <f t="shared" si="5"/>
        <v>58</v>
      </c>
      <c r="O22" s="3">
        <f t="shared" si="9"/>
        <v>59</v>
      </c>
      <c r="Q22" s="1" t="s">
        <v>41</v>
      </c>
    </row>
    <row r="23">
      <c r="A23" s="1" t="s">
        <v>42</v>
      </c>
      <c r="C23" s="1">
        <v>0.75</v>
      </c>
      <c r="D23" s="1">
        <f t="shared" si="2"/>
        <v>75</v>
      </c>
      <c r="E23" s="1">
        <v>94.0</v>
      </c>
      <c r="F23" s="1">
        <v>16.0</v>
      </c>
      <c r="G23" s="1">
        <v>128.0</v>
      </c>
      <c r="H23" s="1">
        <v>7.0</v>
      </c>
      <c r="I23" s="1">
        <f t="shared" si="7"/>
        <v>77</v>
      </c>
      <c r="K23" s="1">
        <f t="shared" si="8"/>
        <v>79</v>
      </c>
      <c r="M23" s="3">
        <f t="shared" si="5"/>
        <v>58</v>
      </c>
      <c r="O23" s="3">
        <f t="shared" si="9"/>
        <v>59</v>
      </c>
    </row>
    <row r="24">
      <c r="A24" s="1" t="s">
        <v>36</v>
      </c>
      <c r="C24" s="1">
        <v>0.25</v>
      </c>
      <c r="D24" s="1">
        <f t="shared" si="2"/>
        <v>25</v>
      </c>
      <c r="E24" s="1">
        <v>94.0</v>
      </c>
      <c r="F24" s="1">
        <v>16.0</v>
      </c>
      <c r="G24" s="1">
        <v>128.0</v>
      </c>
      <c r="H24" s="1">
        <v>7.0</v>
      </c>
      <c r="I24" s="1">
        <f t="shared" si="7"/>
        <v>77</v>
      </c>
      <c r="K24" s="1">
        <f t="shared" si="8"/>
        <v>79</v>
      </c>
      <c r="M24" s="3">
        <f t="shared" si="5"/>
        <v>19</v>
      </c>
      <c r="O24" s="3">
        <f t="shared" si="9"/>
        <v>20</v>
      </c>
    </row>
    <row r="25">
      <c r="A25" s="1" t="s">
        <v>43</v>
      </c>
      <c r="C25" s="1">
        <v>0.5</v>
      </c>
      <c r="D25" s="1">
        <f t="shared" si="2"/>
        <v>50</v>
      </c>
      <c r="E25" s="1">
        <v>97.0</v>
      </c>
      <c r="F25" s="1">
        <v>16.0</v>
      </c>
      <c r="G25" s="1">
        <v>131.0</v>
      </c>
      <c r="H25" s="1">
        <v>7.0</v>
      </c>
      <c r="I25" s="1">
        <f t="shared" si="7"/>
        <v>77</v>
      </c>
      <c r="K25" s="1">
        <f t="shared" si="8"/>
        <v>79</v>
      </c>
      <c r="M25" s="3">
        <f t="shared" si="5"/>
        <v>39</v>
      </c>
      <c r="O25" s="3">
        <f t="shared" si="9"/>
        <v>40</v>
      </c>
    </row>
    <row r="26">
      <c r="A26" s="1" t="s">
        <v>44</v>
      </c>
      <c r="C26" s="1">
        <v>0.5</v>
      </c>
      <c r="D26" s="1">
        <f t="shared" si="2"/>
        <v>50</v>
      </c>
      <c r="E26" s="1">
        <v>97.0</v>
      </c>
      <c r="F26" s="1">
        <v>16.0</v>
      </c>
      <c r="G26" s="1">
        <v>131.0</v>
      </c>
      <c r="H26" s="1">
        <v>7.0</v>
      </c>
      <c r="I26" s="1">
        <f t="shared" si="7"/>
        <v>77</v>
      </c>
      <c r="K26" s="1">
        <f t="shared" si="8"/>
        <v>79</v>
      </c>
      <c r="M26" s="3">
        <f t="shared" si="5"/>
        <v>39</v>
      </c>
      <c r="O26" s="3">
        <f t="shared" si="9"/>
        <v>40</v>
      </c>
    </row>
    <row r="27">
      <c r="A27" s="1" t="s">
        <v>45</v>
      </c>
      <c r="C27" s="1">
        <v>0.5</v>
      </c>
      <c r="D27" s="1">
        <f t="shared" si="2"/>
        <v>50</v>
      </c>
      <c r="E27" s="1">
        <v>100.0</v>
      </c>
      <c r="F27" s="1">
        <v>16.0</v>
      </c>
      <c r="G27" s="1">
        <v>134.0</v>
      </c>
      <c r="H27" s="1">
        <v>7.0</v>
      </c>
      <c r="I27" s="1">
        <f t="shared" si="7"/>
        <v>77</v>
      </c>
      <c r="K27" s="1">
        <f t="shared" si="8"/>
        <v>79</v>
      </c>
      <c r="M27" s="3">
        <f t="shared" si="5"/>
        <v>39</v>
      </c>
      <c r="O27" s="3">
        <f t="shared" si="9"/>
        <v>40</v>
      </c>
    </row>
    <row r="28">
      <c r="A28" s="1" t="s">
        <v>46</v>
      </c>
      <c r="C28" s="1">
        <v>0.5</v>
      </c>
      <c r="D28" s="1">
        <f t="shared" si="2"/>
        <v>50</v>
      </c>
      <c r="E28" s="1">
        <v>102.0</v>
      </c>
      <c r="F28" s="1">
        <v>16.0</v>
      </c>
      <c r="G28" s="1">
        <v>134.0</v>
      </c>
      <c r="H28" s="1">
        <v>7.0</v>
      </c>
      <c r="I28" s="1">
        <f t="shared" si="7"/>
        <v>77</v>
      </c>
      <c r="K28" s="1">
        <f t="shared" si="8"/>
        <v>79</v>
      </c>
      <c r="M28" s="3">
        <f t="shared" si="5"/>
        <v>39</v>
      </c>
      <c r="O28" s="3">
        <f t="shared" si="9"/>
        <v>40</v>
      </c>
      <c r="Q28" s="1" t="s">
        <v>47</v>
      </c>
      <c r="R28" s="3">
        <f>ROUNDDOWN((ROUNDDOWN((E28 - 50) * 0.0556792873051225, 0) + 75)*C28+0.5,0)</f>
        <v>39</v>
      </c>
    </row>
    <row r="29">
      <c r="R29" s="3">
        <f>ROUNDDOWN((ROUNDDOWN((68 - 50) * 0.0556792873051225, 0) + 75)*1+0.5,0)</f>
        <v>76</v>
      </c>
    </row>
    <row r="31">
      <c r="Q31" s="1" t="s">
        <v>48</v>
      </c>
      <c r="R31" s="3">
        <f>ROUNDDOWN((ROUNDDOWN((68 - 50) / 17.96, 0) + 75)*1+0.5,0)</f>
        <v>76</v>
      </c>
    </row>
    <row r="32">
      <c r="Q32" s="1" t="s">
        <v>49</v>
      </c>
      <c r="R32" s="7">
        <f>ROUNDDOWN((ROUNDDOWN((499 - 50) / 17.96, 0) + 75)*1+0.5,0)</f>
        <v>100</v>
      </c>
    </row>
  </sheetData>
  <drawing r:id="rId1"/>
</worksheet>
</file>