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VIK\Desktop\"/>
    </mc:Choice>
  </mc:AlternateContent>
  <bookViews>
    <workbookView xWindow="0" yWindow="0" windowWidth="20490" windowHeight="7530" tabRatio="748"/>
  </bookViews>
  <sheets>
    <sheet name="Dhoni_Total_Runs_Chennai_&amp;_SES" sheetId="1" r:id="rId1"/>
    <sheet name="Errors for α = 0.1" sheetId="2" r:id="rId2"/>
    <sheet name="Errors for α = 0.5" sheetId="3" r:id="rId3"/>
    <sheet name="Errors for α = 0.9" sheetId="4" r:id="rId4"/>
    <sheet name="Comparing Errors" sheetId="6" r:id="rId5"/>
    <sheet name="MA" sheetId="5" r:id="rId6"/>
  </sheets>
  <externalReferences>
    <externalReference r:id="rId7"/>
    <externalReference r:id="rId8"/>
  </externalReferences>
  <calcPr calcId="162913"/>
</workbook>
</file>

<file path=xl/calcChain.xml><?xml version="1.0" encoding="utf-8"?>
<calcChain xmlns="http://schemas.openxmlformats.org/spreadsheetml/2006/main">
  <c r="G45" i="1" l="1"/>
  <c r="E45" i="1"/>
  <c r="C45" i="1"/>
  <c r="O2" i="4" l="1"/>
  <c r="N3" i="4"/>
  <c r="N4" i="4"/>
  <c r="N5" i="4"/>
  <c r="N6" i="4"/>
  <c r="N7" i="4"/>
  <c r="N8" i="4"/>
  <c r="N9" i="4"/>
  <c r="N10" i="4"/>
  <c r="N12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2" i="4"/>
  <c r="O2" i="3"/>
  <c r="N3" i="3"/>
  <c r="N4" i="3"/>
  <c r="N5" i="3"/>
  <c r="N6" i="3"/>
  <c r="N7" i="3"/>
  <c r="N8" i="3"/>
  <c r="N9" i="3"/>
  <c r="N10" i="3"/>
  <c r="N12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2" i="3"/>
  <c r="O2" i="2"/>
  <c r="N3" i="2"/>
  <c r="N4" i="2"/>
  <c r="N5" i="2"/>
  <c r="N6" i="2"/>
  <c r="N7" i="2"/>
  <c r="N8" i="2"/>
  <c r="N9" i="2"/>
  <c r="N10" i="2"/>
  <c r="N12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2" i="2"/>
  <c r="F2" i="2" l="1"/>
  <c r="H2" i="2"/>
  <c r="I2" i="2"/>
  <c r="K2" i="2"/>
  <c r="L2" i="2"/>
  <c r="J18" i="5" l="1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K17" i="4" l="1"/>
  <c r="K33" i="4"/>
  <c r="H5" i="4"/>
  <c r="H17" i="4"/>
  <c r="H21" i="4"/>
  <c r="H33" i="4"/>
  <c r="H36" i="4"/>
  <c r="H41" i="4"/>
  <c r="H44" i="4"/>
  <c r="E4" i="4"/>
  <c r="E5" i="4"/>
  <c r="K5" i="4" s="1"/>
  <c r="E8" i="4"/>
  <c r="E9" i="4"/>
  <c r="H9" i="4" s="1"/>
  <c r="E12" i="4"/>
  <c r="E13" i="4"/>
  <c r="H13" i="4" s="1"/>
  <c r="E16" i="4"/>
  <c r="E17" i="4"/>
  <c r="E20" i="4"/>
  <c r="E21" i="4"/>
  <c r="K21" i="4" s="1"/>
  <c r="E24" i="4"/>
  <c r="E25" i="4"/>
  <c r="H25" i="4" s="1"/>
  <c r="E28" i="4"/>
  <c r="E29" i="4"/>
  <c r="H29" i="4" s="1"/>
  <c r="E32" i="4"/>
  <c r="E33" i="4"/>
  <c r="E36" i="4"/>
  <c r="K36" i="4" s="1"/>
  <c r="E37" i="4"/>
  <c r="K37" i="4" s="1"/>
  <c r="E40" i="4"/>
  <c r="K40" i="4" s="1"/>
  <c r="E41" i="4"/>
  <c r="K41" i="4" s="1"/>
  <c r="E44" i="4"/>
  <c r="K44" i="4" s="1"/>
  <c r="E2" i="4"/>
  <c r="H2" i="4" s="1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3" i="4"/>
  <c r="E3" i="4" s="1"/>
  <c r="E2" i="3"/>
  <c r="K2" i="3" s="1"/>
  <c r="C4" i="3"/>
  <c r="C5" i="3" s="1"/>
  <c r="C3" i="3"/>
  <c r="E3" i="3" s="1"/>
  <c r="H3" i="3" l="1"/>
  <c r="K3" i="3"/>
  <c r="E5" i="3"/>
  <c r="C6" i="3"/>
  <c r="E4" i="3"/>
  <c r="K16" i="4"/>
  <c r="H16" i="4"/>
  <c r="K2" i="4"/>
  <c r="K29" i="4"/>
  <c r="K13" i="4"/>
  <c r="K24" i="4"/>
  <c r="H24" i="4"/>
  <c r="K8" i="4"/>
  <c r="H8" i="4"/>
  <c r="K28" i="4"/>
  <c r="H28" i="4"/>
  <c r="K20" i="4"/>
  <c r="H20" i="4"/>
  <c r="K12" i="4"/>
  <c r="H12" i="4"/>
  <c r="K4" i="4"/>
  <c r="H4" i="4"/>
  <c r="H40" i="4"/>
  <c r="K25" i="4"/>
  <c r="K9" i="4"/>
  <c r="K32" i="4"/>
  <c r="H32" i="4"/>
  <c r="K3" i="4"/>
  <c r="H3" i="4"/>
  <c r="H37" i="4"/>
  <c r="H2" i="3"/>
  <c r="E43" i="4"/>
  <c r="E39" i="4"/>
  <c r="E35" i="4"/>
  <c r="E31" i="4"/>
  <c r="E27" i="4"/>
  <c r="E23" i="4"/>
  <c r="E19" i="4"/>
  <c r="E15" i="4"/>
  <c r="E11" i="4"/>
  <c r="E7" i="4"/>
  <c r="E42" i="4"/>
  <c r="E38" i="4"/>
  <c r="E34" i="4"/>
  <c r="E30" i="4"/>
  <c r="E26" i="4"/>
  <c r="E22" i="4"/>
  <c r="E18" i="4"/>
  <c r="E14" i="4"/>
  <c r="E10" i="4"/>
  <c r="E6" i="4"/>
  <c r="E3" i="2"/>
  <c r="E4" i="2"/>
  <c r="K4" i="2" s="1"/>
  <c r="E7" i="2"/>
  <c r="K7" i="2" s="1"/>
  <c r="E8" i="2"/>
  <c r="K8" i="2" s="1"/>
  <c r="E12" i="2"/>
  <c r="K12" i="2" s="1"/>
  <c r="E16" i="2"/>
  <c r="K16" i="2" s="1"/>
  <c r="E20" i="2"/>
  <c r="K20" i="2" s="1"/>
  <c r="E24" i="2"/>
  <c r="H24" i="2" s="1"/>
  <c r="E28" i="2"/>
  <c r="K28" i="2" s="1"/>
  <c r="E32" i="2"/>
  <c r="K32" i="2" s="1"/>
  <c r="E36" i="2"/>
  <c r="H36" i="2" s="1"/>
  <c r="E40" i="2"/>
  <c r="K40" i="2" s="1"/>
  <c r="E44" i="2"/>
  <c r="H44" i="2" s="1"/>
  <c r="E2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H40" i="2" l="1"/>
  <c r="H28" i="2"/>
  <c r="H16" i="2"/>
  <c r="H8" i="2"/>
  <c r="K44" i="2"/>
  <c r="K36" i="2"/>
  <c r="K24" i="2"/>
  <c r="K10" i="4"/>
  <c r="H10" i="4"/>
  <c r="K19" i="4"/>
  <c r="H19" i="4"/>
  <c r="K5" i="3"/>
  <c r="H5" i="3"/>
  <c r="E39" i="2"/>
  <c r="E31" i="2"/>
  <c r="E19" i="2"/>
  <c r="E11" i="2"/>
  <c r="H7" i="2"/>
  <c r="H3" i="2"/>
  <c r="K3" i="2"/>
  <c r="K14" i="4"/>
  <c r="H14" i="4"/>
  <c r="K30" i="4"/>
  <c r="H30" i="4"/>
  <c r="K7" i="4"/>
  <c r="H7" i="4"/>
  <c r="K23" i="4"/>
  <c r="H23" i="4"/>
  <c r="K39" i="4"/>
  <c r="H39" i="4"/>
  <c r="I2" i="4"/>
  <c r="E42" i="2"/>
  <c r="E38" i="2"/>
  <c r="E34" i="2"/>
  <c r="E30" i="2"/>
  <c r="E26" i="2"/>
  <c r="E22" i="2"/>
  <c r="E18" i="2"/>
  <c r="E14" i="2"/>
  <c r="E10" i="2"/>
  <c r="E6" i="2"/>
  <c r="K18" i="4"/>
  <c r="H18" i="4"/>
  <c r="K34" i="4"/>
  <c r="H34" i="4"/>
  <c r="K11" i="4"/>
  <c r="H11" i="4"/>
  <c r="K27" i="4"/>
  <c r="H27" i="4"/>
  <c r="K43" i="4"/>
  <c r="H43" i="4"/>
  <c r="K4" i="3"/>
  <c r="H4" i="3"/>
  <c r="H32" i="2"/>
  <c r="H20" i="2"/>
  <c r="H12" i="2"/>
  <c r="H4" i="2"/>
  <c r="K26" i="4"/>
  <c r="H26" i="4"/>
  <c r="K42" i="4"/>
  <c r="H42" i="4"/>
  <c r="K35" i="4"/>
  <c r="H35" i="4"/>
  <c r="E43" i="2"/>
  <c r="E35" i="2"/>
  <c r="E27" i="2"/>
  <c r="E23" i="2"/>
  <c r="E15" i="2"/>
  <c r="E41" i="2"/>
  <c r="E37" i="2"/>
  <c r="E33" i="2"/>
  <c r="E29" i="2"/>
  <c r="E25" i="2"/>
  <c r="E21" i="2"/>
  <c r="E17" i="2"/>
  <c r="E13" i="2"/>
  <c r="E9" i="2"/>
  <c r="E5" i="2"/>
  <c r="K6" i="4"/>
  <c r="L2" i="4" s="1"/>
  <c r="H6" i="4"/>
  <c r="K22" i="4"/>
  <c r="H22" i="4"/>
  <c r="K38" i="4"/>
  <c r="H38" i="4"/>
  <c r="K15" i="4"/>
  <c r="H15" i="4"/>
  <c r="K31" i="4"/>
  <c r="H31" i="4"/>
  <c r="F2" i="4"/>
  <c r="C7" i="3"/>
  <c r="E6" i="3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3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K6" i="3" l="1"/>
  <c r="H6" i="3"/>
  <c r="K13" i="2"/>
  <c r="H13" i="2"/>
  <c r="K15" i="2"/>
  <c r="H15" i="2"/>
  <c r="K18" i="2"/>
  <c r="H18" i="2"/>
  <c r="K34" i="2"/>
  <c r="H34" i="2"/>
  <c r="C8" i="3"/>
  <c r="E7" i="3"/>
  <c r="K17" i="2"/>
  <c r="H17" i="2"/>
  <c r="K33" i="2"/>
  <c r="H33" i="2"/>
  <c r="K23" i="2"/>
  <c r="H23" i="2"/>
  <c r="K6" i="2"/>
  <c r="H6" i="2"/>
  <c r="K22" i="2"/>
  <c r="H22" i="2"/>
  <c r="K38" i="2"/>
  <c r="H38" i="2"/>
  <c r="K39" i="2"/>
  <c r="H39" i="2"/>
  <c r="K29" i="2"/>
  <c r="H29" i="2"/>
  <c r="H43" i="2"/>
  <c r="K43" i="2"/>
  <c r="K31" i="2"/>
  <c r="H31" i="2"/>
  <c r="K5" i="2"/>
  <c r="H5" i="2"/>
  <c r="K21" i="2"/>
  <c r="H21" i="2"/>
  <c r="K37" i="2"/>
  <c r="H37" i="2"/>
  <c r="H27" i="2"/>
  <c r="K27" i="2"/>
  <c r="K10" i="2"/>
  <c r="H10" i="2"/>
  <c r="K26" i="2"/>
  <c r="H26" i="2"/>
  <c r="K42" i="2"/>
  <c r="H42" i="2"/>
  <c r="H11" i="2"/>
  <c r="K11" i="2"/>
  <c r="K9" i="2"/>
  <c r="H9" i="2"/>
  <c r="K25" i="2"/>
  <c r="H25" i="2"/>
  <c r="K41" i="2"/>
  <c r="H41" i="2"/>
  <c r="K35" i="2"/>
  <c r="H35" i="2"/>
  <c r="K14" i="2"/>
  <c r="H14" i="2"/>
  <c r="K30" i="2"/>
  <c r="H30" i="2"/>
  <c r="K19" i="2"/>
  <c r="H19" i="2"/>
  <c r="K7" i="3" l="1"/>
  <c r="H7" i="3"/>
  <c r="C9" i="3"/>
  <c r="E8" i="3"/>
  <c r="C10" i="3" l="1"/>
  <c r="E9" i="3"/>
  <c r="K8" i="3"/>
  <c r="H8" i="3"/>
  <c r="K9" i="3" l="1"/>
  <c r="H9" i="3"/>
  <c r="C11" i="3"/>
  <c r="E10" i="3"/>
  <c r="C12" i="3" l="1"/>
  <c r="E11" i="3"/>
  <c r="K10" i="3"/>
  <c r="H10" i="3"/>
  <c r="H11" i="3" l="1"/>
  <c r="K11" i="3"/>
  <c r="C13" i="3"/>
  <c r="E12" i="3"/>
  <c r="C14" i="3" l="1"/>
  <c r="E13" i="3"/>
  <c r="H12" i="3"/>
  <c r="K12" i="3"/>
  <c r="K13" i="3" l="1"/>
  <c r="H13" i="3"/>
  <c r="C15" i="3"/>
  <c r="E14" i="3"/>
  <c r="K14" i="3" l="1"/>
  <c r="H14" i="3"/>
  <c r="C16" i="3"/>
  <c r="E15" i="3"/>
  <c r="C17" i="3" l="1"/>
  <c r="E16" i="3"/>
  <c r="K15" i="3"/>
  <c r="H15" i="3"/>
  <c r="H16" i="3" l="1"/>
  <c r="K16" i="3"/>
  <c r="C18" i="3"/>
  <c r="E17" i="3"/>
  <c r="K17" i="3" l="1"/>
  <c r="H17" i="3"/>
  <c r="C19" i="3"/>
  <c r="E18" i="3"/>
  <c r="C20" i="3" l="1"/>
  <c r="E19" i="3"/>
  <c r="H18" i="3"/>
  <c r="K18" i="3"/>
  <c r="C21" i="3" l="1"/>
  <c r="E20" i="3"/>
  <c r="K19" i="3"/>
  <c r="H19" i="3"/>
  <c r="K20" i="3" l="1"/>
  <c r="H20" i="3"/>
  <c r="C22" i="3"/>
  <c r="E21" i="3"/>
  <c r="C23" i="3" l="1"/>
  <c r="E22" i="3"/>
  <c r="K21" i="3"/>
  <c r="H21" i="3"/>
  <c r="C24" i="3" l="1"/>
  <c r="E23" i="3"/>
  <c r="K22" i="3"/>
  <c r="H22" i="3"/>
  <c r="H23" i="3" l="1"/>
  <c r="K23" i="3"/>
  <c r="C25" i="3"/>
  <c r="E24" i="3"/>
  <c r="C26" i="3" l="1"/>
  <c r="E25" i="3"/>
  <c r="K24" i="3"/>
  <c r="H24" i="3"/>
  <c r="C27" i="3" l="1"/>
  <c r="E26" i="3"/>
  <c r="K25" i="3"/>
  <c r="H25" i="3"/>
  <c r="K26" i="3" l="1"/>
  <c r="H26" i="3"/>
  <c r="C28" i="3"/>
  <c r="E27" i="3"/>
  <c r="C29" i="3" l="1"/>
  <c r="E28" i="3"/>
  <c r="H27" i="3"/>
  <c r="K27" i="3"/>
  <c r="H28" i="3" l="1"/>
  <c r="K28" i="3"/>
  <c r="C30" i="3"/>
  <c r="E29" i="3"/>
  <c r="K29" i="3" l="1"/>
  <c r="H29" i="3"/>
  <c r="C31" i="3"/>
  <c r="E30" i="3"/>
  <c r="K30" i="3" l="1"/>
  <c r="H30" i="3"/>
  <c r="C32" i="3"/>
  <c r="E31" i="3"/>
  <c r="K31" i="3" l="1"/>
  <c r="H31" i="3"/>
  <c r="C33" i="3"/>
  <c r="E32" i="3"/>
  <c r="K32" i="3" l="1"/>
  <c r="H32" i="3"/>
  <c r="C34" i="3"/>
  <c r="E33" i="3"/>
  <c r="K33" i="3" l="1"/>
  <c r="H33" i="3"/>
  <c r="C35" i="3"/>
  <c r="E34" i="3"/>
  <c r="C36" i="3" l="1"/>
  <c r="E35" i="3"/>
  <c r="H34" i="3"/>
  <c r="K34" i="3"/>
  <c r="K35" i="3" l="1"/>
  <c r="H35" i="3"/>
  <c r="C37" i="3"/>
  <c r="E36" i="3"/>
  <c r="K36" i="3" l="1"/>
  <c r="H36" i="3"/>
  <c r="C38" i="3"/>
  <c r="E37" i="3"/>
  <c r="C39" i="3" l="1"/>
  <c r="E38" i="3"/>
  <c r="K37" i="3"/>
  <c r="H37" i="3"/>
  <c r="H38" i="3" l="1"/>
  <c r="K38" i="3"/>
  <c r="C40" i="3"/>
  <c r="E39" i="3"/>
  <c r="H39" i="3" l="1"/>
  <c r="K39" i="3"/>
  <c r="C41" i="3"/>
  <c r="E40" i="3"/>
  <c r="K40" i="3" l="1"/>
  <c r="H40" i="3"/>
  <c r="C42" i="3"/>
  <c r="E41" i="3"/>
  <c r="K41" i="3" l="1"/>
  <c r="H41" i="3"/>
  <c r="C43" i="3"/>
  <c r="E42" i="3"/>
  <c r="K42" i="3" l="1"/>
  <c r="H42" i="3"/>
  <c r="C44" i="3"/>
  <c r="E44" i="3" s="1"/>
  <c r="E43" i="3"/>
  <c r="H44" i="3" l="1"/>
  <c r="I2" i="3" s="1"/>
  <c r="K44" i="3"/>
  <c r="F2" i="3"/>
  <c r="H43" i="3"/>
  <c r="K43" i="3"/>
  <c r="L2" i="3" l="1"/>
</calcChain>
</file>

<file path=xl/sharedStrings.xml><?xml version="1.0" encoding="utf-8"?>
<sst xmlns="http://schemas.openxmlformats.org/spreadsheetml/2006/main" count="52" uniqueCount="32">
  <si>
    <t>match_id</t>
  </si>
  <si>
    <t>yt-ft</t>
  </si>
  <si>
    <t>ME</t>
  </si>
  <si>
    <t>(yt-ft)^2</t>
  </si>
  <si>
    <t>MSE</t>
  </si>
  <si>
    <t>abs(yt-ft)</t>
  </si>
  <si>
    <t>MAD</t>
  </si>
  <si>
    <t>MA(3)</t>
  </si>
  <si>
    <t>MA(5)</t>
  </si>
  <si>
    <t>MA(7)</t>
  </si>
  <si>
    <t>MA(9)</t>
  </si>
  <si>
    <t>MA(11)</t>
  </si>
  <si>
    <t>MA(13)</t>
  </si>
  <si>
    <t>MA(15)</t>
  </si>
  <si>
    <t>MA(17)</t>
  </si>
  <si>
    <t>Score</t>
  </si>
  <si>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 xml:space="preserve"> = 0.1</t>
    </r>
  </si>
  <si>
    <t>α = 0.3</t>
  </si>
  <si>
    <t>α = 0.5</t>
  </si>
  <si>
    <t>α = 0.7</t>
  </si>
  <si>
    <t>α = 0.9</t>
  </si>
  <si>
    <r>
      <rPr>
        <b/>
        <u/>
        <sz val="11"/>
        <color theme="1"/>
        <rFont val="Calibri"/>
        <family val="2"/>
      </rPr>
      <t>α</t>
    </r>
    <r>
      <rPr>
        <b/>
        <u/>
        <sz val="11"/>
        <color theme="1"/>
        <rFont val="Calibri"/>
        <family val="2"/>
        <scheme val="minor"/>
      </rPr>
      <t xml:space="preserve"> = 0.1</t>
    </r>
  </si>
  <si>
    <r>
      <rPr>
        <b/>
        <u/>
        <sz val="11"/>
        <color theme="1"/>
        <rFont val="Calibri"/>
        <family val="2"/>
      </rPr>
      <t>α</t>
    </r>
    <r>
      <rPr>
        <b/>
        <u/>
        <sz val="11"/>
        <color theme="1"/>
        <rFont val="Calibri"/>
        <family val="2"/>
        <scheme val="minor"/>
      </rPr>
      <t xml:space="preserve"> = 0.5</t>
    </r>
  </si>
  <si>
    <r>
      <rPr>
        <b/>
        <u/>
        <sz val="11"/>
        <color theme="1"/>
        <rFont val="Calibri"/>
        <family val="2"/>
      </rPr>
      <t>α</t>
    </r>
    <r>
      <rPr>
        <b/>
        <u/>
        <sz val="11"/>
        <color theme="1"/>
        <rFont val="Calibri"/>
        <family val="2"/>
        <scheme val="minor"/>
      </rPr>
      <t xml:space="preserve"> = 0.9</t>
    </r>
  </si>
  <si>
    <t>Alpha Value</t>
  </si>
  <si>
    <t>Mean Error</t>
  </si>
  <si>
    <t>Mean Square Error</t>
  </si>
  <si>
    <t>Mean Absolute Deviation</t>
  </si>
  <si>
    <t>Mean Absolute Percentage Error</t>
  </si>
  <si>
    <t>abs(yt-ft)/yt</t>
  </si>
  <si>
    <t>MAPE</t>
  </si>
  <si>
    <t>X for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</si>
</sst>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oni_tot_chennai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honi_tot_chennai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honi_tot_chennai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33" workbookViewId="0">
      <selection activeCell="B48" sqref="B48"/>
    </sheetView>
  </sheetViews>
  <sheetFormatPr defaultRowHeight="15" x14ac:dyDescent="0.25"/>
  <cols>
    <col min="1" max="1" width="10.140625" customWidth="1"/>
    <col min="2" max="2" width="23.42578125" customWidth="1"/>
  </cols>
  <sheetData>
    <row r="1" spans="1:7" x14ac:dyDescent="0.25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  <row r="2" spans="1:7" x14ac:dyDescent="0.25">
      <c r="A2" s="1">
        <v>8</v>
      </c>
      <c r="B2" s="1">
        <v>30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</row>
    <row r="3" spans="1:7" x14ac:dyDescent="0.25">
      <c r="A3" s="1">
        <v>12</v>
      </c>
      <c r="B3" s="1">
        <v>43</v>
      </c>
      <c r="C3">
        <f>B2</f>
        <v>30</v>
      </c>
      <c r="D3">
        <f>B2</f>
        <v>30</v>
      </c>
      <c r="E3">
        <f>B2</f>
        <v>30</v>
      </c>
      <c r="F3">
        <f>B2</f>
        <v>30</v>
      </c>
      <c r="G3">
        <f>B2</f>
        <v>30</v>
      </c>
    </row>
    <row r="4" spans="1:7" x14ac:dyDescent="0.25">
      <c r="A4" s="1">
        <v>20</v>
      </c>
      <c r="B4" s="1">
        <v>32</v>
      </c>
      <c r="C4">
        <f t="shared" ref="C4:C44" si="0">0.1*B3+0.9*C3</f>
        <v>31.3</v>
      </c>
      <c r="D4">
        <f t="shared" ref="D4:D44" si="1">0.3*B3+0.7*D3</f>
        <v>33.9</v>
      </c>
      <c r="E4">
        <f t="shared" ref="E4:E44" si="2">0.5*B3+0.5*E3</f>
        <v>36.5</v>
      </c>
      <c r="F4">
        <f t="shared" ref="F4:F44" si="3">0.7*B3+0.3*F3</f>
        <v>39.099999999999994</v>
      </c>
      <c r="G4">
        <f t="shared" ref="G4:G44" si="4">0.9*B3+0.1*G3</f>
        <v>41.7</v>
      </c>
    </row>
    <row r="5" spans="1:7" x14ac:dyDescent="0.25">
      <c r="A5" s="1">
        <v>26</v>
      </c>
      <c r="B5" s="1">
        <v>23</v>
      </c>
      <c r="C5">
        <f t="shared" si="0"/>
        <v>31.37</v>
      </c>
      <c r="D5">
        <f t="shared" si="1"/>
        <v>33.33</v>
      </c>
      <c r="E5">
        <f t="shared" si="2"/>
        <v>34.25</v>
      </c>
      <c r="F5">
        <f t="shared" si="3"/>
        <v>34.129999999999995</v>
      </c>
      <c r="G5">
        <f t="shared" si="4"/>
        <v>32.97</v>
      </c>
    </row>
    <row r="6" spans="1:7" x14ac:dyDescent="0.25">
      <c r="A6" s="1">
        <v>32</v>
      </c>
      <c r="B6" s="1">
        <v>60</v>
      </c>
      <c r="C6">
        <f t="shared" si="0"/>
        <v>30.533000000000001</v>
      </c>
      <c r="D6">
        <f t="shared" si="1"/>
        <v>30.230999999999995</v>
      </c>
      <c r="E6">
        <f t="shared" si="2"/>
        <v>28.625</v>
      </c>
      <c r="F6">
        <f t="shared" si="3"/>
        <v>26.338999999999999</v>
      </c>
      <c r="G6">
        <f t="shared" si="4"/>
        <v>23.997</v>
      </c>
    </row>
    <row r="7" spans="1:7" x14ac:dyDescent="0.25">
      <c r="A7" s="1">
        <v>48</v>
      </c>
      <c r="B7" s="1">
        <v>4</v>
      </c>
      <c r="C7">
        <f t="shared" si="0"/>
        <v>33.479700000000001</v>
      </c>
      <c r="D7">
        <f t="shared" si="1"/>
        <v>39.161699999999996</v>
      </c>
      <c r="E7">
        <f t="shared" si="2"/>
        <v>44.3125</v>
      </c>
      <c r="F7">
        <f t="shared" si="3"/>
        <v>49.901699999999998</v>
      </c>
      <c r="G7">
        <f t="shared" si="4"/>
        <v>56.399700000000003</v>
      </c>
    </row>
    <row r="8" spans="1:7" x14ac:dyDescent="0.25">
      <c r="A8" s="1">
        <v>51</v>
      </c>
      <c r="B8" s="1">
        <v>12</v>
      </c>
      <c r="C8">
        <f t="shared" si="0"/>
        <v>30.53173</v>
      </c>
      <c r="D8">
        <f t="shared" si="1"/>
        <v>28.613189999999996</v>
      </c>
      <c r="E8">
        <f t="shared" si="2"/>
        <v>24.15625</v>
      </c>
      <c r="F8">
        <f t="shared" si="3"/>
        <v>17.770509999999998</v>
      </c>
      <c r="G8">
        <f t="shared" si="4"/>
        <v>9.2399700000000013</v>
      </c>
    </row>
    <row r="9" spans="1:7" x14ac:dyDescent="0.25">
      <c r="A9" s="1">
        <v>120</v>
      </c>
      <c r="B9" s="1">
        <v>42</v>
      </c>
      <c r="C9">
        <f t="shared" si="0"/>
        <v>28.678556999999998</v>
      </c>
      <c r="D9">
        <f t="shared" si="1"/>
        <v>23.629232999999992</v>
      </c>
      <c r="E9">
        <f t="shared" si="2"/>
        <v>18.078125</v>
      </c>
      <c r="F9">
        <f t="shared" si="3"/>
        <v>13.731152999999999</v>
      </c>
      <c r="G9">
        <f t="shared" si="4"/>
        <v>11.723997000000001</v>
      </c>
    </row>
    <row r="10" spans="1:7" x14ac:dyDescent="0.25">
      <c r="A10" s="1">
        <v>143</v>
      </c>
      <c r="B10" s="1">
        <v>14</v>
      </c>
      <c r="C10">
        <f t="shared" si="0"/>
        <v>30.010701299999997</v>
      </c>
      <c r="D10">
        <f t="shared" si="1"/>
        <v>29.140463099999991</v>
      </c>
      <c r="E10">
        <f t="shared" si="2"/>
        <v>30.0390625</v>
      </c>
      <c r="F10">
        <f t="shared" si="3"/>
        <v>33.519345899999998</v>
      </c>
      <c r="G10">
        <f t="shared" si="4"/>
        <v>38.972399700000004</v>
      </c>
    </row>
    <row r="11" spans="1:7" x14ac:dyDescent="0.25">
      <c r="A11" s="1">
        <v>147</v>
      </c>
      <c r="B11" s="1">
        <v>0</v>
      </c>
      <c r="C11">
        <f t="shared" si="0"/>
        <v>28.409631169999997</v>
      </c>
      <c r="D11">
        <f t="shared" si="1"/>
        <v>24.598324169999991</v>
      </c>
      <c r="E11">
        <f t="shared" si="2"/>
        <v>22.01953125</v>
      </c>
      <c r="F11">
        <f t="shared" si="3"/>
        <v>19.855803769999998</v>
      </c>
      <c r="G11">
        <f t="shared" si="4"/>
        <v>16.497239969999999</v>
      </c>
    </row>
    <row r="12" spans="1:7" x14ac:dyDescent="0.25">
      <c r="A12" s="1">
        <v>152</v>
      </c>
      <c r="B12" s="1">
        <v>31</v>
      </c>
      <c r="C12">
        <f t="shared" si="0"/>
        <v>25.568668053</v>
      </c>
      <c r="D12">
        <f t="shared" si="1"/>
        <v>17.218826918999991</v>
      </c>
      <c r="E12">
        <f t="shared" si="2"/>
        <v>11.009765625</v>
      </c>
      <c r="F12">
        <f t="shared" si="3"/>
        <v>5.9567411309999994</v>
      </c>
      <c r="G12">
        <f t="shared" si="4"/>
        <v>1.6497239969999999</v>
      </c>
    </row>
    <row r="13" spans="1:7" x14ac:dyDescent="0.25">
      <c r="A13" s="1">
        <v>165</v>
      </c>
      <c r="B13" s="1">
        <v>0</v>
      </c>
      <c r="C13">
        <f t="shared" si="0"/>
        <v>26.111801247700001</v>
      </c>
      <c r="D13">
        <f t="shared" si="1"/>
        <v>21.353178843299993</v>
      </c>
      <c r="E13">
        <f t="shared" si="2"/>
        <v>21.0048828125</v>
      </c>
      <c r="F13">
        <f t="shared" si="3"/>
        <v>23.487022339299997</v>
      </c>
      <c r="G13">
        <f t="shared" si="4"/>
        <v>28.064972399700004</v>
      </c>
    </row>
    <row r="14" spans="1:7" x14ac:dyDescent="0.25">
      <c r="A14" s="1">
        <v>176</v>
      </c>
      <c r="B14" s="1">
        <v>29</v>
      </c>
      <c r="C14">
        <f t="shared" si="0"/>
        <v>23.500621122930003</v>
      </c>
      <c r="D14">
        <f t="shared" si="1"/>
        <v>14.947225190309995</v>
      </c>
      <c r="E14">
        <f t="shared" si="2"/>
        <v>10.50244140625</v>
      </c>
      <c r="F14">
        <f t="shared" si="3"/>
        <v>7.0461067017899994</v>
      </c>
      <c r="G14">
        <f t="shared" si="4"/>
        <v>2.8064972399700006</v>
      </c>
    </row>
    <row r="15" spans="1:7" x14ac:dyDescent="0.25">
      <c r="A15" s="1">
        <v>189</v>
      </c>
      <c r="B15" s="1">
        <v>22</v>
      </c>
      <c r="C15">
        <f t="shared" si="0"/>
        <v>24.050559010637002</v>
      </c>
      <c r="D15">
        <f t="shared" si="1"/>
        <v>19.163057633216994</v>
      </c>
      <c r="E15">
        <f t="shared" si="2"/>
        <v>19.751220703125</v>
      </c>
      <c r="F15">
        <f t="shared" si="3"/>
        <v>22.413832010536996</v>
      </c>
      <c r="G15">
        <f t="shared" si="4"/>
        <v>26.380649723997003</v>
      </c>
    </row>
    <row r="16" spans="1:7" x14ac:dyDescent="0.25">
      <c r="A16" s="1">
        <v>203</v>
      </c>
      <c r="B16" s="1">
        <v>26</v>
      </c>
      <c r="C16">
        <f t="shared" si="0"/>
        <v>23.845503109573301</v>
      </c>
      <c r="D16">
        <f t="shared" si="1"/>
        <v>20.014140343251896</v>
      </c>
      <c r="E16">
        <f t="shared" si="2"/>
        <v>20.8756103515625</v>
      </c>
      <c r="F16">
        <f t="shared" si="3"/>
        <v>22.124149603161097</v>
      </c>
      <c r="G16">
        <f t="shared" si="4"/>
        <v>22.438064972399701</v>
      </c>
    </row>
    <row r="17" spans="1:7" x14ac:dyDescent="0.25">
      <c r="A17" s="1">
        <v>213</v>
      </c>
      <c r="B17" s="1">
        <v>21</v>
      </c>
      <c r="C17">
        <f t="shared" si="0"/>
        <v>24.060952798615972</v>
      </c>
      <c r="D17">
        <f t="shared" si="1"/>
        <v>21.809898240276326</v>
      </c>
      <c r="E17">
        <f t="shared" si="2"/>
        <v>23.43780517578125</v>
      </c>
      <c r="F17">
        <f t="shared" si="3"/>
        <v>24.837244880948329</v>
      </c>
      <c r="G17">
        <f t="shared" si="4"/>
        <v>25.643806497239972</v>
      </c>
    </row>
    <row r="18" spans="1:7" x14ac:dyDescent="0.25">
      <c r="A18" s="1">
        <v>230</v>
      </c>
      <c r="B18" s="1">
        <v>63</v>
      </c>
      <c r="C18">
        <f t="shared" si="0"/>
        <v>23.754857518754378</v>
      </c>
      <c r="D18">
        <f t="shared" si="1"/>
        <v>21.566928768193428</v>
      </c>
      <c r="E18">
        <f t="shared" si="2"/>
        <v>22.218902587890625</v>
      </c>
      <c r="F18">
        <f t="shared" si="3"/>
        <v>22.151173464284497</v>
      </c>
      <c r="G18">
        <f t="shared" si="4"/>
        <v>21.464380649723999</v>
      </c>
    </row>
    <row r="19" spans="1:7" x14ac:dyDescent="0.25">
      <c r="A19" s="1">
        <v>238</v>
      </c>
      <c r="B19" s="1">
        <v>9</v>
      </c>
      <c r="C19">
        <f t="shared" si="0"/>
        <v>27.679371766878941</v>
      </c>
      <c r="D19">
        <f t="shared" si="1"/>
        <v>33.996850137735393</v>
      </c>
      <c r="E19">
        <f t="shared" si="2"/>
        <v>42.609451293945313</v>
      </c>
      <c r="F19">
        <f t="shared" si="3"/>
        <v>50.745352039285343</v>
      </c>
      <c r="G19">
        <f t="shared" si="4"/>
        <v>58.846438064972403</v>
      </c>
    </row>
    <row r="20" spans="1:7" x14ac:dyDescent="0.25">
      <c r="A20" s="1">
        <v>248</v>
      </c>
      <c r="B20" s="1">
        <v>22</v>
      </c>
      <c r="C20">
        <f t="shared" si="0"/>
        <v>25.811434590191045</v>
      </c>
      <c r="D20">
        <f t="shared" si="1"/>
        <v>26.497795096414773</v>
      </c>
      <c r="E20">
        <f t="shared" si="2"/>
        <v>25.804725646972656</v>
      </c>
      <c r="F20">
        <f t="shared" si="3"/>
        <v>21.523605611785602</v>
      </c>
      <c r="G20">
        <f t="shared" si="4"/>
        <v>13.984643806497241</v>
      </c>
    </row>
    <row r="21" spans="1:7" x14ac:dyDescent="0.25">
      <c r="A21" s="1">
        <v>249</v>
      </c>
      <c r="B21" s="1">
        <v>4</v>
      </c>
      <c r="C21">
        <f t="shared" si="0"/>
        <v>25.430291131171941</v>
      </c>
      <c r="D21">
        <f t="shared" si="1"/>
        <v>25.148456567490342</v>
      </c>
      <c r="E21">
        <f t="shared" si="2"/>
        <v>23.902362823486328</v>
      </c>
      <c r="F21">
        <f t="shared" si="3"/>
        <v>21.857081683535679</v>
      </c>
      <c r="G21">
        <f t="shared" si="4"/>
        <v>21.198464380649725</v>
      </c>
    </row>
    <row r="22" spans="1:7" x14ac:dyDescent="0.25">
      <c r="A22" s="1">
        <v>261</v>
      </c>
      <c r="B22" s="1">
        <v>40</v>
      </c>
      <c r="C22">
        <f t="shared" si="0"/>
        <v>23.287262018054747</v>
      </c>
      <c r="D22">
        <f t="shared" si="1"/>
        <v>18.803919597243237</v>
      </c>
      <c r="E22">
        <f t="shared" si="2"/>
        <v>13.951181411743164</v>
      </c>
      <c r="F22">
        <f t="shared" si="3"/>
        <v>9.3571245050607033</v>
      </c>
      <c r="G22">
        <f t="shared" si="4"/>
        <v>5.7198464380649732</v>
      </c>
    </row>
    <row r="23" spans="1:7" x14ac:dyDescent="0.25">
      <c r="A23" s="1">
        <v>273</v>
      </c>
      <c r="B23" s="1">
        <v>28</v>
      </c>
      <c r="C23">
        <f t="shared" si="0"/>
        <v>24.958535816249274</v>
      </c>
      <c r="D23">
        <f t="shared" si="1"/>
        <v>25.162743718070267</v>
      </c>
      <c r="E23">
        <f t="shared" si="2"/>
        <v>26.975590705871582</v>
      </c>
      <c r="F23">
        <f t="shared" si="3"/>
        <v>30.807137351518211</v>
      </c>
      <c r="G23">
        <f t="shared" si="4"/>
        <v>36.571984643806495</v>
      </c>
    </row>
    <row r="24" spans="1:7" x14ac:dyDescent="0.25">
      <c r="A24" s="1">
        <v>275</v>
      </c>
      <c r="B24" s="1">
        <v>15</v>
      </c>
      <c r="C24">
        <f t="shared" si="0"/>
        <v>25.262682234624346</v>
      </c>
      <c r="D24">
        <f t="shared" si="1"/>
        <v>26.013920602649186</v>
      </c>
      <c r="E24">
        <f t="shared" si="2"/>
        <v>27.487795352935791</v>
      </c>
      <c r="F24">
        <f t="shared" si="3"/>
        <v>28.842141205455462</v>
      </c>
      <c r="G24">
        <f t="shared" si="4"/>
        <v>28.857198464380648</v>
      </c>
    </row>
    <row r="25" spans="1:7" x14ac:dyDescent="0.25">
      <c r="A25" s="1">
        <v>284</v>
      </c>
      <c r="B25" s="1">
        <v>1</v>
      </c>
      <c r="C25">
        <f t="shared" si="0"/>
        <v>24.236414011161912</v>
      </c>
      <c r="D25">
        <f t="shared" si="1"/>
        <v>22.709744421854428</v>
      </c>
      <c r="E25">
        <f t="shared" si="2"/>
        <v>21.243897676467896</v>
      </c>
      <c r="F25">
        <f t="shared" si="3"/>
        <v>19.152642361636637</v>
      </c>
      <c r="G25">
        <f t="shared" si="4"/>
        <v>16.385719846438064</v>
      </c>
    </row>
    <row r="26" spans="1:7" x14ac:dyDescent="0.25">
      <c r="A26" s="1">
        <v>288</v>
      </c>
      <c r="B26" s="1">
        <v>34</v>
      </c>
      <c r="C26">
        <f t="shared" si="0"/>
        <v>21.912772610045725</v>
      </c>
      <c r="D26">
        <f t="shared" si="1"/>
        <v>16.196821095298098</v>
      </c>
      <c r="E26">
        <f t="shared" si="2"/>
        <v>11.121948838233948</v>
      </c>
      <c r="F26">
        <f t="shared" si="3"/>
        <v>6.4457927084909912</v>
      </c>
      <c r="G26">
        <f t="shared" si="4"/>
        <v>2.5385719846438066</v>
      </c>
    </row>
    <row r="27" spans="1:7" x14ac:dyDescent="0.25">
      <c r="A27" s="1">
        <v>293</v>
      </c>
      <c r="B27" s="1">
        <v>34</v>
      </c>
      <c r="C27">
        <f t="shared" si="0"/>
        <v>23.121495349041155</v>
      </c>
      <c r="D27">
        <f t="shared" si="1"/>
        <v>21.537774766708665</v>
      </c>
      <c r="E27">
        <f t="shared" si="2"/>
        <v>22.560974419116974</v>
      </c>
      <c r="F27">
        <f t="shared" si="3"/>
        <v>25.733737812547293</v>
      </c>
      <c r="G27">
        <f t="shared" si="4"/>
        <v>30.853857198464382</v>
      </c>
    </row>
    <row r="28" spans="1:7" x14ac:dyDescent="0.25">
      <c r="A28" s="1">
        <v>321</v>
      </c>
      <c r="B28" s="1">
        <v>23</v>
      </c>
      <c r="C28">
        <f t="shared" si="0"/>
        <v>24.209345814137038</v>
      </c>
      <c r="D28">
        <f t="shared" si="1"/>
        <v>25.276442336696064</v>
      </c>
      <c r="E28">
        <f t="shared" si="2"/>
        <v>28.280487209558487</v>
      </c>
      <c r="F28">
        <f t="shared" si="3"/>
        <v>31.520121343764185</v>
      </c>
      <c r="G28">
        <f t="shared" si="4"/>
        <v>33.685385719846437</v>
      </c>
    </row>
    <row r="29" spans="1:7" x14ac:dyDescent="0.25">
      <c r="A29" s="1">
        <v>322</v>
      </c>
      <c r="B29" s="1">
        <v>14</v>
      </c>
      <c r="C29">
        <f t="shared" si="0"/>
        <v>24.088411232723335</v>
      </c>
      <c r="D29">
        <f t="shared" si="1"/>
        <v>24.593509635687241</v>
      </c>
      <c r="E29">
        <f t="shared" si="2"/>
        <v>25.640243604779243</v>
      </c>
      <c r="F29">
        <f t="shared" si="3"/>
        <v>25.556036403129255</v>
      </c>
      <c r="G29">
        <f t="shared" si="4"/>
        <v>24.068538571984643</v>
      </c>
    </row>
    <row r="30" spans="1:7" x14ac:dyDescent="0.25">
      <c r="A30" s="1">
        <v>327</v>
      </c>
      <c r="B30" s="1">
        <v>51</v>
      </c>
      <c r="C30">
        <f t="shared" si="0"/>
        <v>23.079570109451002</v>
      </c>
      <c r="D30">
        <f t="shared" si="1"/>
        <v>21.415456744981068</v>
      </c>
      <c r="E30">
        <f t="shared" si="2"/>
        <v>19.820121802389622</v>
      </c>
      <c r="F30">
        <f t="shared" si="3"/>
        <v>17.466810920938777</v>
      </c>
      <c r="G30">
        <f t="shared" si="4"/>
        <v>15.006853857198465</v>
      </c>
    </row>
    <row r="31" spans="1:7" x14ac:dyDescent="0.25">
      <c r="A31" s="1">
        <v>337</v>
      </c>
      <c r="B31" s="1">
        <v>33</v>
      </c>
      <c r="C31">
        <f t="shared" si="0"/>
        <v>25.871613098505904</v>
      </c>
      <c r="D31">
        <f t="shared" si="1"/>
        <v>30.290819721486745</v>
      </c>
      <c r="E31">
        <f t="shared" si="2"/>
        <v>35.410060901194811</v>
      </c>
      <c r="F31">
        <f t="shared" si="3"/>
        <v>40.940043276281628</v>
      </c>
      <c r="G31">
        <f t="shared" si="4"/>
        <v>47.400685385719846</v>
      </c>
    </row>
    <row r="32" spans="1:7" x14ac:dyDescent="0.25">
      <c r="A32" s="1">
        <v>340</v>
      </c>
      <c r="B32" s="1">
        <v>10</v>
      </c>
      <c r="C32">
        <f t="shared" si="0"/>
        <v>26.584451788655315</v>
      </c>
      <c r="D32">
        <f t="shared" si="1"/>
        <v>31.103573805040718</v>
      </c>
      <c r="E32">
        <f t="shared" si="2"/>
        <v>34.205030450597405</v>
      </c>
      <c r="F32">
        <f t="shared" si="3"/>
        <v>35.38201298288449</v>
      </c>
      <c r="G32">
        <f t="shared" si="4"/>
        <v>34.440068538571985</v>
      </c>
    </row>
    <row r="33" spans="1:7" x14ac:dyDescent="0.25">
      <c r="A33" s="1">
        <v>351</v>
      </c>
      <c r="B33" s="1">
        <v>21</v>
      </c>
      <c r="C33">
        <f t="shared" si="0"/>
        <v>24.926006609789784</v>
      </c>
      <c r="D33">
        <f t="shared" si="1"/>
        <v>24.772501663528502</v>
      </c>
      <c r="E33">
        <f t="shared" si="2"/>
        <v>22.102515225298703</v>
      </c>
      <c r="F33">
        <f t="shared" si="3"/>
        <v>17.614603894865347</v>
      </c>
      <c r="G33">
        <f t="shared" si="4"/>
        <v>12.444006853857198</v>
      </c>
    </row>
    <row r="34" spans="1:7" x14ac:dyDescent="0.25">
      <c r="A34" s="1">
        <v>355</v>
      </c>
      <c r="B34" s="1">
        <v>67</v>
      </c>
      <c r="C34">
        <f t="shared" si="0"/>
        <v>24.533405948810806</v>
      </c>
      <c r="D34">
        <f t="shared" si="1"/>
        <v>23.64075116446995</v>
      </c>
      <c r="E34">
        <f t="shared" si="2"/>
        <v>21.551257612649351</v>
      </c>
      <c r="F34">
        <f t="shared" si="3"/>
        <v>19.984381168459603</v>
      </c>
      <c r="G34">
        <f t="shared" si="4"/>
        <v>20.144400685385722</v>
      </c>
    </row>
    <row r="35" spans="1:7" x14ac:dyDescent="0.25">
      <c r="A35" s="1">
        <v>359</v>
      </c>
      <c r="B35" s="1">
        <v>18</v>
      </c>
      <c r="C35">
        <f t="shared" si="0"/>
        <v>28.780065353929725</v>
      </c>
      <c r="D35">
        <f t="shared" si="1"/>
        <v>36.648525815128963</v>
      </c>
      <c r="E35">
        <f t="shared" si="2"/>
        <v>44.275628806324676</v>
      </c>
      <c r="F35">
        <f t="shared" si="3"/>
        <v>52.89531435053788</v>
      </c>
      <c r="G35">
        <f t="shared" si="4"/>
        <v>62.314440068538573</v>
      </c>
    </row>
    <row r="36" spans="1:7" x14ac:dyDescent="0.25">
      <c r="A36" s="1">
        <v>366</v>
      </c>
      <c r="B36" s="1">
        <v>2</v>
      </c>
      <c r="C36">
        <f t="shared" si="0"/>
        <v>27.702058818536752</v>
      </c>
      <c r="D36">
        <f t="shared" si="1"/>
        <v>31.053968070590273</v>
      </c>
      <c r="E36">
        <f t="shared" si="2"/>
        <v>31.137814403162338</v>
      </c>
      <c r="F36">
        <f t="shared" si="3"/>
        <v>28.468594305161361</v>
      </c>
      <c r="G36">
        <f t="shared" si="4"/>
        <v>22.431444006853859</v>
      </c>
    </row>
    <row r="37" spans="1:7" x14ac:dyDescent="0.25">
      <c r="A37" s="1">
        <v>387</v>
      </c>
      <c r="B37" s="1">
        <v>58</v>
      </c>
      <c r="C37">
        <f t="shared" si="0"/>
        <v>25.131852936683078</v>
      </c>
      <c r="D37">
        <f t="shared" si="1"/>
        <v>22.337777649413191</v>
      </c>
      <c r="E37">
        <f t="shared" si="2"/>
        <v>16.568907201581169</v>
      </c>
      <c r="F37">
        <f t="shared" si="3"/>
        <v>9.9405782915484089</v>
      </c>
      <c r="G37">
        <f t="shared" si="4"/>
        <v>4.0431444006853861</v>
      </c>
    </row>
    <row r="38" spans="1:7" x14ac:dyDescent="0.25">
      <c r="A38" s="1">
        <v>460</v>
      </c>
      <c r="B38" s="1">
        <v>30</v>
      </c>
      <c r="C38">
        <f t="shared" si="0"/>
        <v>28.418667643014771</v>
      </c>
      <c r="D38">
        <f t="shared" si="1"/>
        <v>33.036444354589229</v>
      </c>
      <c r="E38">
        <f t="shared" si="2"/>
        <v>37.284453600790584</v>
      </c>
      <c r="F38">
        <f t="shared" si="3"/>
        <v>43.582173487464516</v>
      </c>
      <c r="G38">
        <f t="shared" si="4"/>
        <v>52.604314440068542</v>
      </c>
    </row>
    <row r="39" spans="1:7" x14ac:dyDescent="0.25">
      <c r="A39" s="1">
        <v>462</v>
      </c>
      <c r="B39" s="1">
        <v>53</v>
      </c>
      <c r="C39">
        <f t="shared" si="0"/>
        <v>28.576800878713296</v>
      </c>
      <c r="D39">
        <f t="shared" si="1"/>
        <v>32.125511048212459</v>
      </c>
      <c r="E39">
        <f t="shared" si="2"/>
        <v>33.642226800395292</v>
      </c>
      <c r="F39">
        <f t="shared" si="3"/>
        <v>34.074652046239351</v>
      </c>
      <c r="G39">
        <f t="shared" si="4"/>
        <v>32.260431444006855</v>
      </c>
    </row>
    <row r="40" spans="1:7" x14ac:dyDescent="0.25">
      <c r="A40" s="1">
        <v>483</v>
      </c>
      <c r="B40" s="1">
        <v>41</v>
      </c>
      <c r="C40">
        <f t="shared" si="0"/>
        <v>31.019120790841967</v>
      </c>
      <c r="D40">
        <f t="shared" si="1"/>
        <v>38.387857733748717</v>
      </c>
      <c r="E40">
        <f t="shared" si="2"/>
        <v>43.321113400197646</v>
      </c>
      <c r="F40">
        <f t="shared" si="3"/>
        <v>47.322395613871798</v>
      </c>
      <c r="G40">
        <f t="shared" si="4"/>
        <v>50.926043144400687</v>
      </c>
    </row>
    <row r="41" spans="1:7" x14ac:dyDescent="0.25">
      <c r="A41" s="1">
        <v>488</v>
      </c>
      <c r="B41" s="1">
        <v>3</v>
      </c>
      <c r="C41">
        <f t="shared" si="0"/>
        <v>32.017208711757768</v>
      </c>
      <c r="D41">
        <f t="shared" si="1"/>
        <v>39.171500413624102</v>
      </c>
      <c r="E41">
        <f t="shared" si="2"/>
        <v>42.160556700098823</v>
      </c>
      <c r="F41">
        <f t="shared" si="3"/>
        <v>42.896718684161542</v>
      </c>
      <c r="G41">
        <f t="shared" si="4"/>
        <v>41.992604314440065</v>
      </c>
    </row>
    <row r="42" spans="1:7" x14ac:dyDescent="0.25">
      <c r="A42" s="1">
        <v>495</v>
      </c>
      <c r="B42" s="1">
        <v>29</v>
      </c>
      <c r="C42">
        <f t="shared" si="0"/>
        <v>29.115487840581991</v>
      </c>
      <c r="D42">
        <f t="shared" si="1"/>
        <v>28.320050289536869</v>
      </c>
      <c r="E42">
        <f t="shared" si="2"/>
        <v>22.580278350049412</v>
      </c>
      <c r="F42">
        <f t="shared" si="3"/>
        <v>14.969015605248462</v>
      </c>
      <c r="G42">
        <f t="shared" si="4"/>
        <v>6.8992604314440067</v>
      </c>
    </row>
    <row r="43" spans="1:7" x14ac:dyDescent="0.25">
      <c r="A43" s="1">
        <v>500</v>
      </c>
      <c r="B43" s="1">
        <v>39</v>
      </c>
      <c r="C43">
        <f t="shared" si="0"/>
        <v>29.103939056523792</v>
      </c>
      <c r="D43">
        <f t="shared" si="1"/>
        <v>28.524035202675808</v>
      </c>
      <c r="E43">
        <f t="shared" si="2"/>
        <v>25.790139175024706</v>
      </c>
      <c r="F43">
        <f t="shared" si="3"/>
        <v>24.790704681574535</v>
      </c>
      <c r="G43">
        <f t="shared" si="4"/>
        <v>26.789926043144401</v>
      </c>
    </row>
    <row r="44" spans="1:7" x14ac:dyDescent="0.25">
      <c r="A44" s="1">
        <v>504</v>
      </c>
      <c r="B44" s="1">
        <v>13</v>
      </c>
      <c r="C44">
        <f t="shared" si="0"/>
        <v>30.093545150871414</v>
      </c>
      <c r="D44">
        <f t="shared" si="1"/>
        <v>31.666824641873063</v>
      </c>
      <c r="E44">
        <f t="shared" si="2"/>
        <v>32.395069587512353</v>
      </c>
      <c r="F44">
        <f t="shared" si="3"/>
        <v>34.737211404472355</v>
      </c>
      <c r="G44">
        <f t="shared" si="4"/>
        <v>37.778992604314439</v>
      </c>
    </row>
    <row r="45" spans="1:7" x14ac:dyDescent="0.25">
      <c r="A45" s="6" t="s">
        <v>31</v>
      </c>
      <c r="C45" s="2">
        <f>C44+(0.1*(B44-C44))</f>
        <v>28.384190635784272</v>
      </c>
      <c r="E45" s="2">
        <f>C44+(0.5*(B44-C44))</f>
        <v>21.546772575435707</v>
      </c>
      <c r="G45" s="2">
        <f>C44+(0.9*(B44-C44))</f>
        <v>14.70935451508714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workbookViewId="0">
      <selection activeCell="F17" sqref="F17"/>
    </sheetView>
  </sheetViews>
  <sheetFormatPr defaultRowHeight="15" x14ac:dyDescent="0.25"/>
  <cols>
    <col min="2" max="2" width="23.7109375" customWidth="1"/>
    <col min="6" max="6" width="12.7109375" customWidth="1"/>
    <col min="9" max="9" width="13.5703125" customWidth="1"/>
    <col min="12" max="12" width="13.42578125" customWidth="1"/>
    <col min="14" max="14" width="14.7109375" customWidth="1"/>
    <col min="15" max="15" width="19.42578125" customWidth="1"/>
  </cols>
  <sheetData>
    <row r="1" spans="2:15" x14ac:dyDescent="0.25">
      <c r="B1" s="4" t="s">
        <v>15</v>
      </c>
      <c r="C1" s="3" t="s">
        <v>21</v>
      </c>
      <c r="E1" t="s">
        <v>1</v>
      </c>
      <c r="F1" s="3" t="s">
        <v>2</v>
      </c>
      <c r="H1" t="s">
        <v>3</v>
      </c>
      <c r="I1" s="3" t="s">
        <v>4</v>
      </c>
      <c r="K1" t="s">
        <v>5</v>
      </c>
      <c r="L1" s="3" t="s">
        <v>6</v>
      </c>
      <c r="N1" t="s">
        <v>29</v>
      </c>
      <c r="O1" s="3" t="s">
        <v>30</v>
      </c>
    </row>
    <row r="2" spans="2:15" x14ac:dyDescent="0.25">
      <c r="B2" s="1">
        <v>30</v>
      </c>
      <c r="C2" t="e">
        <v>#N/A</v>
      </c>
      <c r="E2" t="e">
        <f>B2-C2</f>
        <v>#N/A</v>
      </c>
      <c r="F2" s="4">
        <f>AVERAGE(E3:E44)</f>
        <v>-0.3847165152894631</v>
      </c>
      <c r="H2" t="e">
        <f>POWER(E2,2)</f>
        <v>#N/A</v>
      </c>
      <c r="I2" s="4">
        <f>AVERAGE(H3:H44)</f>
        <v>349.94067268942212</v>
      </c>
      <c r="K2" t="e">
        <f>ABS(E2)</f>
        <v>#N/A</v>
      </c>
      <c r="L2" s="4">
        <f>AVERAGE(K3:K44)</f>
        <v>15.042038274327885</v>
      </c>
      <c r="N2" t="e">
        <f>ABS(B2-C2)/B2</f>
        <v>#N/A</v>
      </c>
      <c r="O2" s="4">
        <f>AVERAGE(N3:N44)*100</f>
        <v>180.06464695359676</v>
      </c>
    </row>
    <row r="3" spans="2:15" x14ac:dyDescent="0.25">
      <c r="B3" s="1">
        <v>43</v>
      </c>
      <c r="C3">
        <f>B2</f>
        <v>30</v>
      </c>
      <c r="E3">
        <f t="shared" ref="E3:E44" si="0">B3-C3</f>
        <v>13</v>
      </c>
      <c r="H3">
        <f t="shared" ref="H3:H44" si="1">POWER(E3,2)</f>
        <v>169</v>
      </c>
      <c r="K3">
        <f t="shared" ref="K3:K44" si="2">ABS(E3)</f>
        <v>13</v>
      </c>
      <c r="N3">
        <f t="shared" ref="N3:N44" si="3">ABS(B3-C3)/B3</f>
        <v>0.30232558139534882</v>
      </c>
    </row>
    <row r="4" spans="2:15" x14ac:dyDescent="0.25">
      <c r="B4" s="1">
        <v>32</v>
      </c>
      <c r="C4">
        <f t="shared" ref="C4:C44" si="4">0.1*B3+0.9*C3</f>
        <v>31.3</v>
      </c>
      <c r="E4">
        <f t="shared" si="0"/>
        <v>0.69999999999999929</v>
      </c>
      <c r="H4">
        <f t="shared" si="1"/>
        <v>0.48999999999999899</v>
      </c>
      <c r="K4">
        <f t="shared" si="2"/>
        <v>0.69999999999999929</v>
      </c>
      <c r="N4">
        <f t="shared" si="3"/>
        <v>2.1874999999999978E-2</v>
      </c>
    </row>
    <row r="5" spans="2:15" x14ac:dyDescent="0.25">
      <c r="B5" s="1">
        <v>23</v>
      </c>
      <c r="C5">
        <f t="shared" si="4"/>
        <v>31.37</v>
      </c>
      <c r="E5">
        <f t="shared" si="0"/>
        <v>-8.370000000000001</v>
      </c>
      <c r="H5">
        <f t="shared" si="1"/>
        <v>70.056900000000013</v>
      </c>
      <c r="K5">
        <f t="shared" si="2"/>
        <v>8.370000000000001</v>
      </c>
      <c r="N5">
        <f t="shared" si="3"/>
        <v>0.36391304347826092</v>
      </c>
    </row>
    <row r="6" spans="2:15" x14ac:dyDescent="0.25">
      <c r="B6" s="1">
        <v>60</v>
      </c>
      <c r="C6">
        <f t="shared" si="4"/>
        <v>30.533000000000001</v>
      </c>
      <c r="E6">
        <f t="shared" si="0"/>
        <v>29.466999999999999</v>
      </c>
      <c r="H6">
        <f t="shared" si="1"/>
        <v>868.30408899999998</v>
      </c>
      <c r="K6">
        <f t="shared" si="2"/>
        <v>29.466999999999999</v>
      </c>
      <c r="N6">
        <f t="shared" si="3"/>
        <v>0.49111666666666665</v>
      </c>
    </row>
    <row r="7" spans="2:15" x14ac:dyDescent="0.25">
      <c r="B7" s="1">
        <v>4</v>
      </c>
      <c r="C7">
        <f t="shared" si="4"/>
        <v>33.479700000000001</v>
      </c>
      <c r="E7">
        <f t="shared" si="0"/>
        <v>-29.479700000000001</v>
      </c>
      <c r="H7">
        <f t="shared" si="1"/>
        <v>869.05271209000011</v>
      </c>
      <c r="K7">
        <f t="shared" si="2"/>
        <v>29.479700000000001</v>
      </c>
      <c r="N7">
        <f t="shared" si="3"/>
        <v>7.3699250000000003</v>
      </c>
    </row>
    <row r="8" spans="2:15" x14ac:dyDescent="0.25">
      <c r="B8" s="1">
        <v>12</v>
      </c>
      <c r="C8">
        <f t="shared" si="4"/>
        <v>30.53173</v>
      </c>
      <c r="E8">
        <f t="shared" si="0"/>
        <v>-18.53173</v>
      </c>
      <c r="H8">
        <f t="shared" si="1"/>
        <v>343.42501679290001</v>
      </c>
      <c r="K8">
        <f t="shared" si="2"/>
        <v>18.53173</v>
      </c>
      <c r="N8">
        <f t="shared" si="3"/>
        <v>1.5443108333333333</v>
      </c>
    </row>
    <row r="9" spans="2:15" x14ac:dyDescent="0.25">
      <c r="B9" s="1">
        <v>42</v>
      </c>
      <c r="C9">
        <f t="shared" si="4"/>
        <v>28.678556999999998</v>
      </c>
      <c r="E9">
        <f t="shared" si="0"/>
        <v>13.321443000000002</v>
      </c>
      <c r="H9">
        <f t="shared" si="1"/>
        <v>177.46084360224907</v>
      </c>
      <c r="K9">
        <f t="shared" si="2"/>
        <v>13.321443000000002</v>
      </c>
      <c r="N9">
        <f t="shared" si="3"/>
        <v>0.31717721428571433</v>
      </c>
    </row>
    <row r="10" spans="2:15" x14ac:dyDescent="0.25">
      <c r="B10" s="1">
        <v>14</v>
      </c>
      <c r="C10">
        <f t="shared" si="4"/>
        <v>30.010701299999997</v>
      </c>
      <c r="E10">
        <f t="shared" si="0"/>
        <v>-16.010701299999997</v>
      </c>
      <c r="H10">
        <f t="shared" si="1"/>
        <v>256.34255611782163</v>
      </c>
      <c r="K10">
        <f t="shared" si="2"/>
        <v>16.010701299999997</v>
      </c>
      <c r="N10">
        <f t="shared" si="3"/>
        <v>1.1436215214285712</v>
      </c>
    </row>
    <row r="11" spans="2:15" x14ac:dyDescent="0.25">
      <c r="B11" s="1">
        <v>0</v>
      </c>
      <c r="C11">
        <f t="shared" si="4"/>
        <v>28.409631169999997</v>
      </c>
      <c r="E11">
        <f t="shared" si="0"/>
        <v>-28.409631169999997</v>
      </c>
      <c r="H11">
        <f t="shared" si="1"/>
        <v>807.10714321543537</v>
      </c>
      <c r="K11">
        <f t="shared" si="2"/>
        <v>28.409631169999997</v>
      </c>
      <c r="N11" s="2">
        <v>0</v>
      </c>
    </row>
    <row r="12" spans="2:15" x14ac:dyDescent="0.25">
      <c r="B12" s="1">
        <v>31</v>
      </c>
      <c r="C12">
        <f t="shared" si="4"/>
        <v>25.568668053</v>
      </c>
      <c r="E12">
        <f t="shared" si="0"/>
        <v>5.4313319470000003</v>
      </c>
      <c r="H12">
        <f t="shared" si="1"/>
        <v>29.499366718502813</v>
      </c>
      <c r="K12">
        <f t="shared" si="2"/>
        <v>5.4313319470000003</v>
      </c>
      <c r="N12">
        <f t="shared" si="3"/>
        <v>0.17520425635483872</v>
      </c>
    </row>
    <row r="13" spans="2:15" x14ac:dyDescent="0.25">
      <c r="B13" s="1">
        <v>0</v>
      </c>
      <c r="C13">
        <f t="shared" si="4"/>
        <v>26.111801247700001</v>
      </c>
      <c r="E13">
        <f t="shared" si="0"/>
        <v>-26.111801247700001</v>
      </c>
      <c r="H13">
        <f t="shared" si="1"/>
        <v>681.82616439938727</v>
      </c>
      <c r="K13">
        <f t="shared" si="2"/>
        <v>26.111801247700001</v>
      </c>
      <c r="N13" s="2">
        <v>0</v>
      </c>
    </row>
    <row r="14" spans="2:15" x14ac:dyDescent="0.25">
      <c r="B14" s="1">
        <v>29</v>
      </c>
      <c r="C14">
        <f t="shared" si="4"/>
        <v>23.500621122930003</v>
      </c>
      <c r="E14">
        <f t="shared" si="0"/>
        <v>5.4993788770699972</v>
      </c>
      <c r="H14">
        <f t="shared" si="1"/>
        <v>30.243168033563663</v>
      </c>
      <c r="K14">
        <f t="shared" si="2"/>
        <v>5.4993788770699972</v>
      </c>
      <c r="N14">
        <f t="shared" si="3"/>
        <v>0.18963375438172403</v>
      </c>
    </row>
    <row r="15" spans="2:15" x14ac:dyDescent="0.25">
      <c r="B15" s="1">
        <v>22</v>
      </c>
      <c r="C15">
        <f t="shared" si="4"/>
        <v>24.050559010637002</v>
      </c>
      <c r="E15">
        <f t="shared" si="0"/>
        <v>-2.0505590106370022</v>
      </c>
      <c r="H15">
        <f t="shared" si="1"/>
        <v>4.2047922561046009</v>
      </c>
      <c r="K15">
        <f t="shared" si="2"/>
        <v>2.0505590106370022</v>
      </c>
      <c r="N15">
        <f t="shared" si="3"/>
        <v>9.3207227756227376E-2</v>
      </c>
    </row>
    <row r="16" spans="2:15" x14ac:dyDescent="0.25">
      <c r="B16" s="1">
        <v>26</v>
      </c>
      <c r="C16">
        <f t="shared" si="4"/>
        <v>23.845503109573301</v>
      </c>
      <c r="E16">
        <f t="shared" si="0"/>
        <v>2.1544968904266995</v>
      </c>
      <c r="H16">
        <f t="shared" si="1"/>
        <v>4.6418568508583178</v>
      </c>
      <c r="K16">
        <f t="shared" si="2"/>
        <v>2.1544968904266995</v>
      </c>
      <c r="N16">
        <f t="shared" si="3"/>
        <v>8.2865265016411518E-2</v>
      </c>
    </row>
    <row r="17" spans="2:14" x14ac:dyDescent="0.25">
      <c r="B17" s="1">
        <v>21</v>
      </c>
      <c r="C17">
        <f t="shared" si="4"/>
        <v>24.060952798615972</v>
      </c>
      <c r="E17">
        <f t="shared" si="0"/>
        <v>-3.0609527986159719</v>
      </c>
      <c r="H17">
        <f t="shared" si="1"/>
        <v>9.3694320353549507</v>
      </c>
      <c r="K17">
        <f t="shared" si="2"/>
        <v>3.0609527986159719</v>
      </c>
      <c r="N17">
        <f t="shared" si="3"/>
        <v>0.14575965707695104</v>
      </c>
    </row>
    <row r="18" spans="2:14" x14ac:dyDescent="0.25">
      <c r="B18" s="1">
        <v>63</v>
      </c>
      <c r="C18">
        <f t="shared" si="4"/>
        <v>23.754857518754378</v>
      </c>
      <c r="E18">
        <f t="shared" si="0"/>
        <v>39.245142481245622</v>
      </c>
      <c r="H18">
        <f t="shared" si="1"/>
        <v>1540.1812083732698</v>
      </c>
      <c r="K18">
        <f t="shared" si="2"/>
        <v>39.245142481245622</v>
      </c>
      <c r="N18">
        <f t="shared" si="3"/>
        <v>0.62293876954358129</v>
      </c>
    </row>
    <row r="19" spans="2:14" x14ac:dyDescent="0.25">
      <c r="B19" s="1">
        <v>9</v>
      </c>
      <c r="C19">
        <f t="shared" si="4"/>
        <v>27.679371766878941</v>
      </c>
      <c r="E19">
        <f t="shared" si="0"/>
        <v>-18.679371766878941</v>
      </c>
      <c r="H19">
        <f t="shared" si="1"/>
        <v>348.91892960527406</v>
      </c>
      <c r="K19">
        <f t="shared" si="2"/>
        <v>18.679371766878941</v>
      </c>
      <c r="N19">
        <f t="shared" si="3"/>
        <v>2.0754857518754379</v>
      </c>
    </row>
    <row r="20" spans="2:14" x14ac:dyDescent="0.25">
      <c r="B20" s="1">
        <v>22</v>
      </c>
      <c r="C20">
        <f t="shared" si="4"/>
        <v>25.811434590191045</v>
      </c>
      <c r="E20">
        <f t="shared" si="0"/>
        <v>-3.8114345901910447</v>
      </c>
      <c r="H20">
        <f t="shared" si="1"/>
        <v>14.527033635304777</v>
      </c>
      <c r="K20">
        <f t="shared" si="2"/>
        <v>3.8114345901910447</v>
      </c>
      <c r="N20">
        <f t="shared" si="3"/>
        <v>0.17324702682686566</v>
      </c>
    </row>
    <row r="21" spans="2:14" x14ac:dyDescent="0.25">
      <c r="B21" s="1">
        <v>4</v>
      </c>
      <c r="C21">
        <f t="shared" si="4"/>
        <v>25.430291131171941</v>
      </c>
      <c r="E21">
        <f t="shared" si="0"/>
        <v>-21.430291131171941</v>
      </c>
      <c r="H21">
        <f t="shared" si="1"/>
        <v>459.25737796678675</v>
      </c>
      <c r="K21">
        <f t="shared" si="2"/>
        <v>21.430291131171941</v>
      </c>
      <c r="N21">
        <f t="shared" si="3"/>
        <v>5.3575727827929853</v>
      </c>
    </row>
    <row r="22" spans="2:14" x14ac:dyDescent="0.25">
      <c r="B22" s="1">
        <v>40</v>
      </c>
      <c r="C22">
        <f t="shared" si="4"/>
        <v>23.287262018054747</v>
      </c>
      <c r="E22">
        <f t="shared" si="0"/>
        <v>16.712737981945253</v>
      </c>
      <c r="H22">
        <f t="shared" si="1"/>
        <v>279.31561085315548</v>
      </c>
      <c r="K22">
        <f t="shared" si="2"/>
        <v>16.712737981945253</v>
      </c>
      <c r="N22">
        <f t="shared" si="3"/>
        <v>0.41781844954863134</v>
      </c>
    </row>
    <row r="23" spans="2:14" x14ac:dyDescent="0.25">
      <c r="B23" s="1">
        <v>28</v>
      </c>
      <c r="C23">
        <f t="shared" si="4"/>
        <v>24.958535816249274</v>
      </c>
      <c r="E23">
        <f t="shared" si="0"/>
        <v>3.0414641837507261</v>
      </c>
      <c r="H23">
        <f t="shared" si="1"/>
        <v>9.2505043810384713</v>
      </c>
      <c r="K23">
        <f t="shared" si="2"/>
        <v>3.0414641837507261</v>
      </c>
      <c r="N23">
        <f t="shared" si="3"/>
        <v>0.10862372084824022</v>
      </c>
    </row>
    <row r="24" spans="2:14" x14ac:dyDescent="0.25">
      <c r="B24" s="1">
        <v>15</v>
      </c>
      <c r="C24">
        <f t="shared" si="4"/>
        <v>25.262682234624346</v>
      </c>
      <c r="E24">
        <f t="shared" si="0"/>
        <v>-10.262682234624346</v>
      </c>
      <c r="H24">
        <f t="shared" si="1"/>
        <v>105.32264664887417</v>
      </c>
      <c r="K24">
        <f t="shared" si="2"/>
        <v>10.262682234624346</v>
      </c>
      <c r="N24">
        <f t="shared" si="3"/>
        <v>0.68417881564162308</v>
      </c>
    </row>
    <row r="25" spans="2:14" x14ac:dyDescent="0.25">
      <c r="B25" s="1">
        <v>1</v>
      </c>
      <c r="C25">
        <f t="shared" si="4"/>
        <v>24.236414011161912</v>
      </c>
      <c r="E25">
        <f t="shared" si="0"/>
        <v>-23.236414011161912</v>
      </c>
      <c r="H25">
        <f t="shared" si="1"/>
        <v>539.93093609812161</v>
      </c>
      <c r="K25">
        <f t="shared" si="2"/>
        <v>23.236414011161912</v>
      </c>
      <c r="N25">
        <f t="shared" si="3"/>
        <v>23.236414011161912</v>
      </c>
    </row>
    <row r="26" spans="2:14" x14ac:dyDescent="0.25">
      <c r="B26" s="1">
        <v>34</v>
      </c>
      <c r="C26">
        <f t="shared" si="4"/>
        <v>21.912772610045725</v>
      </c>
      <c r="E26">
        <f t="shared" si="0"/>
        <v>12.087227389954275</v>
      </c>
      <c r="H26">
        <f t="shared" si="1"/>
        <v>146.10106597646086</v>
      </c>
      <c r="K26">
        <f t="shared" si="2"/>
        <v>12.087227389954275</v>
      </c>
      <c r="N26">
        <f t="shared" si="3"/>
        <v>0.35550668793983164</v>
      </c>
    </row>
    <row r="27" spans="2:14" x14ac:dyDescent="0.25">
      <c r="B27" s="1">
        <v>34</v>
      </c>
      <c r="C27">
        <f t="shared" si="4"/>
        <v>23.121495349041155</v>
      </c>
      <c r="E27">
        <f t="shared" si="0"/>
        <v>10.878504650958845</v>
      </c>
      <c r="H27">
        <f t="shared" si="1"/>
        <v>118.34186344093324</v>
      </c>
      <c r="K27">
        <f t="shared" si="2"/>
        <v>10.878504650958845</v>
      </c>
      <c r="N27">
        <f t="shared" si="3"/>
        <v>0.31995601914584837</v>
      </c>
    </row>
    <row r="28" spans="2:14" x14ac:dyDescent="0.25">
      <c r="B28" s="1">
        <v>23</v>
      </c>
      <c r="C28">
        <f t="shared" si="4"/>
        <v>24.209345814137038</v>
      </c>
      <c r="E28">
        <f t="shared" si="0"/>
        <v>-1.2093458141370377</v>
      </c>
      <c r="H28">
        <f t="shared" si="1"/>
        <v>1.4625172981707746</v>
      </c>
      <c r="K28">
        <f t="shared" si="2"/>
        <v>1.2093458141370377</v>
      </c>
      <c r="N28">
        <f t="shared" si="3"/>
        <v>5.2580252788566859E-2</v>
      </c>
    </row>
    <row r="29" spans="2:14" x14ac:dyDescent="0.25">
      <c r="B29" s="1">
        <v>14</v>
      </c>
      <c r="C29">
        <f t="shared" si="4"/>
        <v>24.088411232723335</v>
      </c>
      <c r="E29">
        <f t="shared" si="0"/>
        <v>-10.088411232723335</v>
      </c>
      <c r="H29">
        <f t="shared" si="1"/>
        <v>101.77604120053836</v>
      </c>
      <c r="K29">
        <f t="shared" si="2"/>
        <v>10.088411232723335</v>
      </c>
      <c r="N29">
        <f t="shared" si="3"/>
        <v>0.720600802337381</v>
      </c>
    </row>
    <row r="30" spans="2:14" x14ac:dyDescent="0.25">
      <c r="B30" s="1">
        <v>51</v>
      </c>
      <c r="C30">
        <f t="shared" si="4"/>
        <v>23.079570109451002</v>
      </c>
      <c r="E30">
        <f t="shared" si="0"/>
        <v>27.920429890548998</v>
      </c>
      <c r="H30">
        <f t="shared" si="1"/>
        <v>779.55040527306198</v>
      </c>
      <c r="K30">
        <f t="shared" si="2"/>
        <v>27.920429890548998</v>
      </c>
      <c r="N30">
        <f t="shared" si="3"/>
        <v>0.54745940961860784</v>
      </c>
    </row>
    <row r="31" spans="2:14" x14ac:dyDescent="0.25">
      <c r="B31" s="1">
        <v>33</v>
      </c>
      <c r="C31">
        <f t="shared" si="4"/>
        <v>25.871613098505904</v>
      </c>
      <c r="E31">
        <f t="shared" si="0"/>
        <v>7.1283869014940962</v>
      </c>
      <c r="H31">
        <f t="shared" si="1"/>
        <v>50.813899817392603</v>
      </c>
      <c r="K31">
        <f t="shared" si="2"/>
        <v>7.1283869014940962</v>
      </c>
      <c r="N31">
        <f t="shared" si="3"/>
        <v>0.21601172428769988</v>
      </c>
    </row>
    <row r="32" spans="2:14" x14ac:dyDescent="0.25">
      <c r="B32" s="1">
        <v>10</v>
      </c>
      <c r="C32">
        <f t="shared" si="4"/>
        <v>26.584451788655315</v>
      </c>
      <c r="E32">
        <f t="shared" si="0"/>
        <v>-16.584451788655315</v>
      </c>
      <c r="H32">
        <f t="shared" si="1"/>
        <v>275.04404113023247</v>
      </c>
      <c r="K32">
        <f t="shared" si="2"/>
        <v>16.584451788655315</v>
      </c>
      <c r="N32">
        <f t="shared" si="3"/>
        <v>1.6584451788655314</v>
      </c>
    </row>
    <row r="33" spans="2:14" x14ac:dyDescent="0.25">
      <c r="B33" s="1">
        <v>21</v>
      </c>
      <c r="C33">
        <f t="shared" si="4"/>
        <v>24.926006609789784</v>
      </c>
      <c r="E33">
        <f t="shared" si="0"/>
        <v>-3.9260066097897841</v>
      </c>
      <c r="H33">
        <f t="shared" si="1"/>
        <v>15.413527900113074</v>
      </c>
      <c r="K33">
        <f t="shared" si="2"/>
        <v>3.9260066097897841</v>
      </c>
      <c r="N33">
        <f t="shared" si="3"/>
        <v>0.18695269570427545</v>
      </c>
    </row>
    <row r="34" spans="2:14" x14ac:dyDescent="0.25">
      <c r="B34" s="1">
        <v>67</v>
      </c>
      <c r="C34">
        <f t="shared" si="4"/>
        <v>24.533405948810806</v>
      </c>
      <c r="E34">
        <f t="shared" si="0"/>
        <v>42.46659405118919</v>
      </c>
      <c r="H34">
        <f t="shared" si="1"/>
        <v>1803.4116103084971</v>
      </c>
      <c r="K34">
        <f t="shared" si="2"/>
        <v>42.46659405118919</v>
      </c>
      <c r="N34">
        <f t="shared" si="3"/>
        <v>0.63382976195804763</v>
      </c>
    </row>
    <row r="35" spans="2:14" x14ac:dyDescent="0.25">
      <c r="B35" s="1">
        <v>18</v>
      </c>
      <c r="C35">
        <f t="shared" si="4"/>
        <v>28.780065353929725</v>
      </c>
      <c r="E35">
        <f t="shared" si="0"/>
        <v>-10.780065353929725</v>
      </c>
      <c r="H35">
        <f t="shared" si="1"/>
        <v>116.20980903499601</v>
      </c>
      <c r="K35">
        <f t="shared" si="2"/>
        <v>10.780065353929725</v>
      </c>
      <c r="N35">
        <f t="shared" si="3"/>
        <v>0.59889251966276247</v>
      </c>
    </row>
    <row r="36" spans="2:14" x14ac:dyDescent="0.25">
      <c r="B36" s="1">
        <v>2</v>
      </c>
      <c r="C36">
        <f t="shared" si="4"/>
        <v>27.702058818536752</v>
      </c>
      <c r="E36">
        <f t="shared" si="0"/>
        <v>-25.702058818536752</v>
      </c>
      <c r="H36">
        <f t="shared" si="1"/>
        <v>660.59582751152288</v>
      </c>
      <c r="K36">
        <f t="shared" si="2"/>
        <v>25.702058818536752</v>
      </c>
      <c r="N36">
        <f t="shared" si="3"/>
        <v>12.851029409268376</v>
      </c>
    </row>
    <row r="37" spans="2:14" x14ac:dyDescent="0.25">
      <c r="B37" s="1">
        <v>58</v>
      </c>
      <c r="C37">
        <f t="shared" si="4"/>
        <v>25.131852936683078</v>
      </c>
      <c r="E37">
        <f t="shared" si="0"/>
        <v>32.868147063316925</v>
      </c>
      <c r="H37">
        <f t="shared" si="1"/>
        <v>1080.3150913758291</v>
      </c>
      <c r="K37">
        <f t="shared" si="2"/>
        <v>32.868147063316925</v>
      </c>
      <c r="N37">
        <f t="shared" si="3"/>
        <v>0.56669219074684352</v>
      </c>
    </row>
    <row r="38" spans="2:14" x14ac:dyDescent="0.25">
      <c r="B38" s="1">
        <v>30</v>
      </c>
      <c r="C38">
        <f t="shared" si="4"/>
        <v>28.418667643014771</v>
      </c>
      <c r="E38">
        <f t="shared" si="0"/>
        <v>1.5813323569852287</v>
      </c>
      <c r="H38">
        <f t="shared" si="1"/>
        <v>2.5006120232484585</v>
      </c>
      <c r="K38">
        <f t="shared" si="2"/>
        <v>1.5813323569852287</v>
      </c>
      <c r="N38">
        <f t="shared" si="3"/>
        <v>5.2711078566174289E-2</v>
      </c>
    </row>
    <row r="39" spans="2:14" x14ac:dyDescent="0.25">
      <c r="B39" s="1">
        <v>53</v>
      </c>
      <c r="C39">
        <f t="shared" si="4"/>
        <v>28.576800878713296</v>
      </c>
      <c r="E39">
        <f t="shared" si="0"/>
        <v>24.423199121286704</v>
      </c>
      <c r="H39">
        <f t="shared" si="1"/>
        <v>596.49265531801962</v>
      </c>
      <c r="K39">
        <f t="shared" si="2"/>
        <v>24.423199121286704</v>
      </c>
      <c r="N39">
        <f t="shared" si="3"/>
        <v>0.46081507776012648</v>
      </c>
    </row>
    <row r="40" spans="2:14" x14ac:dyDescent="0.25">
      <c r="B40" s="1">
        <v>41</v>
      </c>
      <c r="C40">
        <f t="shared" si="4"/>
        <v>31.019120790841967</v>
      </c>
      <c r="E40">
        <f t="shared" si="0"/>
        <v>9.9808792091580329</v>
      </c>
      <c r="H40">
        <f t="shared" si="1"/>
        <v>99.617949787803084</v>
      </c>
      <c r="K40">
        <f t="shared" si="2"/>
        <v>9.9808792091580329</v>
      </c>
      <c r="N40">
        <f t="shared" si="3"/>
        <v>0.24343607827214714</v>
      </c>
    </row>
    <row r="41" spans="2:14" x14ac:dyDescent="0.25">
      <c r="B41" s="1">
        <v>3</v>
      </c>
      <c r="C41">
        <f t="shared" si="4"/>
        <v>32.017208711757768</v>
      </c>
      <c r="E41">
        <f t="shared" si="0"/>
        <v>-29.017208711757768</v>
      </c>
      <c r="H41">
        <f t="shared" si="1"/>
        <v>841.99840142171092</v>
      </c>
      <c r="K41">
        <f t="shared" si="2"/>
        <v>29.017208711757768</v>
      </c>
      <c r="N41">
        <f t="shared" si="3"/>
        <v>9.6724029039192558</v>
      </c>
    </row>
    <row r="42" spans="2:14" x14ac:dyDescent="0.25">
      <c r="B42" s="1">
        <v>29</v>
      </c>
      <c r="C42">
        <f t="shared" si="4"/>
        <v>29.115487840581991</v>
      </c>
      <c r="E42">
        <f t="shared" si="0"/>
        <v>-0.11548784058199146</v>
      </c>
      <c r="H42">
        <f t="shared" si="1"/>
        <v>1.3337441322291475E-2</v>
      </c>
      <c r="K42">
        <f t="shared" si="2"/>
        <v>0.11548784058199146</v>
      </c>
      <c r="N42">
        <f t="shared" si="3"/>
        <v>3.9823393304134983E-3</v>
      </c>
    </row>
    <row r="43" spans="2:14" x14ac:dyDescent="0.25">
      <c r="B43" s="1">
        <v>39</v>
      </c>
      <c r="C43">
        <f t="shared" si="4"/>
        <v>29.103939056523792</v>
      </c>
      <c r="E43">
        <f t="shared" si="0"/>
        <v>9.8960609434762077</v>
      </c>
      <c r="H43">
        <f t="shared" si="1"/>
        <v>97.932022196995206</v>
      </c>
      <c r="K43">
        <f t="shared" si="2"/>
        <v>9.8960609434762077</v>
      </c>
      <c r="N43">
        <f t="shared" si="3"/>
        <v>0.25374515239682582</v>
      </c>
    </row>
    <row r="44" spans="2:14" x14ac:dyDescent="0.25">
      <c r="B44" s="1">
        <v>13</v>
      </c>
      <c r="C44">
        <f t="shared" si="4"/>
        <v>30.093545150871414</v>
      </c>
      <c r="E44">
        <f t="shared" si="0"/>
        <v>-17.093545150871414</v>
      </c>
      <c r="H44">
        <f t="shared" si="1"/>
        <v>292.18928582487962</v>
      </c>
      <c r="K44">
        <f t="shared" si="2"/>
        <v>17.093545150871414</v>
      </c>
      <c r="N44">
        <f t="shared" si="3"/>
        <v>1.3148880885285703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workbookViewId="0">
      <selection activeCell="G4" sqref="G4"/>
    </sheetView>
  </sheetViews>
  <sheetFormatPr defaultRowHeight="15" x14ac:dyDescent="0.25"/>
  <cols>
    <col min="2" max="2" width="22.5703125" customWidth="1"/>
    <col min="6" max="6" width="12.7109375" customWidth="1"/>
    <col min="9" max="9" width="14.28515625" customWidth="1"/>
    <col min="12" max="12" width="14.5703125" customWidth="1"/>
    <col min="14" max="14" width="14.42578125" customWidth="1"/>
    <col min="15" max="15" width="14.5703125" customWidth="1"/>
  </cols>
  <sheetData>
    <row r="1" spans="2:15" x14ac:dyDescent="0.25">
      <c r="B1" s="4" t="s">
        <v>15</v>
      </c>
      <c r="C1" s="3" t="s">
        <v>22</v>
      </c>
      <c r="E1" t="s">
        <v>1</v>
      </c>
      <c r="F1" s="3" t="s">
        <v>2</v>
      </c>
      <c r="H1" t="s">
        <v>3</v>
      </c>
      <c r="I1" s="3" t="s">
        <v>4</v>
      </c>
      <c r="K1" t="s">
        <v>5</v>
      </c>
      <c r="L1" s="3" t="s">
        <v>6</v>
      </c>
      <c r="N1" t="s">
        <v>29</v>
      </c>
      <c r="O1" s="3" t="s">
        <v>30</v>
      </c>
    </row>
    <row r="2" spans="2:15" x14ac:dyDescent="0.25">
      <c r="B2" s="1">
        <v>30</v>
      </c>
      <c r="C2" t="e">
        <v>#N/A</v>
      </c>
      <c r="E2" t="e">
        <f>B2-C2</f>
        <v>#N/A</v>
      </c>
      <c r="F2" s="4">
        <f>AVERAGE(E3:E44)</f>
        <v>-0.34773643839256302</v>
      </c>
      <c r="H2" t="e">
        <f>POWER(E2,2)</f>
        <v>#N/A</v>
      </c>
      <c r="I2" s="4">
        <f>AVERAGE(H3:H44)</f>
        <v>483.78994050323354</v>
      </c>
      <c r="K2" t="e">
        <f>ABS(E2)</f>
        <v>#N/A</v>
      </c>
      <c r="L2" s="4">
        <f>AVERAGE(K3:K44)</f>
        <v>18.127560629302881</v>
      </c>
      <c r="N2" t="e">
        <f>ABS(B2-C2)/B2</f>
        <v>#N/A</v>
      </c>
      <c r="O2" s="4">
        <f>AVERAGE(N3:N44)*100</f>
        <v>203.98381892711575</v>
      </c>
    </row>
    <row r="3" spans="2:15" x14ac:dyDescent="0.25">
      <c r="B3" s="1">
        <v>43</v>
      </c>
      <c r="C3">
        <f>B2</f>
        <v>30</v>
      </c>
      <c r="E3">
        <f t="shared" ref="E3:E44" si="0">B3-C3</f>
        <v>13</v>
      </c>
      <c r="H3">
        <f t="shared" ref="H3:H44" si="1">POWER(E3,2)</f>
        <v>169</v>
      </c>
      <c r="K3">
        <f t="shared" ref="K3:K44" si="2">ABS(E3)</f>
        <v>13</v>
      </c>
      <c r="N3">
        <f t="shared" ref="N3:N44" si="3">ABS(B3-C3)/B3</f>
        <v>0.30232558139534882</v>
      </c>
    </row>
    <row r="4" spans="2:15" x14ac:dyDescent="0.25">
      <c r="B4" s="1">
        <v>32</v>
      </c>
      <c r="C4">
        <f t="shared" ref="C4:C44" si="4">0.5*B3+0.5*C3</f>
        <v>36.5</v>
      </c>
      <c r="E4">
        <f t="shared" si="0"/>
        <v>-4.5</v>
      </c>
      <c r="H4">
        <f t="shared" si="1"/>
        <v>20.25</v>
      </c>
      <c r="K4">
        <f t="shared" si="2"/>
        <v>4.5</v>
      </c>
      <c r="N4">
        <f t="shared" si="3"/>
        <v>0.140625</v>
      </c>
    </row>
    <row r="5" spans="2:15" x14ac:dyDescent="0.25">
      <c r="B5" s="1">
        <v>23</v>
      </c>
      <c r="C5">
        <f t="shared" si="4"/>
        <v>34.25</v>
      </c>
      <c r="E5">
        <f t="shared" si="0"/>
        <v>-11.25</v>
      </c>
      <c r="H5">
        <f t="shared" si="1"/>
        <v>126.5625</v>
      </c>
      <c r="K5">
        <f t="shared" si="2"/>
        <v>11.25</v>
      </c>
      <c r="N5">
        <f t="shared" si="3"/>
        <v>0.4891304347826087</v>
      </c>
    </row>
    <row r="6" spans="2:15" x14ac:dyDescent="0.25">
      <c r="B6" s="1">
        <v>60</v>
      </c>
      <c r="C6">
        <f t="shared" si="4"/>
        <v>28.625</v>
      </c>
      <c r="E6">
        <f t="shared" si="0"/>
        <v>31.375</v>
      </c>
      <c r="H6">
        <f t="shared" si="1"/>
        <v>984.390625</v>
      </c>
      <c r="K6">
        <f t="shared" si="2"/>
        <v>31.375</v>
      </c>
      <c r="N6">
        <f t="shared" si="3"/>
        <v>0.5229166666666667</v>
      </c>
    </row>
    <row r="7" spans="2:15" x14ac:dyDescent="0.25">
      <c r="B7" s="1">
        <v>4</v>
      </c>
      <c r="C7">
        <f t="shared" si="4"/>
        <v>44.3125</v>
      </c>
      <c r="E7">
        <f t="shared" si="0"/>
        <v>-40.3125</v>
      </c>
      <c r="H7">
        <f t="shared" si="1"/>
        <v>1625.09765625</v>
      </c>
      <c r="K7">
        <f t="shared" si="2"/>
        <v>40.3125</v>
      </c>
      <c r="N7">
        <f t="shared" si="3"/>
        <v>10.078125</v>
      </c>
    </row>
    <row r="8" spans="2:15" x14ac:dyDescent="0.25">
      <c r="B8" s="1">
        <v>12</v>
      </c>
      <c r="C8">
        <f t="shared" si="4"/>
        <v>24.15625</v>
      </c>
      <c r="E8">
        <f t="shared" si="0"/>
        <v>-12.15625</v>
      </c>
      <c r="H8">
        <f t="shared" si="1"/>
        <v>147.7744140625</v>
      </c>
      <c r="K8">
        <f t="shared" si="2"/>
        <v>12.15625</v>
      </c>
      <c r="N8">
        <f t="shared" si="3"/>
        <v>1.0130208333333333</v>
      </c>
    </row>
    <row r="9" spans="2:15" x14ac:dyDescent="0.25">
      <c r="B9" s="1">
        <v>42</v>
      </c>
      <c r="C9">
        <f t="shared" si="4"/>
        <v>18.078125</v>
      </c>
      <c r="E9">
        <f t="shared" si="0"/>
        <v>23.921875</v>
      </c>
      <c r="H9">
        <f t="shared" si="1"/>
        <v>572.256103515625</v>
      </c>
      <c r="K9">
        <f t="shared" si="2"/>
        <v>23.921875</v>
      </c>
      <c r="N9">
        <f t="shared" si="3"/>
        <v>0.56956845238095233</v>
      </c>
    </row>
    <row r="10" spans="2:15" x14ac:dyDescent="0.25">
      <c r="B10" s="1">
        <v>14</v>
      </c>
      <c r="C10">
        <f t="shared" si="4"/>
        <v>30.0390625</v>
      </c>
      <c r="E10">
        <f t="shared" si="0"/>
        <v>-16.0390625</v>
      </c>
      <c r="H10">
        <f t="shared" si="1"/>
        <v>257.25152587890625</v>
      </c>
      <c r="K10">
        <f t="shared" si="2"/>
        <v>16.0390625</v>
      </c>
      <c r="N10">
        <f t="shared" si="3"/>
        <v>1.1456473214285714</v>
      </c>
    </row>
    <row r="11" spans="2:15" x14ac:dyDescent="0.25">
      <c r="B11" s="1">
        <v>0</v>
      </c>
      <c r="C11">
        <f t="shared" si="4"/>
        <v>22.01953125</v>
      </c>
      <c r="E11">
        <f t="shared" si="0"/>
        <v>-22.01953125</v>
      </c>
      <c r="H11">
        <f t="shared" si="1"/>
        <v>484.85975646972656</v>
      </c>
      <c r="K11">
        <f t="shared" si="2"/>
        <v>22.01953125</v>
      </c>
      <c r="N11" s="2">
        <v>0</v>
      </c>
    </row>
    <row r="12" spans="2:15" x14ac:dyDescent="0.25">
      <c r="B12" s="1">
        <v>31</v>
      </c>
      <c r="C12">
        <f t="shared" si="4"/>
        <v>11.009765625</v>
      </c>
      <c r="E12">
        <f t="shared" si="0"/>
        <v>19.990234375</v>
      </c>
      <c r="H12">
        <f t="shared" si="1"/>
        <v>399.60947036743164</v>
      </c>
      <c r="K12">
        <f t="shared" si="2"/>
        <v>19.990234375</v>
      </c>
      <c r="N12">
        <f t="shared" si="3"/>
        <v>0.64484627016129037</v>
      </c>
    </row>
    <row r="13" spans="2:15" x14ac:dyDescent="0.25">
      <c r="B13" s="1">
        <v>0</v>
      </c>
      <c r="C13">
        <f t="shared" si="4"/>
        <v>21.0048828125</v>
      </c>
      <c r="E13">
        <f t="shared" si="0"/>
        <v>-21.0048828125</v>
      </c>
      <c r="H13">
        <f t="shared" si="1"/>
        <v>441.20510196685791</v>
      </c>
      <c r="K13">
        <f t="shared" si="2"/>
        <v>21.0048828125</v>
      </c>
      <c r="N13" s="2">
        <v>0</v>
      </c>
    </row>
    <row r="14" spans="2:15" x14ac:dyDescent="0.25">
      <c r="B14" s="1">
        <v>29</v>
      </c>
      <c r="C14">
        <f t="shared" si="4"/>
        <v>10.50244140625</v>
      </c>
      <c r="E14">
        <f t="shared" si="0"/>
        <v>18.49755859375</v>
      </c>
      <c r="H14">
        <f t="shared" si="1"/>
        <v>342.15967392921448</v>
      </c>
      <c r="K14">
        <f t="shared" si="2"/>
        <v>18.49755859375</v>
      </c>
      <c r="N14">
        <f t="shared" si="3"/>
        <v>0.63784684806034486</v>
      </c>
    </row>
    <row r="15" spans="2:15" x14ac:dyDescent="0.25">
      <c r="B15" s="1">
        <v>22</v>
      </c>
      <c r="C15">
        <f t="shared" si="4"/>
        <v>19.751220703125</v>
      </c>
      <c r="E15">
        <f t="shared" si="0"/>
        <v>2.248779296875</v>
      </c>
      <c r="H15">
        <f t="shared" si="1"/>
        <v>5.0570083260536194</v>
      </c>
      <c r="K15">
        <f t="shared" si="2"/>
        <v>2.248779296875</v>
      </c>
      <c r="N15">
        <f t="shared" si="3"/>
        <v>0.10221724076704546</v>
      </c>
    </row>
    <row r="16" spans="2:15" x14ac:dyDescent="0.25">
      <c r="B16" s="1">
        <v>26</v>
      </c>
      <c r="C16">
        <f t="shared" si="4"/>
        <v>20.8756103515625</v>
      </c>
      <c r="E16">
        <f t="shared" si="0"/>
        <v>5.1243896484375</v>
      </c>
      <c r="H16">
        <f t="shared" si="1"/>
        <v>26.259369269013405</v>
      </c>
      <c r="K16">
        <f t="shared" si="2"/>
        <v>5.1243896484375</v>
      </c>
      <c r="N16">
        <f t="shared" si="3"/>
        <v>0.19709190955528846</v>
      </c>
    </row>
    <row r="17" spans="2:14" x14ac:dyDescent="0.25">
      <c r="B17" s="1">
        <v>21</v>
      </c>
      <c r="C17">
        <f t="shared" si="4"/>
        <v>23.43780517578125</v>
      </c>
      <c r="E17">
        <f t="shared" si="0"/>
        <v>-2.43780517578125</v>
      </c>
      <c r="H17">
        <f t="shared" si="1"/>
        <v>5.9428940750658512</v>
      </c>
      <c r="K17">
        <f t="shared" si="2"/>
        <v>2.43780517578125</v>
      </c>
      <c r="N17">
        <f t="shared" si="3"/>
        <v>0.1160859607514881</v>
      </c>
    </row>
    <row r="18" spans="2:14" x14ac:dyDescent="0.25">
      <c r="B18" s="1">
        <v>63</v>
      </c>
      <c r="C18">
        <f t="shared" si="4"/>
        <v>22.218902587890625</v>
      </c>
      <c r="E18">
        <f t="shared" si="0"/>
        <v>40.781097412109375</v>
      </c>
      <c r="H18">
        <f t="shared" si="1"/>
        <v>1663.097906135954</v>
      </c>
      <c r="K18">
        <f t="shared" si="2"/>
        <v>40.781097412109375</v>
      </c>
      <c r="N18">
        <f t="shared" si="3"/>
        <v>0.64731900654141861</v>
      </c>
    </row>
    <row r="19" spans="2:14" x14ac:dyDescent="0.25">
      <c r="B19" s="1">
        <v>9</v>
      </c>
      <c r="C19">
        <f t="shared" si="4"/>
        <v>42.609451293945313</v>
      </c>
      <c r="E19">
        <f t="shared" si="0"/>
        <v>-33.609451293945313</v>
      </c>
      <c r="H19">
        <f t="shared" si="1"/>
        <v>1129.5952162800822</v>
      </c>
      <c r="K19">
        <f t="shared" si="2"/>
        <v>33.609451293945313</v>
      </c>
      <c r="N19">
        <f t="shared" si="3"/>
        <v>3.7343834771050348</v>
      </c>
    </row>
    <row r="20" spans="2:14" x14ac:dyDescent="0.25">
      <c r="B20" s="1">
        <v>22</v>
      </c>
      <c r="C20">
        <f t="shared" si="4"/>
        <v>25.804725646972656</v>
      </c>
      <c r="E20">
        <f t="shared" si="0"/>
        <v>-3.8047256469726563</v>
      </c>
      <c r="H20">
        <f t="shared" si="1"/>
        <v>14.475937248731498</v>
      </c>
      <c r="K20">
        <f t="shared" si="2"/>
        <v>3.8047256469726563</v>
      </c>
      <c r="N20">
        <f t="shared" si="3"/>
        <v>0.17294207486239346</v>
      </c>
    </row>
    <row r="21" spans="2:14" x14ac:dyDescent="0.25">
      <c r="B21" s="1">
        <v>4</v>
      </c>
      <c r="C21">
        <f t="shared" si="4"/>
        <v>23.902362823486328</v>
      </c>
      <c r="E21">
        <f t="shared" si="0"/>
        <v>-19.902362823486328</v>
      </c>
      <c r="H21">
        <f t="shared" si="1"/>
        <v>396.10404595769069</v>
      </c>
      <c r="K21">
        <f t="shared" si="2"/>
        <v>19.902362823486328</v>
      </c>
      <c r="N21">
        <f t="shared" si="3"/>
        <v>4.975590705871582</v>
      </c>
    </row>
    <row r="22" spans="2:14" x14ac:dyDescent="0.25">
      <c r="B22" s="1">
        <v>40</v>
      </c>
      <c r="C22">
        <f t="shared" si="4"/>
        <v>13.951181411743164</v>
      </c>
      <c r="E22">
        <f t="shared" si="0"/>
        <v>26.048818588256836</v>
      </c>
      <c r="H22">
        <f t="shared" si="1"/>
        <v>678.54094984391486</v>
      </c>
      <c r="K22">
        <f t="shared" si="2"/>
        <v>26.048818588256836</v>
      </c>
      <c r="N22">
        <f t="shared" si="3"/>
        <v>0.65122046470642092</v>
      </c>
    </row>
    <row r="23" spans="2:14" x14ac:dyDescent="0.25">
      <c r="B23" s="1">
        <v>28</v>
      </c>
      <c r="C23">
        <f t="shared" si="4"/>
        <v>26.975590705871582</v>
      </c>
      <c r="E23">
        <f t="shared" si="0"/>
        <v>1.024409294128418</v>
      </c>
      <c r="H23">
        <f t="shared" si="1"/>
        <v>1.0494144018966836</v>
      </c>
      <c r="K23">
        <f t="shared" si="2"/>
        <v>1.024409294128418</v>
      </c>
      <c r="N23">
        <f t="shared" si="3"/>
        <v>3.658604621887207E-2</v>
      </c>
    </row>
    <row r="24" spans="2:14" x14ac:dyDescent="0.25">
      <c r="B24" s="1">
        <v>15</v>
      </c>
      <c r="C24">
        <f t="shared" si="4"/>
        <v>27.487795352935791</v>
      </c>
      <c r="E24">
        <f t="shared" si="0"/>
        <v>-12.487795352935791</v>
      </c>
      <c r="H24">
        <f t="shared" si="1"/>
        <v>155.94503277680474</v>
      </c>
      <c r="K24">
        <f t="shared" si="2"/>
        <v>12.487795352935791</v>
      </c>
      <c r="N24">
        <f t="shared" si="3"/>
        <v>0.83251969019571936</v>
      </c>
    </row>
    <row r="25" spans="2:14" x14ac:dyDescent="0.25">
      <c r="B25" s="1">
        <v>1</v>
      </c>
      <c r="C25">
        <f t="shared" si="4"/>
        <v>21.243897676467896</v>
      </c>
      <c r="E25">
        <f t="shared" si="0"/>
        <v>-20.243897676467896</v>
      </c>
      <c r="H25">
        <f t="shared" si="1"/>
        <v>409.81539313530226</v>
      </c>
      <c r="K25">
        <f t="shared" si="2"/>
        <v>20.243897676467896</v>
      </c>
      <c r="N25">
        <f t="shared" si="3"/>
        <v>20.243897676467896</v>
      </c>
    </row>
    <row r="26" spans="2:14" x14ac:dyDescent="0.25">
      <c r="B26" s="1">
        <v>34</v>
      </c>
      <c r="C26">
        <f t="shared" si="4"/>
        <v>11.121948838233948</v>
      </c>
      <c r="E26">
        <f t="shared" si="0"/>
        <v>22.878051161766052</v>
      </c>
      <c r="H26">
        <f t="shared" si="1"/>
        <v>523.405224960385</v>
      </c>
      <c r="K26">
        <f t="shared" si="2"/>
        <v>22.878051161766052</v>
      </c>
      <c r="N26">
        <f t="shared" si="3"/>
        <v>0.6728838576990015</v>
      </c>
    </row>
    <row r="27" spans="2:14" x14ac:dyDescent="0.25">
      <c r="B27" s="1">
        <v>34</v>
      </c>
      <c r="C27">
        <f t="shared" si="4"/>
        <v>22.560974419116974</v>
      </c>
      <c r="E27">
        <f t="shared" si="0"/>
        <v>11.439025580883026</v>
      </c>
      <c r="H27">
        <f t="shared" si="1"/>
        <v>130.85130624009625</v>
      </c>
      <c r="K27">
        <f t="shared" si="2"/>
        <v>11.439025580883026</v>
      </c>
      <c r="N27">
        <f t="shared" si="3"/>
        <v>0.33644192884950075</v>
      </c>
    </row>
    <row r="28" spans="2:14" x14ac:dyDescent="0.25">
      <c r="B28" s="1">
        <v>23</v>
      </c>
      <c r="C28">
        <f t="shared" si="4"/>
        <v>28.280487209558487</v>
      </c>
      <c r="E28">
        <f t="shared" si="0"/>
        <v>-5.2804872095584869</v>
      </c>
      <c r="H28">
        <f t="shared" si="1"/>
        <v>27.883545170310775</v>
      </c>
      <c r="K28">
        <f t="shared" si="2"/>
        <v>5.2804872095584869</v>
      </c>
      <c r="N28">
        <f t="shared" si="3"/>
        <v>0.22958640041558639</v>
      </c>
    </row>
    <row r="29" spans="2:14" x14ac:dyDescent="0.25">
      <c r="B29" s="1">
        <v>14</v>
      </c>
      <c r="C29">
        <f t="shared" si="4"/>
        <v>25.640243604779243</v>
      </c>
      <c r="E29">
        <f t="shared" si="0"/>
        <v>-11.640243604779243</v>
      </c>
      <c r="H29">
        <f t="shared" si="1"/>
        <v>135.49527117860407</v>
      </c>
      <c r="K29">
        <f t="shared" si="2"/>
        <v>11.640243604779243</v>
      </c>
      <c r="N29">
        <f t="shared" si="3"/>
        <v>0.83144597176994595</v>
      </c>
    </row>
    <row r="30" spans="2:14" x14ac:dyDescent="0.25">
      <c r="B30" s="1">
        <v>51</v>
      </c>
      <c r="C30">
        <f t="shared" si="4"/>
        <v>19.820121802389622</v>
      </c>
      <c r="E30">
        <f t="shared" si="0"/>
        <v>31.179878197610378</v>
      </c>
      <c r="H30">
        <f t="shared" si="1"/>
        <v>972.18480441781901</v>
      </c>
      <c r="K30">
        <f t="shared" si="2"/>
        <v>31.179878197610378</v>
      </c>
      <c r="N30">
        <f t="shared" si="3"/>
        <v>0.61137016073745842</v>
      </c>
    </row>
    <row r="31" spans="2:14" x14ac:dyDescent="0.25">
      <c r="B31" s="1">
        <v>33</v>
      </c>
      <c r="C31">
        <f t="shared" si="4"/>
        <v>35.410060901194811</v>
      </c>
      <c r="E31">
        <f t="shared" si="0"/>
        <v>-2.4100609011948109</v>
      </c>
      <c r="H31">
        <f t="shared" si="1"/>
        <v>5.8083935474679436</v>
      </c>
      <c r="K31">
        <f t="shared" si="2"/>
        <v>2.4100609011948109</v>
      </c>
      <c r="N31">
        <f t="shared" si="3"/>
        <v>7.3032148521054871E-2</v>
      </c>
    </row>
    <row r="32" spans="2:14" x14ac:dyDescent="0.25">
      <c r="B32" s="1">
        <v>10</v>
      </c>
      <c r="C32">
        <f t="shared" si="4"/>
        <v>34.205030450597405</v>
      </c>
      <c r="E32">
        <f t="shared" si="0"/>
        <v>-24.205030450597405</v>
      </c>
      <c r="H32">
        <f t="shared" si="1"/>
        <v>585.88349911434761</v>
      </c>
      <c r="K32">
        <f t="shared" si="2"/>
        <v>24.205030450597405</v>
      </c>
      <c r="N32">
        <f t="shared" si="3"/>
        <v>2.4205030450597405</v>
      </c>
    </row>
    <row r="33" spans="2:14" x14ac:dyDescent="0.25">
      <c r="B33" s="1">
        <v>21</v>
      </c>
      <c r="C33">
        <f t="shared" si="4"/>
        <v>22.102515225298703</v>
      </c>
      <c r="E33">
        <f t="shared" si="0"/>
        <v>-1.1025152252987027</v>
      </c>
      <c r="H33">
        <f t="shared" si="1"/>
        <v>1.2155398220154492</v>
      </c>
      <c r="K33">
        <f t="shared" si="2"/>
        <v>1.1025152252987027</v>
      </c>
      <c r="N33">
        <f t="shared" si="3"/>
        <v>5.250072501422394E-2</v>
      </c>
    </row>
    <row r="34" spans="2:14" x14ac:dyDescent="0.25">
      <c r="B34" s="1">
        <v>67</v>
      </c>
      <c r="C34">
        <f t="shared" si="4"/>
        <v>21.551257612649351</v>
      </c>
      <c r="E34">
        <f t="shared" si="0"/>
        <v>45.448742387350649</v>
      </c>
      <c r="H34">
        <f t="shared" si="1"/>
        <v>2065.5881845917634</v>
      </c>
      <c r="K34">
        <f t="shared" si="2"/>
        <v>45.448742387350649</v>
      </c>
      <c r="N34">
        <f t="shared" si="3"/>
        <v>0.67833943861717383</v>
      </c>
    </row>
    <row r="35" spans="2:14" x14ac:dyDescent="0.25">
      <c r="B35" s="1">
        <v>18</v>
      </c>
      <c r="C35">
        <f t="shared" si="4"/>
        <v>44.275628806324676</v>
      </c>
      <c r="E35">
        <f t="shared" si="0"/>
        <v>-26.275628806324676</v>
      </c>
      <c r="H35">
        <f t="shared" si="1"/>
        <v>690.40866916775906</v>
      </c>
      <c r="K35">
        <f t="shared" si="2"/>
        <v>26.275628806324676</v>
      </c>
      <c r="N35">
        <f t="shared" si="3"/>
        <v>1.4597571559069265</v>
      </c>
    </row>
    <row r="36" spans="2:14" x14ac:dyDescent="0.25">
      <c r="B36" s="1">
        <v>2</v>
      </c>
      <c r="C36">
        <f t="shared" si="4"/>
        <v>31.137814403162338</v>
      </c>
      <c r="E36">
        <f t="shared" si="0"/>
        <v>-29.137814403162338</v>
      </c>
      <c r="H36">
        <f t="shared" si="1"/>
        <v>849.01222819313455</v>
      </c>
      <c r="K36">
        <f t="shared" si="2"/>
        <v>29.137814403162338</v>
      </c>
      <c r="N36">
        <f t="shared" si="3"/>
        <v>14.568907201581169</v>
      </c>
    </row>
    <row r="37" spans="2:14" x14ac:dyDescent="0.25">
      <c r="B37" s="1">
        <v>58</v>
      </c>
      <c r="C37">
        <f t="shared" si="4"/>
        <v>16.568907201581169</v>
      </c>
      <c r="E37">
        <f t="shared" si="0"/>
        <v>41.431092798418831</v>
      </c>
      <c r="H37">
        <f t="shared" si="1"/>
        <v>1716.5354504711927</v>
      </c>
      <c r="K37">
        <f t="shared" si="2"/>
        <v>41.431092798418831</v>
      </c>
      <c r="N37">
        <f t="shared" si="3"/>
        <v>0.71432918617963503</v>
      </c>
    </row>
    <row r="38" spans="2:14" x14ac:dyDescent="0.25">
      <c r="B38" s="1">
        <v>30</v>
      </c>
      <c r="C38">
        <f t="shared" si="4"/>
        <v>37.284453600790584</v>
      </c>
      <c r="E38">
        <f t="shared" si="0"/>
        <v>-7.2844536007905845</v>
      </c>
      <c r="H38">
        <f t="shared" si="1"/>
        <v>53.063264262070909</v>
      </c>
      <c r="K38">
        <f t="shared" si="2"/>
        <v>7.2844536007905845</v>
      </c>
      <c r="N38">
        <f t="shared" si="3"/>
        <v>0.2428151200263528</v>
      </c>
    </row>
    <row r="39" spans="2:14" x14ac:dyDescent="0.25">
      <c r="B39" s="1">
        <v>53</v>
      </c>
      <c r="C39">
        <f t="shared" si="4"/>
        <v>33.642226800395292</v>
      </c>
      <c r="E39">
        <f t="shared" si="0"/>
        <v>19.357773199604708</v>
      </c>
      <c r="H39">
        <f t="shared" si="1"/>
        <v>374.72338324733431</v>
      </c>
      <c r="K39">
        <f t="shared" si="2"/>
        <v>19.357773199604708</v>
      </c>
      <c r="N39">
        <f t="shared" si="3"/>
        <v>0.36524100376612656</v>
      </c>
    </row>
    <row r="40" spans="2:14" x14ac:dyDescent="0.25">
      <c r="B40" s="1">
        <v>41</v>
      </c>
      <c r="C40">
        <f t="shared" si="4"/>
        <v>43.321113400197646</v>
      </c>
      <c r="E40">
        <f t="shared" si="0"/>
        <v>-2.3211134001976461</v>
      </c>
      <c r="H40">
        <f t="shared" si="1"/>
        <v>5.3875674165770784</v>
      </c>
      <c r="K40">
        <f t="shared" si="2"/>
        <v>2.3211134001976461</v>
      </c>
      <c r="N40">
        <f t="shared" si="3"/>
        <v>5.6612521956040149E-2</v>
      </c>
    </row>
    <row r="41" spans="2:14" x14ac:dyDescent="0.25">
      <c r="B41" s="1">
        <v>3</v>
      </c>
      <c r="C41">
        <f t="shared" si="4"/>
        <v>42.160556700098823</v>
      </c>
      <c r="E41">
        <f t="shared" si="0"/>
        <v>-39.160556700098823</v>
      </c>
      <c r="H41">
        <f t="shared" si="1"/>
        <v>1533.5492010616549</v>
      </c>
      <c r="K41">
        <f t="shared" si="2"/>
        <v>39.160556700098823</v>
      </c>
      <c r="N41">
        <f t="shared" si="3"/>
        <v>13.053518900032941</v>
      </c>
    </row>
    <row r="42" spans="2:14" x14ac:dyDescent="0.25">
      <c r="B42" s="1">
        <v>29</v>
      </c>
      <c r="C42">
        <f t="shared" si="4"/>
        <v>22.580278350049412</v>
      </c>
      <c r="E42">
        <f t="shared" si="0"/>
        <v>6.4197216499505885</v>
      </c>
      <c r="H42">
        <f t="shared" si="1"/>
        <v>41.212826062844307</v>
      </c>
      <c r="K42">
        <f t="shared" si="2"/>
        <v>6.4197216499505885</v>
      </c>
      <c r="N42">
        <f t="shared" si="3"/>
        <v>0.22136971206726166</v>
      </c>
    </row>
    <row r="43" spans="2:14" x14ac:dyDescent="0.25">
      <c r="B43" s="1">
        <v>39</v>
      </c>
      <c r="C43">
        <f t="shared" si="4"/>
        <v>25.790139175024706</v>
      </c>
      <c r="E43">
        <f t="shared" si="0"/>
        <v>13.209860824975294</v>
      </c>
      <c r="H43">
        <f t="shared" si="1"/>
        <v>174.50042301521697</v>
      </c>
      <c r="K43">
        <f t="shared" si="2"/>
        <v>13.209860824975294</v>
      </c>
      <c r="N43">
        <f t="shared" si="3"/>
        <v>0.33871438012757166</v>
      </c>
    </row>
    <row r="44" spans="2:14" x14ac:dyDescent="0.25">
      <c r="B44" s="1">
        <v>13</v>
      </c>
      <c r="C44">
        <f t="shared" si="4"/>
        <v>32.395069587512353</v>
      </c>
      <c r="E44">
        <f t="shared" si="0"/>
        <v>-19.395069587512353</v>
      </c>
      <c r="H44">
        <f t="shared" si="1"/>
        <v>376.16872430444658</v>
      </c>
      <c r="K44">
        <f t="shared" si="2"/>
        <v>19.395069587512353</v>
      </c>
      <c r="N44">
        <f t="shared" si="3"/>
        <v>1.4919284298086426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workbookViewId="0">
      <selection activeCell="G10" sqref="G10"/>
    </sheetView>
  </sheetViews>
  <sheetFormatPr defaultRowHeight="15" x14ac:dyDescent="0.25"/>
  <cols>
    <col min="2" max="2" width="21.7109375" customWidth="1"/>
    <col min="6" max="6" width="13.7109375" customWidth="1"/>
    <col min="9" max="9" width="16.140625" customWidth="1"/>
    <col min="12" max="12" width="13.5703125" customWidth="1"/>
    <col min="14" max="14" width="12.140625" customWidth="1"/>
    <col min="15" max="15" width="12.85546875" customWidth="1"/>
  </cols>
  <sheetData>
    <row r="1" spans="2:15" x14ac:dyDescent="0.25">
      <c r="B1" s="4" t="s">
        <v>15</v>
      </c>
      <c r="C1" s="3" t="s">
        <v>23</v>
      </c>
      <c r="E1" t="s">
        <v>1</v>
      </c>
      <c r="F1" s="3" t="s">
        <v>2</v>
      </c>
      <c r="H1" t="s">
        <v>3</v>
      </c>
      <c r="I1" s="3" t="s">
        <v>4</v>
      </c>
      <c r="K1" t="s">
        <v>5</v>
      </c>
      <c r="L1" s="3" t="s">
        <v>6</v>
      </c>
      <c r="N1" t="s">
        <v>29</v>
      </c>
      <c r="O1" s="3" t="s">
        <v>30</v>
      </c>
    </row>
    <row r="2" spans="2:15" x14ac:dyDescent="0.25">
      <c r="B2" s="1">
        <v>30</v>
      </c>
      <c r="C2" t="e">
        <v>#N/A</v>
      </c>
      <c r="E2" t="e">
        <f>B2-C2</f>
        <v>#N/A</v>
      </c>
      <c r="F2" s="4">
        <f>AVERAGE(E3:E44)</f>
        <v>-0.38418255924784606</v>
      </c>
      <c r="H2" t="e">
        <f>POWER(E2,2)</f>
        <v>#N/A</v>
      </c>
      <c r="I2" s="4">
        <f>AVERAGE(H3:H44)</f>
        <v>703.53800373146476</v>
      </c>
      <c r="K2" t="e">
        <f>ABS(E2)</f>
        <v>#N/A</v>
      </c>
      <c r="L2" s="4">
        <f>AVERAGE(K3:K44)</f>
        <v>22.288726511510411</v>
      </c>
      <c r="N2" t="e">
        <f>ABS(B2-C2)/B2</f>
        <v>#N/A</v>
      </c>
      <c r="O2" s="4">
        <f>AVERAGE(N3:N44)*100</f>
        <v>204.96028624479038</v>
      </c>
    </row>
    <row r="3" spans="2:15" x14ac:dyDescent="0.25">
      <c r="B3" s="1">
        <v>43</v>
      </c>
      <c r="C3">
        <f>B2</f>
        <v>30</v>
      </c>
      <c r="E3">
        <f t="shared" ref="E3:E44" si="0">B3-C3</f>
        <v>13</v>
      </c>
      <c r="H3">
        <f t="shared" ref="H3:H44" si="1">POWER(E3,2)</f>
        <v>169</v>
      </c>
      <c r="K3">
        <f t="shared" ref="K3:K44" si="2">ABS(E3)</f>
        <v>13</v>
      </c>
      <c r="N3">
        <f t="shared" ref="N3:N44" si="3">ABS(B3-C3)/B3</f>
        <v>0.30232558139534882</v>
      </c>
    </row>
    <row r="4" spans="2:15" x14ac:dyDescent="0.25">
      <c r="B4" s="1">
        <v>32</v>
      </c>
      <c r="C4">
        <f t="shared" ref="C4:C44" si="4">0.9*B3+0.1*C3</f>
        <v>41.7</v>
      </c>
      <c r="E4">
        <f t="shared" si="0"/>
        <v>-9.7000000000000028</v>
      </c>
      <c r="H4">
        <f t="shared" si="1"/>
        <v>94.09000000000006</v>
      </c>
      <c r="K4">
        <f t="shared" si="2"/>
        <v>9.7000000000000028</v>
      </c>
      <c r="N4">
        <f t="shared" si="3"/>
        <v>0.30312500000000009</v>
      </c>
    </row>
    <row r="5" spans="2:15" x14ac:dyDescent="0.25">
      <c r="B5" s="1">
        <v>23</v>
      </c>
      <c r="C5">
        <f t="shared" si="4"/>
        <v>32.97</v>
      </c>
      <c r="E5">
        <f t="shared" si="0"/>
        <v>-9.9699999999999989</v>
      </c>
      <c r="H5">
        <f t="shared" si="1"/>
        <v>99.400899999999979</v>
      </c>
      <c r="K5">
        <f t="shared" si="2"/>
        <v>9.9699999999999989</v>
      </c>
      <c r="N5">
        <f t="shared" si="3"/>
        <v>0.43347826086956515</v>
      </c>
    </row>
    <row r="6" spans="2:15" x14ac:dyDescent="0.25">
      <c r="B6" s="1">
        <v>60</v>
      </c>
      <c r="C6">
        <f t="shared" si="4"/>
        <v>23.997</v>
      </c>
      <c r="E6">
        <f t="shared" si="0"/>
        <v>36.003</v>
      </c>
      <c r="H6">
        <f t="shared" si="1"/>
        <v>1296.216009</v>
      </c>
      <c r="K6">
        <f t="shared" si="2"/>
        <v>36.003</v>
      </c>
      <c r="N6">
        <f t="shared" si="3"/>
        <v>0.60004999999999997</v>
      </c>
    </row>
    <row r="7" spans="2:15" x14ac:dyDescent="0.25">
      <c r="B7" s="1">
        <v>4</v>
      </c>
      <c r="C7">
        <f t="shared" si="4"/>
        <v>56.399700000000003</v>
      </c>
      <c r="E7">
        <f t="shared" si="0"/>
        <v>-52.399700000000003</v>
      </c>
      <c r="H7">
        <f t="shared" si="1"/>
        <v>2745.7285600900004</v>
      </c>
      <c r="K7">
        <f t="shared" si="2"/>
        <v>52.399700000000003</v>
      </c>
      <c r="N7">
        <f t="shared" si="3"/>
        <v>13.099925000000001</v>
      </c>
    </row>
    <row r="8" spans="2:15" x14ac:dyDescent="0.25">
      <c r="B8" s="1">
        <v>12</v>
      </c>
      <c r="C8">
        <f t="shared" si="4"/>
        <v>9.2399700000000013</v>
      </c>
      <c r="E8">
        <f t="shared" si="0"/>
        <v>2.7600299999999987</v>
      </c>
      <c r="H8">
        <f t="shared" si="1"/>
        <v>7.6177656008999923</v>
      </c>
      <c r="K8">
        <f t="shared" si="2"/>
        <v>2.7600299999999987</v>
      </c>
      <c r="N8">
        <f t="shared" si="3"/>
        <v>0.23000249999999989</v>
      </c>
    </row>
    <row r="9" spans="2:15" x14ac:dyDescent="0.25">
      <c r="B9" s="1">
        <v>42</v>
      </c>
      <c r="C9">
        <f t="shared" si="4"/>
        <v>11.723997000000001</v>
      </c>
      <c r="E9">
        <f t="shared" si="0"/>
        <v>30.276002999999999</v>
      </c>
      <c r="H9">
        <f t="shared" si="1"/>
        <v>916.63635765600895</v>
      </c>
      <c r="K9">
        <f t="shared" si="2"/>
        <v>30.276002999999999</v>
      </c>
      <c r="N9">
        <f t="shared" si="3"/>
        <v>0.72085721428571425</v>
      </c>
    </row>
    <row r="10" spans="2:15" x14ac:dyDescent="0.25">
      <c r="B10" s="1">
        <v>14</v>
      </c>
      <c r="C10">
        <f t="shared" si="4"/>
        <v>38.972399700000004</v>
      </c>
      <c r="E10">
        <f t="shared" si="0"/>
        <v>-24.972399700000004</v>
      </c>
      <c r="H10">
        <f t="shared" si="1"/>
        <v>623.62074677656028</v>
      </c>
      <c r="K10">
        <f t="shared" si="2"/>
        <v>24.972399700000004</v>
      </c>
      <c r="N10">
        <f t="shared" si="3"/>
        <v>1.7837428357142859</v>
      </c>
    </row>
    <row r="11" spans="2:15" x14ac:dyDescent="0.25">
      <c r="B11" s="1">
        <v>0</v>
      </c>
      <c r="C11">
        <f t="shared" si="4"/>
        <v>16.497239969999999</v>
      </c>
      <c r="E11">
        <f t="shared" si="0"/>
        <v>-16.497239969999999</v>
      </c>
      <c r="H11">
        <f t="shared" si="1"/>
        <v>272.1589266277656</v>
      </c>
      <c r="K11">
        <f t="shared" si="2"/>
        <v>16.497239969999999</v>
      </c>
      <c r="N11" s="2">
        <v>0</v>
      </c>
    </row>
    <row r="12" spans="2:15" x14ac:dyDescent="0.25">
      <c r="B12" s="1">
        <v>31</v>
      </c>
      <c r="C12">
        <f t="shared" si="4"/>
        <v>1.6497239969999999</v>
      </c>
      <c r="E12">
        <f t="shared" si="0"/>
        <v>29.350276003000001</v>
      </c>
      <c r="H12">
        <f t="shared" si="1"/>
        <v>861.43870145227777</v>
      </c>
      <c r="K12">
        <f t="shared" si="2"/>
        <v>29.350276003000001</v>
      </c>
      <c r="N12">
        <f t="shared" si="3"/>
        <v>0.94678309687096773</v>
      </c>
    </row>
    <row r="13" spans="2:15" x14ac:dyDescent="0.25">
      <c r="B13" s="1">
        <v>0</v>
      </c>
      <c r="C13">
        <f t="shared" si="4"/>
        <v>28.064972399700004</v>
      </c>
      <c r="E13">
        <f t="shared" si="0"/>
        <v>-28.064972399700004</v>
      </c>
      <c r="H13">
        <f t="shared" si="1"/>
        <v>787.64267579592297</v>
      </c>
      <c r="K13">
        <f t="shared" si="2"/>
        <v>28.064972399700004</v>
      </c>
      <c r="N13" s="2">
        <v>0</v>
      </c>
    </row>
    <row r="14" spans="2:15" x14ac:dyDescent="0.25">
      <c r="B14" s="1">
        <v>29</v>
      </c>
      <c r="C14">
        <f t="shared" si="4"/>
        <v>2.8064972399700006</v>
      </c>
      <c r="E14">
        <f t="shared" si="0"/>
        <v>26.19350276003</v>
      </c>
      <c r="H14">
        <f t="shared" si="1"/>
        <v>686.09958683969921</v>
      </c>
      <c r="K14">
        <f t="shared" si="2"/>
        <v>26.19350276003</v>
      </c>
      <c r="N14">
        <f t="shared" si="3"/>
        <v>0.90322423310448274</v>
      </c>
    </row>
    <row r="15" spans="2:15" x14ac:dyDescent="0.25">
      <c r="B15" s="1">
        <v>22</v>
      </c>
      <c r="C15">
        <f t="shared" si="4"/>
        <v>26.380649723997003</v>
      </c>
      <c r="E15">
        <f t="shared" si="0"/>
        <v>-4.3806497239970028</v>
      </c>
      <c r="H15">
        <f t="shared" si="1"/>
        <v>19.190092004355016</v>
      </c>
      <c r="K15">
        <f t="shared" si="2"/>
        <v>4.3806497239970028</v>
      </c>
      <c r="N15">
        <f t="shared" si="3"/>
        <v>0.19912044199986376</v>
      </c>
    </row>
    <row r="16" spans="2:15" x14ac:dyDescent="0.25">
      <c r="B16" s="1">
        <v>26</v>
      </c>
      <c r="C16">
        <f t="shared" si="4"/>
        <v>22.438064972399701</v>
      </c>
      <c r="E16">
        <f t="shared" si="0"/>
        <v>3.561935027600299</v>
      </c>
      <c r="H16">
        <f t="shared" si="1"/>
        <v>12.687381140845943</v>
      </c>
      <c r="K16">
        <f t="shared" si="2"/>
        <v>3.561935027600299</v>
      </c>
      <c r="N16">
        <f t="shared" si="3"/>
        <v>0.13699750106154995</v>
      </c>
    </row>
    <row r="17" spans="2:14" x14ac:dyDescent="0.25">
      <c r="B17" s="1">
        <v>21</v>
      </c>
      <c r="C17">
        <f t="shared" si="4"/>
        <v>25.643806497239972</v>
      </c>
      <c r="E17">
        <f t="shared" si="0"/>
        <v>-4.6438064972399715</v>
      </c>
      <c r="H17">
        <f t="shared" si="1"/>
        <v>21.564938783808174</v>
      </c>
      <c r="K17">
        <f t="shared" si="2"/>
        <v>4.6438064972399715</v>
      </c>
      <c r="N17">
        <f t="shared" si="3"/>
        <v>0.22113364272571293</v>
      </c>
    </row>
    <row r="18" spans="2:14" x14ac:dyDescent="0.25">
      <c r="B18" s="1">
        <v>63</v>
      </c>
      <c r="C18">
        <f t="shared" si="4"/>
        <v>21.464380649723999</v>
      </c>
      <c r="E18">
        <f t="shared" si="0"/>
        <v>41.535619350276001</v>
      </c>
      <c r="H18">
        <f t="shared" si="1"/>
        <v>1725.2076748110221</v>
      </c>
      <c r="K18">
        <f t="shared" si="2"/>
        <v>41.535619350276001</v>
      </c>
      <c r="N18">
        <f t="shared" si="3"/>
        <v>0.65929554524247624</v>
      </c>
    </row>
    <row r="19" spans="2:14" x14ac:dyDescent="0.25">
      <c r="B19" s="1">
        <v>9</v>
      </c>
      <c r="C19">
        <f t="shared" si="4"/>
        <v>58.846438064972403</v>
      </c>
      <c r="E19">
        <f t="shared" si="0"/>
        <v>-49.846438064972403</v>
      </c>
      <c r="H19">
        <f t="shared" si="1"/>
        <v>2484.6673877651297</v>
      </c>
      <c r="K19">
        <f t="shared" si="2"/>
        <v>49.846438064972403</v>
      </c>
      <c r="N19">
        <f t="shared" si="3"/>
        <v>5.5384931183302673</v>
      </c>
    </row>
    <row r="20" spans="2:14" x14ac:dyDescent="0.25">
      <c r="B20" s="1">
        <v>22</v>
      </c>
      <c r="C20">
        <f t="shared" si="4"/>
        <v>13.984643806497241</v>
      </c>
      <c r="E20">
        <f t="shared" si="0"/>
        <v>8.0153561935027593</v>
      </c>
      <c r="H20">
        <f t="shared" si="1"/>
        <v>64.245934908723044</v>
      </c>
      <c r="K20">
        <f t="shared" si="2"/>
        <v>8.0153561935027593</v>
      </c>
      <c r="N20">
        <f t="shared" si="3"/>
        <v>0.36433437243194361</v>
      </c>
    </row>
    <row r="21" spans="2:14" x14ac:dyDescent="0.25">
      <c r="B21" s="1">
        <v>4</v>
      </c>
      <c r="C21">
        <f t="shared" si="4"/>
        <v>21.198464380649725</v>
      </c>
      <c r="E21">
        <f t="shared" si="0"/>
        <v>-17.198464380649725</v>
      </c>
      <c r="H21">
        <f t="shared" si="1"/>
        <v>295.78717705247732</v>
      </c>
      <c r="K21">
        <f t="shared" si="2"/>
        <v>17.198464380649725</v>
      </c>
      <c r="N21">
        <f t="shared" si="3"/>
        <v>4.2996160951624312</v>
      </c>
    </row>
    <row r="22" spans="2:14" x14ac:dyDescent="0.25">
      <c r="B22" s="1">
        <v>40</v>
      </c>
      <c r="C22">
        <f t="shared" si="4"/>
        <v>5.7198464380649732</v>
      </c>
      <c r="E22">
        <f t="shared" si="0"/>
        <v>34.280153561935023</v>
      </c>
      <c r="H22">
        <f t="shared" si="1"/>
        <v>1175.1289282298465</v>
      </c>
      <c r="K22">
        <f t="shared" si="2"/>
        <v>34.280153561935023</v>
      </c>
      <c r="N22">
        <f t="shared" si="3"/>
        <v>0.85700383904837563</v>
      </c>
    </row>
    <row r="23" spans="2:14" x14ac:dyDescent="0.25">
      <c r="B23" s="1">
        <v>28</v>
      </c>
      <c r="C23">
        <f t="shared" si="4"/>
        <v>36.571984643806495</v>
      </c>
      <c r="E23">
        <f t="shared" si="0"/>
        <v>-8.5719846438064948</v>
      </c>
      <c r="H23">
        <f t="shared" si="1"/>
        <v>73.478920733654363</v>
      </c>
      <c r="K23">
        <f t="shared" si="2"/>
        <v>8.5719846438064948</v>
      </c>
      <c r="N23">
        <f t="shared" si="3"/>
        <v>0.3061423087073748</v>
      </c>
    </row>
    <row r="24" spans="2:14" x14ac:dyDescent="0.25">
      <c r="B24" s="1">
        <v>15</v>
      </c>
      <c r="C24">
        <f t="shared" si="4"/>
        <v>28.857198464380648</v>
      </c>
      <c r="E24">
        <f t="shared" si="0"/>
        <v>-13.857198464380648</v>
      </c>
      <c r="H24">
        <f t="shared" si="1"/>
        <v>192.02194928123339</v>
      </c>
      <c r="K24">
        <f t="shared" si="2"/>
        <v>13.857198464380648</v>
      </c>
      <c r="N24">
        <f t="shared" si="3"/>
        <v>0.92381323095870982</v>
      </c>
    </row>
    <row r="25" spans="2:14" x14ac:dyDescent="0.25">
      <c r="B25" s="1">
        <v>1</v>
      </c>
      <c r="C25">
        <f t="shared" si="4"/>
        <v>16.385719846438064</v>
      </c>
      <c r="E25">
        <f t="shared" si="0"/>
        <v>-15.385719846438064</v>
      </c>
      <c r="H25">
        <f t="shared" si="1"/>
        <v>236.72037519307813</v>
      </c>
      <c r="K25">
        <f t="shared" si="2"/>
        <v>15.385719846438064</v>
      </c>
      <c r="N25">
        <f t="shared" si="3"/>
        <v>15.385719846438064</v>
      </c>
    </row>
    <row r="26" spans="2:14" x14ac:dyDescent="0.25">
      <c r="B26" s="1">
        <v>34</v>
      </c>
      <c r="C26">
        <f t="shared" si="4"/>
        <v>2.5385719846438066</v>
      </c>
      <c r="E26">
        <f t="shared" si="0"/>
        <v>31.461428015356194</v>
      </c>
      <c r="H26">
        <f t="shared" si="1"/>
        <v>989.82145276543963</v>
      </c>
      <c r="K26">
        <f t="shared" si="2"/>
        <v>31.461428015356194</v>
      </c>
      <c r="N26">
        <f t="shared" si="3"/>
        <v>0.92533611809871164</v>
      </c>
    </row>
    <row r="27" spans="2:14" x14ac:dyDescent="0.25">
      <c r="B27" s="1">
        <v>34</v>
      </c>
      <c r="C27">
        <f t="shared" si="4"/>
        <v>30.853857198464382</v>
      </c>
      <c r="E27">
        <f t="shared" si="0"/>
        <v>3.1461428015356177</v>
      </c>
      <c r="H27">
        <f t="shared" si="1"/>
        <v>9.8982145276543854</v>
      </c>
      <c r="K27">
        <f t="shared" si="2"/>
        <v>3.1461428015356177</v>
      </c>
      <c r="N27">
        <f t="shared" si="3"/>
        <v>9.2533611809871102E-2</v>
      </c>
    </row>
    <row r="28" spans="2:14" x14ac:dyDescent="0.25">
      <c r="B28" s="1">
        <v>23</v>
      </c>
      <c r="C28">
        <f t="shared" si="4"/>
        <v>33.685385719846437</v>
      </c>
      <c r="E28">
        <f t="shared" si="0"/>
        <v>-10.685385719846437</v>
      </c>
      <c r="H28">
        <f t="shared" si="1"/>
        <v>114.17746798189816</v>
      </c>
      <c r="K28">
        <f t="shared" si="2"/>
        <v>10.685385719846437</v>
      </c>
      <c r="N28">
        <f t="shared" si="3"/>
        <v>0.46458198781941029</v>
      </c>
    </row>
    <row r="29" spans="2:14" x14ac:dyDescent="0.25">
      <c r="B29" s="1">
        <v>14</v>
      </c>
      <c r="C29">
        <f t="shared" si="4"/>
        <v>24.068538571984643</v>
      </c>
      <c r="E29">
        <f t="shared" si="0"/>
        <v>-10.068538571984643</v>
      </c>
      <c r="H29">
        <f t="shared" si="1"/>
        <v>101.37546897554256</v>
      </c>
      <c r="K29">
        <f t="shared" si="2"/>
        <v>10.068538571984643</v>
      </c>
      <c r="N29">
        <f t="shared" si="3"/>
        <v>0.71918132657033162</v>
      </c>
    </row>
    <row r="30" spans="2:14" x14ac:dyDescent="0.25">
      <c r="B30" s="1">
        <v>51</v>
      </c>
      <c r="C30">
        <f t="shared" si="4"/>
        <v>15.006853857198465</v>
      </c>
      <c r="E30">
        <f t="shared" si="0"/>
        <v>35.993146142801535</v>
      </c>
      <c r="H30">
        <f t="shared" si="1"/>
        <v>1295.506569257069</v>
      </c>
      <c r="K30">
        <f t="shared" si="2"/>
        <v>35.993146142801535</v>
      </c>
      <c r="N30">
        <f t="shared" si="3"/>
        <v>0.70574796358434388</v>
      </c>
    </row>
    <row r="31" spans="2:14" x14ac:dyDescent="0.25">
      <c r="B31" s="1">
        <v>33</v>
      </c>
      <c r="C31">
        <f t="shared" si="4"/>
        <v>47.400685385719846</v>
      </c>
      <c r="E31">
        <f t="shared" si="0"/>
        <v>-14.400685385719846</v>
      </c>
      <c r="H31">
        <f t="shared" si="1"/>
        <v>207.37973957848516</v>
      </c>
      <c r="K31">
        <f t="shared" si="2"/>
        <v>14.400685385719846</v>
      </c>
      <c r="N31">
        <f t="shared" si="3"/>
        <v>0.43638440562787412</v>
      </c>
    </row>
    <row r="32" spans="2:14" x14ac:dyDescent="0.25">
      <c r="B32" s="1">
        <v>10</v>
      </c>
      <c r="C32">
        <f t="shared" si="4"/>
        <v>34.440068538571985</v>
      </c>
      <c r="E32">
        <f t="shared" si="0"/>
        <v>-24.440068538571985</v>
      </c>
      <c r="H32">
        <f t="shared" si="1"/>
        <v>597.31695017009622</v>
      </c>
      <c r="K32">
        <f t="shared" si="2"/>
        <v>24.440068538571985</v>
      </c>
      <c r="N32">
        <f t="shared" si="3"/>
        <v>2.4440068538571986</v>
      </c>
    </row>
    <row r="33" spans="2:14" x14ac:dyDescent="0.25">
      <c r="B33" s="1">
        <v>21</v>
      </c>
      <c r="C33">
        <f t="shared" si="4"/>
        <v>12.444006853857198</v>
      </c>
      <c r="E33">
        <f t="shared" si="0"/>
        <v>8.5559931461428018</v>
      </c>
      <c r="H33">
        <f t="shared" si="1"/>
        <v>73.205018716842602</v>
      </c>
      <c r="K33">
        <f t="shared" si="2"/>
        <v>8.5559931461428018</v>
      </c>
      <c r="N33">
        <f t="shared" si="3"/>
        <v>0.40742824505441916</v>
      </c>
    </row>
    <row r="34" spans="2:14" x14ac:dyDescent="0.25">
      <c r="B34" s="1">
        <v>67</v>
      </c>
      <c r="C34">
        <f t="shared" si="4"/>
        <v>20.144400685385722</v>
      </c>
      <c r="E34">
        <f t="shared" si="0"/>
        <v>46.855599314614281</v>
      </c>
      <c r="H34">
        <f t="shared" si="1"/>
        <v>2195.4471871316823</v>
      </c>
      <c r="K34">
        <f t="shared" si="2"/>
        <v>46.855599314614281</v>
      </c>
      <c r="N34">
        <f t="shared" si="3"/>
        <v>0.6993373032031982</v>
      </c>
    </row>
    <row r="35" spans="2:14" x14ac:dyDescent="0.25">
      <c r="B35" s="1">
        <v>18</v>
      </c>
      <c r="C35">
        <f t="shared" si="4"/>
        <v>62.314440068538573</v>
      </c>
      <c r="E35">
        <f t="shared" si="0"/>
        <v>-44.314440068538573</v>
      </c>
      <c r="H35">
        <f t="shared" si="1"/>
        <v>1963.7695985880971</v>
      </c>
      <c r="K35">
        <f t="shared" si="2"/>
        <v>44.314440068538573</v>
      </c>
      <c r="N35">
        <f t="shared" si="3"/>
        <v>2.461913337141032</v>
      </c>
    </row>
    <row r="36" spans="2:14" x14ac:dyDescent="0.25">
      <c r="B36" s="1">
        <v>2</v>
      </c>
      <c r="C36">
        <f t="shared" si="4"/>
        <v>22.431444006853859</v>
      </c>
      <c r="E36">
        <f t="shared" si="0"/>
        <v>-20.431444006853859</v>
      </c>
      <c r="H36">
        <f t="shared" si="1"/>
        <v>417.44390420520449</v>
      </c>
      <c r="K36">
        <f t="shared" si="2"/>
        <v>20.431444006853859</v>
      </c>
      <c r="N36">
        <f t="shared" si="3"/>
        <v>10.215722003426929</v>
      </c>
    </row>
    <row r="37" spans="2:14" x14ac:dyDescent="0.25">
      <c r="B37" s="1">
        <v>58</v>
      </c>
      <c r="C37">
        <f t="shared" si="4"/>
        <v>4.0431444006853861</v>
      </c>
      <c r="E37">
        <f t="shared" si="0"/>
        <v>53.956855599314615</v>
      </c>
      <c r="H37">
        <f t="shared" si="1"/>
        <v>2911.3422661652889</v>
      </c>
      <c r="K37">
        <f t="shared" si="2"/>
        <v>53.956855599314615</v>
      </c>
      <c r="N37">
        <f t="shared" si="3"/>
        <v>0.93029061378128641</v>
      </c>
    </row>
    <row r="38" spans="2:14" x14ac:dyDescent="0.25">
      <c r="B38" s="1">
        <v>30</v>
      </c>
      <c r="C38">
        <f t="shared" si="4"/>
        <v>52.604314440068542</v>
      </c>
      <c r="E38">
        <f t="shared" si="0"/>
        <v>-22.604314440068542</v>
      </c>
      <c r="H38">
        <f t="shared" si="1"/>
        <v>510.95503130549122</v>
      </c>
      <c r="K38">
        <f t="shared" si="2"/>
        <v>22.604314440068542</v>
      </c>
      <c r="N38">
        <f t="shared" si="3"/>
        <v>0.75347714800228471</v>
      </c>
    </row>
    <row r="39" spans="2:14" x14ac:dyDescent="0.25">
      <c r="B39" s="1">
        <v>53</v>
      </c>
      <c r="C39">
        <f t="shared" si="4"/>
        <v>32.260431444006855</v>
      </c>
      <c r="E39">
        <f t="shared" si="0"/>
        <v>20.739568555993145</v>
      </c>
      <c r="H39">
        <f t="shared" si="1"/>
        <v>430.12970388873958</v>
      </c>
      <c r="K39">
        <f t="shared" si="2"/>
        <v>20.739568555993145</v>
      </c>
      <c r="N39">
        <f t="shared" si="3"/>
        <v>0.39131261426402159</v>
      </c>
    </row>
    <row r="40" spans="2:14" x14ac:dyDescent="0.25">
      <c r="B40" s="1">
        <v>41</v>
      </c>
      <c r="C40">
        <f t="shared" si="4"/>
        <v>50.926043144400687</v>
      </c>
      <c r="E40">
        <f t="shared" si="0"/>
        <v>-9.9260431444006869</v>
      </c>
      <c r="H40">
        <f t="shared" si="1"/>
        <v>98.52633250450387</v>
      </c>
      <c r="K40">
        <f t="shared" si="2"/>
        <v>9.9260431444006869</v>
      </c>
      <c r="N40">
        <f t="shared" si="3"/>
        <v>0.24209861327806553</v>
      </c>
    </row>
    <row r="41" spans="2:14" x14ac:dyDescent="0.25">
      <c r="B41" s="1">
        <v>3</v>
      </c>
      <c r="C41">
        <f t="shared" si="4"/>
        <v>41.992604314440065</v>
      </c>
      <c r="E41">
        <f t="shared" si="0"/>
        <v>-38.992604314440065</v>
      </c>
      <c r="H41">
        <f t="shared" si="1"/>
        <v>1520.42319122249</v>
      </c>
      <c r="K41">
        <f t="shared" si="2"/>
        <v>38.992604314440065</v>
      </c>
      <c r="N41">
        <f t="shared" si="3"/>
        <v>12.997534771480021</v>
      </c>
    </row>
    <row r="42" spans="2:14" x14ac:dyDescent="0.25">
      <c r="B42" s="1">
        <v>29</v>
      </c>
      <c r="C42">
        <f t="shared" si="4"/>
        <v>6.8992604314440067</v>
      </c>
      <c r="E42">
        <f t="shared" si="0"/>
        <v>22.100739568555994</v>
      </c>
      <c r="H42">
        <f t="shared" si="1"/>
        <v>488.44268947713658</v>
      </c>
      <c r="K42">
        <f t="shared" si="2"/>
        <v>22.100739568555994</v>
      </c>
      <c r="N42">
        <f t="shared" si="3"/>
        <v>0.76209446788124113</v>
      </c>
    </row>
    <row r="43" spans="2:14" x14ac:dyDescent="0.25">
      <c r="B43" s="1">
        <v>39</v>
      </c>
      <c r="C43">
        <f t="shared" si="4"/>
        <v>26.789926043144401</v>
      </c>
      <c r="E43">
        <f t="shared" si="0"/>
        <v>12.210073956855599</v>
      </c>
      <c r="H43">
        <f t="shared" si="1"/>
        <v>149.08590603188333</v>
      </c>
      <c r="K43">
        <f t="shared" si="2"/>
        <v>12.210073956855599</v>
      </c>
      <c r="N43">
        <f t="shared" si="3"/>
        <v>0.3130788194065538</v>
      </c>
    </row>
    <row r="44" spans="2:14" x14ac:dyDescent="0.25">
      <c r="B44" s="1">
        <v>13</v>
      </c>
      <c r="C44">
        <f t="shared" si="4"/>
        <v>37.778992604314439</v>
      </c>
      <c r="E44">
        <f t="shared" si="0"/>
        <v>-24.778992604314439</v>
      </c>
      <c r="H44">
        <f t="shared" si="1"/>
        <v>613.99847448466971</v>
      </c>
      <c r="K44">
        <f t="shared" si="2"/>
        <v>24.778992604314439</v>
      </c>
      <c r="N44">
        <f t="shared" si="3"/>
        <v>1.9060763541780337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8" sqref="E8"/>
    </sheetView>
  </sheetViews>
  <sheetFormatPr defaultRowHeight="15" x14ac:dyDescent="0.25"/>
  <cols>
    <col min="1" max="1" width="13.28515625" customWidth="1"/>
    <col min="2" max="2" width="18.42578125" customWidth="1"/>
    <col min="3" max="3" width="26" customWidth="1"/>
    <col min="4" max="4" width="31" customWidth="1"/>
    <col min="5" max="5" width="34.85546875" customWidth="1"/>
  </cols>
  <sheetData>
    <row r="1" spans="1:5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</row>
    <row r="2" spans="1:5" x14ac:dyDescent="0.25">
      <c r="A2" s="1">
        <v>0.1</v>
      </c>
      <c r="B2" s="5">
        <v>-0.3847165152894631</v>
      </c>
      <c r="C2" s="5">
        <v>349.94067268942212</v>
      </c>
      <c r="D2" s="5">
        <v>15.042038274327885</v>
      </c>
      <c r="E2" s="5">
        <v>180.06464695359676</v>
      </c>
    </row>
    <row r="3" spans="1:5" x14ac:dyDescent="0.25">
      <c r="A3" s="1">
        <v>0.5</v>
      </c>
      <c r="B3" s="5">
        <v>-0.34773643839256302</v>
      </c>
      <c r="C3" s="5">
        <v>483.78994050323354</v>
      </c>
      <c r="D3" s="5">
        <v>18.127560629302881</v>
      </c>
      <c r="E3" s="5">
        <v>203.98381892711575</v>
      </c>
    </row>
    <row r="4" spans="1:5" x14ac:dyDescent="0.25">
      <c r="A4" s="1">
        <v>0.9</v>
      </c>
      <c r="B4" s="5">
        <v>-0.38418255924784606</v>
      </c>
      <c r="C4" s="5">
        <v>703.53800373146476</v>
      </c>
      <c r="D4" s="5">
        <v>22.288726511510411</v>
      </c>
      <c r="E4" s="5">
        <v>204.96028624479038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opLeftCell="A49" workbookViewId="0">
      <selection activeCell="M18" sqref="M18"/>
    </sheetView>
  </sheetViews>
  <sheetFormatPr defaultRowHeight="15" x14ac:dyDescent="0.25"/>
  <cols>
    <col min="1" max="1" width="22.5703125" customWidth="1"/>
  </cols>
  <sheetData>
    <row r="1" spans="1:10" x14ac:dyDescent="0.25">
      <c r="A1" s="4" t="s">
        <v>15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10" x14ac:dyDescent="0.25">
      <c r="A2" s="1">
        <v>30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 spans="1:10" x14ac:dyDescent="0.25">
      <c r="A3" s="1">
        <v>43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 spans="1:10" x14ac:dyDescent="0.25">
      <c r="A4" s="1">
        <v>32</v>
      </c>
      <c r="C4">
        <f t="shared" ref="C4:C44" si="0">AVERAGE(A2:A4)</f>
        <v>35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</row>
    <row r="5" spans="1:10" x14ac:dyDescent="0.25">
      <c r="A5" s="1">
        <v>23</v>
      </c>
      <c r="C5">
        <f t="shared" si="0"/>
        <v>32.666666666666664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</row>
    <row r="6" spans="1:10" x14ac:dyDescent="0.25">
      <c r="A6" s="1">
        <v>60</v>
      </c>
      <c r="C6">
        <f t="shared" si="0"/>
        <v>38.333333333333336</v>
      </c>
      <c r="D6">
        <f t="shared" ref="D6:D44" si="1">AVERAGE(A2:A6)</f>
        <v>37.6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 spans="1:10" x14ac:dyDescent="0.25">
      <c r="A7" s="1">
        <v>4</v>
      </c>
      <c r="C7">
        <f t="shared" si="0"/>
        <v>29</v>
      </c>
      <c r="D7">
        <f t="shared" si="1"/>
        <v>32.4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</row>
    <row r="8" spans="1:10" x14ac:dyDescent="0.25">
      <c r="A8" s="1">
        <v>12</v>
      </c>
      <c r="C8">
        <f t="shared" si="0"/>
        <v>25.333333333333332</v>
      </c>
      <c r="D8">
        <f t="shared" si="1"/>
        <v>26.2</v>
      </c>
      <c r="E8">
        <f t="shared" ref="E8:E44" si="2">AVERAGE(A2:A8)</f>
        <v>29.142857142857142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</row>
    <row r="9" spans="1:10" x14ac:dyDescent="0.25">
      <c r="A9" s="1">
        <v>42</v>
      </c>
      <c r="C9">
        <f t="shared" si="0"/>
        <v>19.333333333333332</v>
      </c>
      <c r="D9">
        <f t="shared" si="1"/>
        <v>28.2</v>
      </c>
      <c r="E9">
        <f t="shared" si="2"/>
        <v>30.857142857142858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</row>
    <row r="10" spans="1:10" x14ac:dyDescent="0.25">
      <c r="A10" s="1">
        <v>14</v>
      </c>
      <c r="C10">
        <f t="shared" si="0"/>
        <v>22.666666666666668</v>
      </c>
      <c r="D10">
        <f t="shared" si="1"/>
        <v>26.4</v>
      </c>
      <c r="E10">
        <f t="shared" si="2"/>
        <v>26.714285714285715</v>
      </c>
      <c r="F10">
        <f t="shared" ref="F10:F44" si="3">AVERAGE(A2:A10)</f>
        <v>28.888888888888889</v>
      </c>
      <c r="G10" t="e">
        <v>#N/A</v>
      </c>
      <c r="H10" t="e">
        <v>#N/A</v>
      </c>
      <c r="I10" t="e">
        <v>#N/A</v>
      </c>
      <c r="J10" t="e">
        <v>#N/A</v>
      </c>
    </row>
    <row r="11" spans="1:10" x14ac:dyDescent="0.25">
      <c r="A11" s="1">
        <v>0</v>
      </c>
      <c r="C11">
        <f t="shared" si="0"/>
        <v>18.666666666666668</v>
      </c>
      <c r="D11">
        <f t="shared" si="1"/>
        <v>14.4</v>
      </c>
      <c r="E11">
        <f t="shared" si="2"/>
        <v>22.142857142857142</v>
      </c>
      <c r="F11">
        <f t="shared" si="3"/>
        <v>25.555555555555557</v>
      </c>
      <c r="G11" t="e">
        <v>#N/A</v>
      </c>
      <c r="H11" t="e">
        <v>#N/A</v>
      </c>
      <c r="I11" t="e">
        <v>#N/A</v>
      </c>
      <c r="J11" t="e">
        <v>#N/A</v>
      </c>
    </row>
    <row r="12" spans="1:10" x14ac:dyDescent="0.25">
      <c r="A12" s="1">
        <v>31</v>
      </c>
      <c r="C12">
        <f t="shared" si="0"/>
        <v>15</v>
      </c>
      <c r="D12">
        <f t="shared" si="1"/>
        <v>19.8</v>
      </c>
      <c r="E12">
        <f t="shared" si="2"/>
        <v>23.285714285714285</v>
      </c>
      <c r="F12">
        <f t="shared" si="3"/>
        <v>24.222222222222221</v>
      </c>
      <c r="G12">
        <f t="shared" ref="G12:G44" si="4">AVERAGE(A2:A12)</f>
        <v>26.454545454545453</v>
      </c>
      <c r="H12" t="e">
        <v>#N/A</v>
      </c>
      <c r="I12" t="e">
        <v>#N/A</v>
      </c>
      <c r="J12" t="e">
        <v>#N/A</v>
      </c>
    </row>
    <row r="13" spans="1:10" x14ac:dyDescent="0.25">
      <c r="A13" s="1">
        <v>0</v>
      </c>
      <c r="C13">
        <f t="shared" si="0"/>
        <v>10.333333333333334</v>
      </c>
      <c r="D13">
        <f t="shared" si="1"/>
        <v>17.399999999999999</v>
      </c>
      <c r="E13">
        <f t="shared" si="2"/>
        <v>14.714285714285714</v>
      </c>
      <c r="F13">
        <f t="shared" si="3"/>
        <v>20.666666666666668</v>
      </c>
      <c r="G13">
        <f t="shared" si="4"/>
        <v>23.727272727272727</v>
      </c>
      <c r="H13" t="e">
        <v>#N/A</v>
      </c>
      <c r="I13" t="e">
        <v>#N/A</v>
      </c>
      <c r="J13" t="e">
        <v>#N/A</v>
      </c>
    </row>
    <row r="14" spans="1:10" x14ac:dyDescent="0.25">
      <c r="A14" s="1">
        <v>29</v>
      </c>
      <c r="C14">
        <f t="shared" si="0"/>
        <v>20</v>
      </c>
      <c r="D14">
        <f t="shared" si="1"/>
        <v>14.8</v>
      </c>
      <c r="E14">
        <f t="shared" si="2"/>
        <v>18.285714285714285</v>
      </c>
      <c r="F14">
        <f t="shared" si="3"/>
        <v>21.333333333333332</v>
      </c>
      <c r="G14">
        <f t="shared" si="4"/>
        <v>22.454545454545453</v>
      </c>
      <c r="H14">
        <f t="shared" ref="H14:H44" si="5">AVERAGE(A2:A14)</f>
        <v>24.615384615384617</v>
      </c>
      <c r="I14" t="e">
        <v>#N/A</v>
      </c>
      <c r="J14" t="e">
        <v>#N/A</v>
      </c>
    </row>
    <row r="15" spans="1:10" x14ac:dyDescent="0.25">
      <c r="A15" s="1">
        <v>22</v>
      </c>
      <c r="C15">
        <f t="shared" si="0"/>
        <v>17</v>
      </c>
      <c r="D15">
        <f t="shared" si="1"/>
        <v>16.399999999999999</v>
      </c>
      <c r="E15">
        <f t="shared" si="2"/>
        <v>19.714285714285715</v>
      </c>
      <c r="F15">
        <f t="shared" si="3"/>
        <v>17.111111111111111</v>
      </c>
      <c r="G15">
        <f t="shared" si="4"/>
        <v>21.545454545454547</v>
      </c>
      <c r="H15">
        <f t="shared" si="5"/>
        <v>24</v>
      </c>
      <c r="I15" t="e">
        <v>#N/A</v>
      </c>
      <c r="J15" t="e">
        <v>#N/A</v>
      </c>
    </row>
    <row r="16" spans="1:10" x14ac:dyDescent="0.25">
      <c r="A16" s="1">
        <v>26</v>
      </c>
      <c r="C16">
        <f t="shared" si="0"/>
        <v>25.666666666666668</v>
      </c>
      <c r="D16">
        <f t="shared" si="1"/>
        <v>21.6</v>
      </c>
      <c r="E16">
        <f t="shared" si="2"/>
        <v>17.428571428571427</v>
      </c>
      <c r="F16">
        <f t="shared" si="3"/>
        <v>19.555555555555557</v>
      </c>
      <c r="G16">
        <f t="shared" si="4"/>
        <v>21.818181818181817</v>
      </c>
      <c r="H16">
        <f t="shared" si="5"/>
        <v>22.692307692307693</v>
      </c>
      <c r="I16">
        <f t="shared" ref="I16:I44" si="6">AVERAGE(A2:A16)</f>
        <v>24.533333333333335</v>
      </c>
      <c r="J16" t="e">
        <v>#N/A</v>
      </c>
    </row>
    <row r="17" spans="1:10" x14ac:dyDescent="0.25">
      <c r="A17" s="1">
        <v>21</v>
      </c>
      <c r="C17">
        <f t="shared" si="0"/>
        <v>23</v>
      </c>
      <c r="D17">
        <f t="shared" si="1"/>
        <v>19.600000000000001</v>
      </c>
      <c r="E17">
        <f t="shared" si="2"/>
        <v>18.428571428571427</v>
      </c>
      <c r="F17">
        <f t="shared" si="3"/>
        <v>20.555555555555557</v>
      </c>
      <c r="G17">
        <f t="shared" si="4"/>
        <v>18.272727272727273</v>
      </c>
      <c r="H17">
        <f t="shared" si="5"/>
        <v>21.846153846153847</v>
      </c>
      <c r="I17">
        <f t="shared" si="6"/>
        <v>23.933333333333334</v>
      </c>
      <c r="J17" t="e">
        <v>#N/A</v>
      </c>
    </row>
    <row r="18" spans="1:10" x14ac:dyDescent="0.25">
      <c r="A18" s="1">
        <v>63</v>
      </c>
      <c r="C18">
        <f t="shared" si="0"/>
        <v>36.666666666666664</v>
      </c>
      <c r="D18">
        <f t="shared" si="1"/>
        <v>32.200000000000003</v>
      </c>
      <c r="E18">
        <f t="shared" si="2"/>
        <v>27.428571428571427</v>
      </c>
      <c r="F18">
        <f t="shared" si="3"/>
        <v>22.888888888888889</v>
      </c>
      <c r="G18">
        <f t="shared" si="4"/>
        <v>23.636363636363637</v>
      </c>
      <c r="H18">
        <f t="shared" si="5"/>
        <v>24.923076923076923</v>
      </c>
      <c r="I18">
        <f t="shared" si="6"/>
        <v>25.266666666666666</v>
      </c>
      <c r="J18">
        <f t="shared" ref="J18:J44" si="7">AVERAGE(A2:A18)</f>
        <v>26.588235294117649</v>
      </c>
    </row>
    <row r="19" spans="1:10" x14ac:dyDescent="0.25">
      <c r="A19" s="1">
        <v>9</v>
      </c>
      <c r="C19">
        <f t="shared" si="0"/>
        <v>31</v>
      </c>
      <c r="D19">
        <f t="shared" si="1"/>
        <v>28.2</v>
      </c>
      <c r="E19">
        <f t="shared" si="2"/>
        <v>24.285714285714285</v>
      </c>
      <c r="F19">
        <f t="shared" si="3"/>
        <v>22.333333333333332</v>
      </c>
      <c r="G19">
        <f t="shared" si="4"/>
        <v>23.363636363636363</v>
      </c>
      <c r="H19">
        <f t="shared" si="5"/>
        <v>21</v>
      </c>
      <c r="I19">
        <f t="shared" si="6"/>
        <v>23.733333333333334</v>
      </c>
      <c r="J19">
        <f t="shared" si="7"/>
        <v>25.352941176470587</v>
      </c>
    </row>
    <row r="20" spans="1:10" x14ac:dyDescent="0.25">
      <c r="A20" s="1">
        <v>22</v>
      </c>
      <c r="C20">
        <f t="shared" si="0"/>
        <v>31.333333333333332</v>
      </c>
      <c r="D20">
        <f t="shared" si="1"/>
        <v>28.2</v>
      </c>
      <c r="E20">
        <f t="shared" si="2"/>
        <v>27.428571428571427</v>
      </c>
      <c r="F20">
        <f t="shared" si="3"/>
        <v>24.777777777777779</v>
      </c>
      <c r="G20">
        <f t="shared" si="4"/>
        <v>21.545454545454547</v>
      </c>
      <c r="H20">
        <f t="shared" si="5"/>
        <v>22.384615384615383</v>
      </c>
      <c r="I20">
        <f t="shared" si="6"/>
        <v>23.666666666666668</v>
      </c>
      <c r="J20">
        <f t="shared" si="7"/>
        <v>24.117647058823529</v>
      </c>
    </row>
    <row r="21" spans="1:10" x14ac:dyDescent="0.25">
      <c r="A21" s="1">
        <v>4</v>
      </c>
      <c r="C21">
        <f t="shared" si="0"/>
        <v>11.666666666666666</v>
      </c>
      <c r="D21">
        <f t="shared" si="1"/>
        <v>23.8</v>
      </c>
      <c r="E21">
        <f t="shared" si="2"/>
        <v>23.857142857142858</v>
      </c>
      <c r="F21">
        <f t="shared" si="3"/>
        <v>21.777777777777779</v>
      </c>
      <c r="G21">
        <f t="shared" si="4"/>
        <v>20.636363636363637</v>
      </c>
      <c r="H21">
        <f t="shared" si="5"/>
        <v>21.76923076923077</v>
      </c>
      <c r="I21">
        <f t="shared" si="6"/>
        <v>19.933333333333334</v>
      </c>
      <c r="J21">
        <f t="shared" si="7"/>
        <v>22.470588235294116</v>
      </c>
    </row>
    <row r="22" spans="1:10" x14ac:dyDescent="0.25">
      <c r="A22" s="1">
        <v>40</v>
      </c>
      <c r="C22">
        <f t="shared" si="0"/>
        <v>22</v>
      </c>
      <c r="D22">
        <f t="shared" si="1"/>
        <v>27.6</v>
      </c>
      <c r="E22">
        <f t="shared" si="2"/>
        <v>26.428571428571427</v>
      </c>
      <c r="F22">
        <f t="shared" si="3"/>
        <v>26.222222222222221</v>
      </c>
      <c r="G22">
        <f t="shared" si="4"/>
        <v>24.272727272727273</v>
      </c>
      <c r="H22">
        <f t="shared" si="5"/>
        <v>21.615384615384617</v>
      </c>
      <c r="I22">
        <f t="shared" si="6"/>
        <v>22.333333333333332</v>
      </c>
      <c r="J22">
        <f t="shared" si="7"/>
        <v>23.470588235294116</v>
      </c>
    </row>
    <row r="23" spans="1:10" x14ac:dyDescent="0.25">
      <c r="A23" s="1">
        <v>28</v>
      </c>
      <c r="C23">
        <f t="shared" si="0"/>
        <v>24</v>
      </c>
      <c r="D23">
        <f t="shared" si="1"/>
        <v>20.6</v>
      </c>
      <c r="E23">
        <f t="shared" si="2"/>
        <v>26.714285714285715</v>
      </c>
      <c r="F23">
        <f t="shared" si="3"/>
        <v>26.111111111111111</v>
      </c>
      <c r="G23">
        <f t="shared" si="4"/>
        <v>24</v>
      </c>
      <c r="H23">
        <f t="shared" si="5"/>
        <v>22.692307692307693</v>
      </c>
      <c r="I23">
        <f t="shared" si="6"/>
        <v>23.4</v>
      </c>
      <c r="J23">
        <f t="shared" si="7"/>
        <v>21.588235294117649</v>
      </c>
    </row>
    <row r="24" spans="1:10" x14ac:dyDescent="0.25">
      <c r="A24" s="1">
        <v>15</v>
      </c>
      <c r="C24">
        <f t="shared" si="0"/>
        <v>27.666666666666668</v>
      </c>
      <c r="D24">
        <f t="shared" si="1"/>
        <v>21.8</v>
      </c>
      <c r="E24">
        <f t="shared" si="2"/>
        <v>25.857142857142858</v>
      </c>
      <c r="F24">
        <f t="shared" si="3"/>
        <v>25.333333333333332</v>
      </c>
      <c r="G24">
        <f t="shared" si="4"/>
        <v>25.363636363636363</v>
      </c>
      <c r="H24">
        <f t="shared" si="5"/>
        <v>23.846153846153847</v>
      </c>
      <c r="I24">
        <f t="shared" si="6"/>
        <v>21.6</v>
      </c>
      <c r="J24">
        <f t="shared" si="7"/>
        <v>22.235294117647058</v>
      </c>
    </row>
    <row r="25" spans="1:10" x14ac:dyDescent="0.25">
      <c r="A25" s="1">
        <v>1</v>
      </c>
      <c r="C25">
        <f t="shared" si="0"/>
        <v>14.666666666666666</v>
      </c>
      <c r="D25">
        <f t="shared" si="1"/>
        <v>17.600000000000001</v>
      </c>
      <c r="E25">
        <f t="shared" si="2"/>
        <v>17</v>
      </c>
      <c r="F25">
        <f t="shared" si="3"/>
        <v>22.555555555555557</v>
      </c>
      <c r="G25">
        <f t="shared" si="4"/>
        <v>22.818181818181817</v>
      </c>
      <c r="H25">
        <f t="shared" si="5"/>
        <v>21.53846153846154</v>
      </c>
      <c r="I25">
        <f t="shared" si="6"/>
        <v>20.733333333333334</v>
      </c>
      <c r="J25">
        <f t="shared" si="7"/>
        <v>21.588235294117649</v>
      </c>
    </row>
    <row r="26" spans="1:10" x14ac:dyDescent="0.25">
      <c r="A26" s="1">
        <v>34</v>
      </c>
      <c r="C26">
        <f t="shared" si="0"/>
        <v>16.666666666666668</v>
      </c>
      <c r="D26">
        <f t="shared" si="1"/>
        <v>23.6</v>
      </c>
      <c r="E26">
        <f t="shared" si="2"/>
        <v>20.571428571428573</v>
      </c>
      <c r="F26">
        <f t="shared" si="3"/>
        <v>24</v>
      </c>
      <c r="G26">
        <f t="shared" si="4"/>
        <v>23.90909090909091</v>
      </c>
      <c r="H26">
        <f t="shared" si="5"/>
        <v>24.153846153846153</v>
      </c>
      <c r="I26">
        <f t="shared" si="6"/>
        <v>23</v>
      </c>
      <c r="J26">
        <f t="shared" si="7"/>
        <v>21.117647058823529</v>
      </c>
    </row>
    <row r="27" spans="1:10" x14ac:dyDescent="0.25">
      <c r="A27" s="1">
        <v>34</v>
      </c>
      <c r="C27">
        <f t="shared" si="0"/>
        <v>23</v>
      </c>
      <c r="D27">
        <f t="shared" si="1"/>
        <v>22.4</v>
      </c>
      <c r="E27">
        <f t="shared" si="2"/>
        <v>22.285714285714285</v>
      </c>
      <c r="F27">
        <f t="shared" si="3"/>
        <v>20.777777777777779</v>
      </c>
      <c r="G27">
        <f t="shared" si="4"/>
        <v>24.636363636363637</v>
      </c>
      <c r="H27">
        <f t="shared" si="5"/>
        <v>24.53846153846154</v>
      </c>
      <c r="I27">
        <f t="shared" si="6"/>
        <v>23.2</v>
      </c>
      <c r="J27">
        <f t="shared" si="7"/>
        <v>22.294117647058822</v>
      </c>
    </row>
    <row r="28" spans="1:10" x14ac:dyDescent="0.25">
      <c r="A28" s="1">
        <v>23</v>
      </c>
      <c r="C28">
        <f t="shared" si="0"/>
        <v>30.333333333333332</v>
      </c>
      <c r="D28">
        <f t="shared" si="1"/>
        <v>21.4</v>
      </c>
      <c r="E28">
        <f t="shared" si="2"/>
        <v>25</v>
      </c>
      <c r="F28">
        <f t="shared" si="3"/>
        <v>22.333333333333332</v>
      </c>
      <c r="G28">
        <f t="shared" si="4"/>
        <v>24.818181818181817</v>
      </c>
      <c r="H28">
        <f t="shared" si="5"/>
        <v>24.615384615384617</v>
      </c>
      <c r="I28">
        <f t="shared" si="6"/>
        <v>24.733333333333334</v>
      </c>
      <c r="J28">
        <f t="shared" si="7"/>
        <v>23.647058823529413</v>
      </c>
    </row>
    <row r="29" spans="1:10" x14ac:dyDescent="0.25">
      <c r="A29" s="1">
        <v>14</v>
      </c>
      <c r="C29">
        <f t="shared" si="0"/>
        <v>23.666666666666668</v>
      </c>
      <c r="D29">
        <f t="shared" si="1"/>
        <v>21.2</v>
      </c>
      <c r="E29">
        <f t="shared" si="2"/>
        <v>21.285714285714285</v>
      </c>
      <c r="F29">
        <f t="shared" si="3"/>
        <v>21.444444444444443</v>
      </c>
      <c r="G29">
        <f t="shared" si="4"/>
        <v>20.363636363636363</v>
      </c>
      <c r="H29">
        <f t="shared" si="5"/>
        <v>23.692307692307693</v>
      </c>
      <c r="I29">
        <f t="shared" si="6"/>
        <v>23.733333333333334</v>
      </c>
      <c r="J29">
        <f t="shared" si="7"/>
        <v>22.647058823529413</v>
      </c>
    </row>
    <row r="30" spans="1:10" x14ac:dyDescent="0.25">
      <c r="A30" s="1">
        <v>51</v>
      </c>
      <c r="C30">
        <f t="shared" si="0"/>
        <v>29.333333333333332</v>
      </c>
      <c r="D30">
        <f t="shared" si="1"/>
        <v>31.2</v>
      </c>
      <c r="E30">
        <f t="shared" si="2"/>
        <v>24.571428571428573</v>
      </c>
      <c r="F30">
        <f t="shared" si="3"/>
        <v>26.666666666666668</v>
      </c>
      <c r="G30">
        <f t="shared" si="4"/>
        <v>24.181818181818183</v>
      </c>
      <c r="H30">
        <f t="shared" si="5"/>
        <v>26</v>
      </c>
      <c r="I30">
        <f t="shared" si="6"/>
        <v>25.666666666666668</v>
      </c>
      <c r="J30">
        <f t="shared" si="7"/>
        <v>25.647058823529413</v>
      </c>
    </row>
    <row r="31" spans="1:10" x14ac:dyDescent="0.25">
      <c r="A31" s="1">
        <v>33</v>
      </c>
      <c r="C31">
        <f t="shared" si="0"/>
        <v>32.666666666666664</v>
      </c>
      <c r="D31">
        <f t="shared" si="1"/>
        <v>31</v>
      </c>
      <c r="E31">
        <f t="shared" si="2"/>
        <v>27.142857142857142</v>
      </c>
      <c r="F31">
        <f t="shared" si="3"/>
        <v>25.888888888888889</v>
      </c>
      <c r="G31">
        <f t="shared" si="4"/>
        <v>25.181818181818183</v>
      </c>
      <c r="H31">
        <f t="shared" si="5"/>
        <v>23.692307692307693</v>
      </c>
      <c r="I31">
        <f t="shared" si="6"/>
        <v>26.133333333333333</v>
      </c>
      <c r="J31">
        <f t="shared" si="7"/>
        <v>25.882352941176471</v>
      </c>
    </row>
    <row r="32" spans="1:10" x14ac:dyDescent="0.25">
      <c r="A32" s="1">
        <v>10</v>
      </c>
      <c r="C32">
        <f t="shared" si="0"/>
        <v>31.333333333333332</v>
      </c>
      <c r="D32">
        <f t="shared" si="1"/>
        <v>26.2</v>
      </c>
      <c r="E32">
        <f t="shared" si="2"/>
        <v>28.428571428571427</v>
      </c>
      <c r="F32">
        <f t="shared" si="3"/>
        <v>23.888888888888889</v>
      </c>
      <c r="G32">
        <f t="shared" si="4"/>
        <v>25.727272727272727</v>
      </c>
      <c r="H32">
        <f t="shared" si="5"/>
        <v>23.76923076923077</v>
      </c>
      <c r="I32">
        <f t="shared" si="6"/>
        <v>25.4</v>
      </c>
      <c r="J32">
        <f t="shared" si="7"/>
        <v>25.176470588235293</v>
      </c>
    </row>
    <row r="33" spans="1:10" x14ac:dyDescent="0.25">
      <c r="A33" s="1">
        <v>21</v>
      </c>
      <c r="C33">
        <f t="shared" si="0"/>
        <v>21.333333333333332</v>
      </c>
      <c r="D33">
        <f t="shared" si="1"/>
        <v>25.8</v>
      </c>
      <c r="E33">
        <f t="shared" si="2"/>
        <v>26.571428571428573</v>
      </c>
      <c r="F33">
        <f t="shared" si="3"/>
        <v>24.555555555555557</v>
      </c>
      <c r="G33">
        <f t="shared" si="4"/>
        <v>24</v>
      </c>
      <c r="H33">
        <f t="shared" si="5"/>
        <v>23.692307692307693</v>
      </c>
      <c r="I33">
        <f t="shared" si="6"/>
        <v>22.6</v>
      </c>
      <c r="J33">
        <f t="shared" si="7"/>
        <v>24.882352941176471</v>
      </c>
    </row>
    <row r="34" spans="1:10" x14ac:dyDescent="0.25">
      <c r="A34" s="1">
        <v>67</v>
      </c>
      <c r="C34">
        <f t="shared" si="0"/>
        <v>32.666666666666664</v>
      </c>
      <c r="D34">
        <f t="shared" si="1"/>
        <v>36.4</v>
      </c>
      <c r="E34">
        <f t="shared" si="2"/>
        <v>31.285714285714285</v>
      </c>
      <c r="F34">
        <f t="shared" si="3"/>
        <v>31.888888888888889</v>
      </c>
      <c r="G34">
        <f t="shared" si="4"/>
        <v>27.545454545454547</v>
      </c>
      <c r="H34">
        <f t="shared" si="5"/>
        <v>28.53846153846154</v>
      </c>
      <c r="I34">
        <f t="shared" si="6"/>
        <v>26.466666666666665</v>
      </c>
      <c r="J34">
        <f t="shared" si="7"/>
        <v>27.588235294117649</v>
      </c>
    </row>
    <row r="35" spans="1:10" x14ac:dyDescent="0.25">
      <c r="A35" s="1">
        <v>18</v>
      </c>
      <c r="C35">
        <f t="shared" si="0"/>
        <v>35.333333333333336</v>
      </c>
      <c r="D35">
        <f t="shared" si="1"/>
        <v>29.8</v>
      </c>
      <c r="E35">
        <f t="shared" si="2"/>
        <v>30.571428571428573</v>
      </c>
      <c r="F35">
        <f t="shared" si="3"/>
        <v>30.111111111111111</v>
      </c>
      <c r="G35">
        <f t="shared" si="4"/>
        <v>27.818181818181817</v>
      </c>
      <c r="H35">
        <f t="shared" si="5"/>
        <v>26.846153846153847</v>
      </c>
      <c r="I35">
        <f t="shared" si="6"/>
        <v>26.2</v>
      </c>
      <c r="J35">
        <f t="shared" si="7"/>
        <v>24.941176470588236</v>
      </c>
    </row>
    <row r="36" spans="1:10" x14ac:dyDescent="0.25">
      <c r="A36" s="1">
        <v>2</v>
      </c>
      <c r="C36">
        <f t="shared" si="0"/>
        <v>29</v>
      </c>
      <c r="D36">
        <f t="shared" si="1"/>
        <v>23.6</v>
      </c>
      <c r="E36">
        <f t="shared" si="2"/>
        <v>28.857142857142858</v>
      </c>
      <c r="F36">
        <f t="shared" si="3"/>
        <v>26.555555555555557</v>
      </c>
      <c r="G36">
        <f t="shared" si="4"/>
        <v>27.90909090909091</v>
      </c>
      <c r="H36">
        <f t="shared" si="5"/>
        <v>24.846153846153847</v>
      </c>
      <c r="I36">
        <f t="shared" si="6"/>
        <v>26.066666666666666</v>
      </c>
      <c r="J36">
        <f t="shared" si="7"/>
        <v>24.529411764705884</v>
      </c>
    </row>
    <row r="37" spans="1:10" x14ac:dyDescent="0.25">
      <c r="A37" s="1">
        <v>58</v>
      </c>
      <c r="C37">
        <f t="shared" si="0"/>
        <v>26</v>
      </c>
      <c r="D37">
        <f t="shared" si="1"/>
        <v>33.200000000000003</v>
      </c>
      <c r="E37">
        <f t="shared" si="2"/>
        <v>29.857142857142858</v>
      </c>
      <c r="F37">
        <f t="shared" si="3"/>
        <v>30.444444444444443</v>
      </c>
      <c r="G37">
        <f t="shared" si="4"/>
        <v>30.09090909090909</v>
      </c>
      <c r="H37">
        <f t="shared" si="5"/>
        <v>28.153846153846153</v>
      </c>
      <c r="I37">
        <f t="shared" si="6"/>
        <v>27.266666666666666</v>
      </c>
      <c r="J37">
        <f t="shared" si="7"/>
        <v>26.647058823529413</v>
      </c>
    </row>
    <row r="38" spans="1:10" x14ac:dyDescent="0.25">
      <c r="A38" s="1">
        <v>30</v>
      </c>
      <c r="C38">
        <f t="shared" si="0"/>
        <v>30</v>
      </c>
      <c r="D38">
        <f t="shared" si="1"/>
        <v>35</v>
      </c>
      <c r="E38">
        <f t="shared" si="2"/>
        <v>29.428571428571427</v>
      </c>
      <c r="F38">
        <f t="shared" si="3"/>
        <v>32.222222222222221</v>
      </c>
      <c r="G38">
        <f t="shared" si="4"/>
        <v>29.727272727272727</v>
      </c>
      <c r="H38">
        <f t="shared" si="5"/>
        <v>30.384615384615383</v>
      </c>
      <c r="I38">
        <f t="shared" si="6"/>
        <v>27.4</v>
      </c>
      <c r="J38">
        <f t="shared" si="7"/>
        <v>28.176470588235293</v>
      </c>
    </row>
    <row r="39" spans="1:10" x14ac:dyDescent="0.25">
      <c r="A39" s="1">
        <v>53</v>
      </c>
      <c r="C39">
        <f t="shared" si="0"/>
        <v>47</v>
      </c>
      <c r="D39">
        <f t="shared" si="1"/>
        <v>32.200000000000003</v>
      </c>
      <c r="E39">
        <f t="shared" si="2"/>
        <v>35.571428571428569</v>
      </c>
      <c r="F39">
        <f t="shared" si="3"/>
        <v>32.444444444444443</v>
      </c>
      <c r="G39">
        <f t="shared" si="4"/>
        <v>32.454545454545453</v>
      </c>
      <c r="H39">
        <f t="shared" si="5"/>
        <v>31.846153846153847</v>
      </c>
      <c r="I39">
        <f t="shared" si="6"/>
        <v>29.933333333333334</v>
      </c>
      <c r="J39">
        <f t="shared" si="7"/>
        <v>28.941176470588236</v>
      </c>
    </row>
    <row r="40" spans="1:10" x14ac:dyDescent="0.25">
      <c r="A40" s="1">
        <v>41</v>
      </c>
      <c r="C40">
        <f t="shared" si="0"/>
        <v>41.333333333333336</v>
      </c>
      <c r="D40">
        <f t="shared" si="1"/>
        <v>36.799999999999997</v>
      </c>
      <c r="E40">
        <f t="shared" si="2"/>
        <v>38.428571428571431</v>
      </c>
      <c r="F40">
        <f t="shared" si="3"/>
        <v>33.333333333333336</v>
      </c>
      <c r="G40">
        <f t="shared" si="4"/>
        <v>34.909090909090907</v>
      </c>
      <c r="H40">
        <f t="shared" si="5"/>
        <v>32.384615384615387</v>
      </c>
      <c r="I40">
        <f t="shared" si="6"/>
        <v>32.6</v>
      </c>
      <c r="J40">
        <f t="shared" si="7"/>
        <v>29.705882352941178</v>
      </c>
    </row>
    <row r="41" spans="1:10" x14ac:dyDescent="0.25">
      <c r="A41" s="1">
        <v>3</v>
      </c>
      <c r="C41">
        <f t="shared" si="0"/>
        <v>32.333333333333336</v>
      </c>
      <c r="D41">
        <f t="shared" si="1"/>
        <v>37</v>
      </c>
      <c r="E41">
        <f t="shared" si="2"/>
        <v>29.285714285714285</v>
      </c>
      <c r="F41">
        <f t="shared" si="3"/>
        <v>32.555555555555557</v>
      </c>
      <c r="G41">
        <f t="shared" si="4"/>
        <v>30.545454545454547</v>
      </c>
      <c r="H41">
        <f t="shared" si="5"/>
        <v>30.846153846153847</v>
      </c>
      <c r="I41">
        <f t="shared" si="6"/>
        <v>30.533333333333335</v>
      </c>
      <c r="J41">
        <f t="shared" si="7"/>
        <v>29</v>
      </c>
    </row>
    <row r="42" spans="1:10" x14ac:dyDescent="0.25">
      <c r="A42" s="1">
        <v>29</v>
      </c>
      <c r="C42">
        <f t="shared" si="0"/>
        <v>24.333333333333332</v>
      </c>
      <c r="D42">
        <f t="shared" si="1"/>
        <v>31.2</v>
      </c>
      <c r="E42">
        <f t="shared" si="2"/>
        <v>30.857142857142858</v>
      </c>
      <c r="F42">
        <f t="shared" si="3"/>
        <v>33.444444444444443</v>
      </c>
      <c r="G42">
        <f t="shared" si="4"/>
        <v>30.181818181818183</v>
      </c>
      <c r="H42">
        <f t="shared" si="5"/>
        <v>32</v>
      </c>
      <c r="I42">
        <f t="shared" si="6"/>
        <v>30.2</v>
      </c>
      <c r="J42">
        <f t="shared" si="7"/>
        <v>30.647058823529413</v>
      </c>
    </row>
    <row r="43" spans="1:10" x14ac:dyDescent="0.25">
      <c r="A43" s="1">
        <v>39</v>
      </c>
      <c r="C43">
        <f t="shared" si="0"/>
        <v>23.666666666666668</v>
      </c>
      <c r="D43">
        <f t="shared" si="1"/>
        <v>33</v>
      </c>
      <c r="E43">
        <f t="shared" si="2"/>
        <v>36.142857142857146</v>
      </c>
      <c r="F43">
        <f t="shared" si="3"/>
        <v>30.333333333333332</v>
      </c>
      <c r="G43">
        <f t="shared" si="4"/>
        <v>32.81818181818182</v>
      </c>
      <c r="H43">
        <f t="shared" si="5"/>
        <v>31.076923076923077</v>
      </c>
      <c r="I43">
        <f t="shared" si="6"/>
        <v>31.266666666666666</v>
      </c>
      <c r="J43">
        <f t="shared" si="7"/>
        <v>30.941176470588236</v>
      </c>
    </row>
    <row r="44" spans="1:10" x14ac:dyDescent="0.25">
      <c r="A44" s="1">
        <v>13</v>
      </c>
      <c r="C44">
        <f t="shared" si="0"/>
        <v>27</v>
      </c>
      <c r="D44">
        <f t="shared" si="1"/>
        <v>25</v>
      </c>
      <c r="E44">
        <f t="shared" si="2"/>
        <v>29.714285714285715</v>
      </c>
      <c r="F44">
        <f t="shared" si="3"/>
        <v>29.777777777777779</v>
      </c>
      <c r="G44">
        <f t="shared" si="4"/>
        <v>32.090909090909093</v>
      </c>
      <c r="H44">
        <f t="shared" si="5"/>
        <v>29.53846153846154</v>
      </c>
      <c r="I44">
        <f t="shared" si="6"/>
        <v>31.2</v>
      </c>
      <c r="J44">
        <f t="shared" si="7"/>
        <v>29.705882352941178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Dhoni_Total_Runs_Chennai_&amp;_SES</vt:lpstr>
      <vt:lpstr>Errors for α = 0.1</vt:lpstr>
      <vt:lpstr>Errors for α = 0.5</vt:lpstr>
      <vt:lpstr>Errors for α = 0.9</vt:lpstr>
      <vt:lpstr>Comparing Errors</vt:lpstr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DAIVIK</dc:creator>
  <cp:lastModifiedBy>DAIVIK</cp:lastModifiedBy>
  <dcterms:created xsi:type="dcterms:W3CDTF">2017-11-13T11:06:11Z</dcterms:created>
  <dcterms:modified xsi:type="dcterms:W3CDTF">2017-11-17T06:42:39Z</dcterms:modified>
</cp:coreProperties>
</file>