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22320" yWindow="-45" windowWidth="20220" windowHeight="11760" tabRatio="500"/>
  </bookViews>
  <sheets>
    <sheet name="Sheet1" sheetId="1" r:id="rId1"/>
  </sheets>
  <calcPr calcId="124519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C26" i="1"/>
  <c r="A52"/>
  <c r="C52"/>
  <c r="B52"/>
  <c r="E52"/>
  <c r="B19"/>
  <c r="B12"/>
  <c r="D52"/>
  <c r="A12"/>
  <c r="C12"/>
  <c r="A26"/>
  <c r="A19"/>
  <c r="C19"/>
  <c r="B26"/>
  <c r="A13"/>
  <c r="C13"/>
  <c r="A27"/>
  <c r="A20"/>
  <c r="C20"/>
  <c r="B27"/>
  <c r="C27"/>
  <c r="A14"/>
  <c r="C14"/>
  <c r="A28"/>
  <c r="A21"/>
  <c r="C21"/>
  <c r="B28"/>
  <c r="C28"/>
  <c r="A15"/>
  <c r="C15"/>
  <c r="A29"/>
  <c r="A22"/>
  <c r="C22"/>
  <c r="B29"/>
  <c r="C29"/>
  <c r="A16"/>
  <c r="C16"/>
  <c r="A30"/>
  <c r="A23"/>
  <c r="C23"/>
  <c r="B30"/>
  <c r="C30"/>
  <c r="D30"/>
  <c r="A33"/>
  <c r="B33"/>
  <c r="A34"/>
  <c r="B34"/>
  <c r="A35"/>
  <c r="B35"/>
  <c r="A36"/>
  <c r="B36"/>
  <c r="A37"/>
  <c r="B37"/>
  <c r="C37"/>
  <c r="B40"/>
  <c r="A40"/>
  <c r="B44"/>
  <c r="C44"/>
  <c r="D44"/>
  <c r="E44"/>
  <c r="B45"/>
  <c r="C45"/>
  <c r="D45"/>
  <c r="E45"/>
  <c r="B46"/>
  <c r="C46"/>
  <c r="D46"/>
  <c r="E46"/>
  <c r="B47"/>
  <c r="C47"/>
  <c r="D47"/>
  <c r="E47"/>
  <c r="B48"/>
  <c r="C48"/>
  <c r="D48"/>
  <c r="E48"/>
  <c r="E49"/>
  <c r="F48"/>
</calcChain>
</file>

<file path=xl/sharedStrings.xml><?xml version="1.0" encoding="utf-8"?>
<sst xmlns="http://schemas.openxmlformats.org/spreadsheetml/2006/main" count="33" uniqueCount="24">
  <si>
    <t>x</t>
  </si>
  <si>
    <t>y</t>
  </si>
  <si>
    <t>mean(x)</t>
  </si>
  <si>
    <t>x - mean(x)</t>
  </si>
  <si>
    <t>mean(y)</t>
  </si>
  <si>
    <t>y - mean(y)</t>
  </si>
  <si>
    <t>Multiplication</t>
  </si>
  <si>
    <t>squared</t>
  </si>
  <si>
    <t>Simple Linear Regression</t>
    <phoneticPr fontId="3" type="noConversion"/>
  </si>
  <si>
    <t>Dataset</t>
    <phoneticPr fontId="3" type="noConversion"/>
  </si>
  <si>
    <t>Sum</t>
    <phoneticPr fontId="3" type="noConversion"/>
  </si>
  <si>
    <t>Sum</t>
    <phoneticPr fontId="3" type="noConversion"/>
  </si>
  <si>
    <t>B1</t>
    <phoneticPr fontId="3" type="noConversion"/>
  </si>
  <si>
    <t>B0</t>
    <phoneticPr fontId="3" type="noConversion"/>
  </si>
  <si>
    <t>Predictions</t>
    <phoneticPr fontId="3" type="noConversion"/>
  </si>
  <si>
    <t>Predicted Y</t>
    <phoneticPr fontId="3" type="noConversion"/>
  </si>
  <si>
    <t>Predicted - y</t>
    <phoneticPr fontId="3" type="noConversion"/>
  </si>
  <si>
    <t>squared error</t>
    <phoneticPr fontId="3" type="noConversion"/>
  </si>
  <si>
    <t>RMSE</t>
    <phoneticPr fontId="3" type="noConversion"/>
  </si>
  <si>
    <t>Shortcut</t>
    <phoneticPr fontId="3" type="noConversion"/>
  </si>
  <si>
    <t>Stdev y</t>
    <phoneticPr fontId="3" type="noConversion"/>
  </si>
  <si>
    <t>Correlation</t>
    <phoneticPr fontId="3" type="noConversion"/>
  </si>
  <si>
    <t>Stdev x</t>
    <phoneticPr fontId="3" type="noConversion"/>
  </si>
  <si>
    <t>SUM:</t>
    <phoneticPr fontId="3" type="noConversion"/>
  </si>
</sst>
</file>

<file path=xl/styles.xml><?xml version="1.0" encoding="utf-8"?>
<styleSheet xmlns="http://schemas.openxmlformats.org/spreadsheetml/2006/main">
  <fonts count="4">
    <font>
      <sz val="10"/>
      <name val="Verdana"/>
    </font>
    <font>
      <b/>
      <sz val="10"/>
      <name val="Verdana"/>
    </font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x</a:t>
            </a:r>
            <a:r>
              <a:rPr lang="en-US" baseline="0"/>
              <a:t> versus y</a:t>
            </a:r>
            <a:endParaRPr lang="en-US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Sheet1!$B$4</c:f>
              <c:strCache>
                <c:ptCount val="1"/>
                <c:pt idx="0">
                  <c:v>y</c:v>
                </c:pt>
              </c:strCache>
            </c:strRef>
          </c:tx>
          <c:spPr>
            <a:ln w="47625">
              <a:noFill/>
            </a:ln>
          </c:spPr>
          <c:xVal>
            <c:numRef>
              <c:f>Sheet1!$A$5:$A$9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3</c:v>
                </c:pt>
                <c:pt idx="4">
                  <c:v>5</c:v>
                </c:pt>
              </c:numCache>
            </c:numRef>
          </c:xVal>
          <c:yVal>
            <c:numRef>
              <c:f>Sheet1!$B$5:$B$9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5</c:v>
                </c:pt>
              </c:numCache>
            </c:numRef>
          </c:yVal>
        </c:ser>
        <c:axId val="152150016"/>
        <c:axId val="152151552"/>
      </c:scatterChart>
      <c:valAx>
        <c:axId val="152150016"/>
        <c:scaling>
          <c:orientation val="minMax"/>
        </c:scaling>
        <c:axPos val="b"/>
        <c:numFmt formatCode="General" sourceLinked="1"/>
        <c:tickLblPos val="nextTo"/>
        <c:crossAx val="152151552"/>
        <c:crosses val="autoZero"/>
        <c:crossBetween val="midCat"/>
      </c:valAx>
      <c:valAx>
        <c:axId val="152151552"/>
        <c:scaling>
          <c:orientation val="minMax"/>
        </c:scaling>
        <c:axPos val="l"/>
        <c:majorGridlines/>
        <c:numFmt formatCode="General" sourceLinked="1"/>
        <c:tickLblPos val="nextTo"/>
        <c:crossAx val="152150016"/>
        <c:crosses val="autoZero"/>
        <c:crossBetween val="midCat"/>
      </c:valAx>
    </c:plotArea>
    <c:plotVisOnly val="1"/>
  </c:chart>
  <c:printSettings>
    <c:headerFooter/>
    <c:pageMargins b="1" l="0.75000000000000011" r="0.75000000000000011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/>
      <c:scatterChart>
        <c:scatterStyle val="lineMarker"/>
        <c:ser>
          <c:idx val="0"/>
          <c:order val="0"/>
          <c:tx>
            <c:strRef>
              <c:f>Sheet1!$B$43</c:f>
              <c:strCache>
                <c:ptCount val="1"/>
                <c:pt idx="0">
                  <c:v>Predicted Y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</c:trendline>
          <c:xVal>
            <c:numRef>
              <c:f>Sheet1!$A$44:$A$48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3</c:v>
                </c:pt>
                <c:pt idx="4">
                  <c:v>5</c:v>
                </c:pt>
              </c:numCache>
            </c:numRef>
          </c:xVal>
          <c:yVal>
            <c:numRef>
              <c:f>Sheet1!$B$44:$B$48</c:f>
              <c:numCache>
                <c:formatCode>General</c:formatCode>
                <c:ptCount val="5"/>
                <c:pt idx="0">
                  <c:v>1.1999999999999995</c:v>
                </c:pt>
                <c:pt idx="1">
                  <c:v>1.9999999999999996</c:v>
                </c:pt>
                <c:pt idx="2">
                  <c:v>3.5999999999999996</c:v>
                </c:pt>
                <c:pt idx="3">
                  <c:v>2.8</c:v>
                </c:pt>
                <c:pt idx="4">
                  <c:v>4.3999999999999995</c:v>
                </c:pt>
              </c:numCache>
            </c:numRef>
          </c:yVal>
        </c:ser>
        <c:ser>
          <c:idx val="1"/>
          <c:order val="1"/>
          <c:tx>
            <c:strRef>
              <c:f>Sheet1!$C$43</c:f>
              <c:strCache>
                <c:ptCount val="1"/>
                <c:pt idx="0">
                  <c:v>y</c:v>
                </c:pt>
              </c:strCache>
            </c:strRef>
          </c:tx>
          <c:spPr>
            <a:ln w="47625">
              <a:noFill/>
            </a:ln>
          </c:spPr>
          <c:xVal>
            <c:numRef>
              <c:f>Sheet1!$A$44:$A$48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3</c:v>
                </c:pt>
                <c:pt idx="4">
                  <c:v>5</c:v>
                </c:pt>
              </c:numCache>
            </c:numRef>
          </c:xVal>
          <c:yVal>
            <c:numRef>
              <c:f>Sheet1!$C$44:$C$48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5</c:v>
                </c:pt>
              </c:numCache>
            </c:numRef>
          </c:yVal>
        </c:ser>
        <c:axId val="152164992"/>
        <c:axId val="152174976"/>
      </c:scatterChart>
      <c:valAx>
        <c:axId val="152164992"/>
        <c:scaling>
          <c:orientation val="minMax"/>
        </c:scaling>
        <c:axPos val="b"/>
        <c:numFmt formatCode="General" sourceLinked="1"/>
        <c:tickLblPos val="nextTo"/>
        <c:crossAx val="152174976"/>
        <c:crosses val="autoZero"/>
        <c:crossBetween val="midCat"/>
      </c:valAx>
      <c:valAx>
        <c:axId val="152174976"/>
        <c:scaling>
          <c:orientation val="minMax"/>
        </c:scaling>
        <c:axPos val="l"/>
        <c:majorGridlines/>
        <c:numFmt formatCode="General" sourceLinked="1"/>
        <c:tickLblPos val="nextTo"/>
        <c:crossAx val="15216499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1" l="0.75000000000000011" r="0.75000000000000011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127000</xdr:colOff>
      <xdr:row>0</xdr:row>
      <xdr:rowOff>88900</xdr:rowOff>
    </xdr:from>
    <xdr:to>
      <xdr:col>10</xdr:col>
      <xdr:colOff>889000</xdr:colOff>
      <xdr:row>17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63500</xdr:colOff>
      <xdr:row>18</xdr:row>
      <xdr:rowOff>50800</xdr:rowOff>
    </xdr:from>
    <xdr:to>
      <xdr:col>10</xdr:col>
      <xdr:colOff>825500</xdr:colOff>
      <xdr:row>34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 published="0" enableFormatConditionsCalculation="0"/>
  <dimension ref="A1:F52"/>
  <sheetViews>
    <sheetView tabSelected="1" topLeftCell="A21" workbookViewId="0">
      <selection activeCell="J50" sqref="J50"/>
    </sheetView>
  </sheetViews>
  <sheetFormatPr defaultColWidth="11" defaultRowHeight="12.75"/>
  <cols>
    <col min="1" max="1" width="14.625" customWidth="1"/>
    <col min="2" max="2" width="12.125" bestFit="1" customWidth="1"/>
    <col min="3" max="3" width="20.5" customWidth="1"/>
  </cols>
  <sheetData>
    <row r="1" spans="1:3">
      <c r="A1" s="1" t="s">
        <v>8</v>
      </c>
    </row>
    <row r="3" spans="1:3">
      <c r="A3" s="1" t="s">
        <v>9</v>
      </c>
      <c r="B3" s="1"/>
    </row>
    <row r="4" spans="1:3">
      <c r="A4" s="1" t="s">
        <v>0</v>
      </c>
      <c r="B4" s="1" t="s">
        <v>1</v>
      </c>
    </row>
    <row r="5" spans="1:3">
      <c r="A5">
        <v>1</v>
      </c>
      <c r="B5">
        <v>1</v>
      </c>
    </row>
    <row r="6" spans="1:3">
      <c r="A6">
        <v>2</v>
      </c>
      <c r="B6">
        <v>3</v>
      </c>
    </row>
    <row r="7" spans="1:3">
      <c r="A7">
        <v>4</v>
      </c>
      <c r="B7">
        <v>3</v>
      </c>
    </row>
    <row r="8" spans="1:3">
      <c r="A8">
        <v>3</v>
      </c>
      <c r="B8">
        <v>2</v>
      </c>
    </row>
    <row r="9" spans="1:3">
      <c r="A9">
        <v>5</v>
      </c>
      <c r="B9">
        <v>5</v>
      </c>
    </row>
    <row r="11" spans="1:3">
      <c r="A11" s="1" t="s">
        <v>0</v>
      </c>
      <c r="B11" s="1" t="s">
        <v>2</v>
      </c>
      <c r="C11" s="1" t="s">
        <v>3</v>
      </c>
    </row>
    <row r="12" spans="1:3">
      <c r="A12">
        <f>A5</f>
        <v>1</v>
      </c>
      <c r="B12">
        <f>AVERAGE(A5:A9)</f>
        <v>3</v>
      </c>
      <c r="C12" s="2">
        <f>A12-$B$12</f>
        <v>-2</v>
      </c>
    </row>
    <row r="13" spans="1:3">
      <c r="A13">
        <f t="shared" ref="A13:A16" si="0">A6</f>
        <v>2</v>
      </c>
      <c r="C13" s="2">
        <f t="shared" ref="C13:C16" si="1">A13-$B$12</f>
        <v>-1</v>
      </c>
    </row>
    <row r="14" spans="1:3">
      <c r="A14">
        <f t="shared" si="0"/>
        <v>4</v>
      </c>
      <c r="C14" s="2">
        <f t="shared" si="1"/>
        <v>1</v>
      </c>
    </row>
    <row r="15" spans="1:3">
      <c r="A15">
        <f t="shared" si="0"/>
        <v>3</v>
      </c>
      <c r="C15" s="2">
        <f t="shared" si="1"/>
        <v>0</v>
      </c>
    </row>
    <row r="16" spans="1:3">
      <c r="A16">
        <f t="shared" si="0"/>
        <v>5</v>
      </c>
      <c r="C16" s="2">
        <f t="shared" si="1"/>
        <v>2</v>
      </c>
    </row>
    <row r="18" spans="1:4">
      <c r="A18" s="1" t="s">
        <v>1</v>
      </c>
      <c r="B18" s="1" t="s">
        <v>4</v>
      </c>
      <c r="C18" s="1" t="s">
        <v>5</v>
      </c>
    </row>
    <row r="19" spans="1:4">
      <c r="A19">
        <f>B5</f>
        <v>1</v>
      </c>
      <c r="B19">
        <f>AVERAGE(B5:B9)</f>
        <v>2.8</v>
      </c>
      <c r="C19">
        <f>A19-$B$19</f>
        <v>-1.7999999999999998</v>
      </c>
    </row>
    <row r="20" spans="1:4">
      <c r="A20">
        <f t="shared" ref="A20:A23" si="2">B6</f>
        <v>3</v>
      </c>
      <c r="C20">
        <f t="shared" ref="C20:C23" si="3">A20-$B$19</f>
        <v>0.20000000000000018</v>
      </c>
    </row>
    <row r="21" spans="1:4">
      <c r="A21">
        <f t="shared" si="2"/>
        <v>3</v>
      </c>
      <c r="C21">
        <f t="shared" si="3"/>
        <v>0.20000000000000018</v>
      </c>
    </row>
    <row r="22" spans="1:4">
      <c r="A22">
        <f t="shared" si="2"/>
        <v>2</v>
      </c>
      <c r="C22">
        <f t="shared" si="3"/>
        <v>-0.79999999999999982</v>
      </c>
    </row>
    <row r="23" spans="1:4">
      <c r="A23">
        <f t="shared" si="2"/>
        <v>5</v>
      </c>
      <c r="C23">
        <f t="shared" si="3"/>
        <v>2.2000000000000002</v>
      </c>
    </row>
    <row r="25" spans="1:4">
      <c r="A25" s="1" t="s">
        <v>3</v>
      </c>
      <c r="B25" s="1" t="s">
        <v>5</v>
      </c>
      <c r="C25" s="1" t="s">
        <v>6</v>
      </c>
      <c r="D25" s="1" t="s">
        <v>10</v>
      </c>
    </row>
    <row r="26" spans="1:4">
      <c r="A26">
        <f>C12</f>
        <v>-2</v>
      </c>
      <c r="B26">
        <f>C19</f>
        <v>-1.7999999999999998</v>
      </c>
      <c r="C26">
        <f>A26*B26</f>
        <v>3.5999999999999996</v>
      </c>
    </row>
    <row r="27" spans="1:4">
      <c r="A27">
        <f t="shared" ref="A27:A30" si="4">C13</f>
        <v>-1</v>
      </c>
      <c r="B27">
        <f t="shared" ref="B27:B30" si="5">C20</f>
        <v>0.20000000000000018</v>
      </c>
      <c r="C27">
        <f t="shared" ref="C27:C30" si="6">A27*B27</f>
        <v>-0.20000000000000018</v>
      </c>
    </row>
    <row r="28" spans="1:4">
      <c r="A28">
        <f t="shared" si="4"/>
        <v>1</v>
      </c>
      <c r="B28">
        <f t="shared" si="5"/>
        <v>0.20000000000000018</v>
      </c>
      <c r="C28">
        <f t="shared" si="6"/>
        <v>0.20000000000000018</v>
      </c>
    </row>
    <row r="29" spans="1:4">
      <c r="A29">
        <f t="shared" si="4"/>
        <v>0</v>
      </c>
      <c r="B29">
        <f t="shared" si="5"/>
        <v>-0.79999999999999982</v>
      </c>
      <c r="C29">
        <f t="shared" si="6"/>
        <v>0</v>
      </c>
    </row>
    <row r="30" spans="1:4">
      <c r="A30">
        <f t="shared" si="4"/>
        <v>2</v>
      </c>
      <c r="B30">
        <f t="shared" si="5"/>
        <v>2.2000000000000002</v>
      </c>
      <c r="C30">
        <f t="shared" si="6"/>
        <v>4.4000000000000004</v>
      </c>
      <c r="D30">
        <f>SUM(C26:C30)</f>
        <v>8</v>
      </c>
    </row>
    <row r="32" spans="1:4">
      <c r="A32" s="1" t="s">
        <v>3</v>
      </c>
      <c r="B32" s="1" t="s">
        <v>7</v>
      </c>
      <c r="C32" s="1" t="s">
        <v>11</v>
      </c>
    </row>
    <row r="33" spans="1:6">
      <c r="A33">
        <f>C12</f>
        <v>-2</v>
      </c>
      <c r="B33">
        <f>A33^2</f>
        <v>4</v>
      </c>
    </row>
    <row r="34" spans="1:6">
      <c r="A34">
        <f t="shared" ref="A34:A37" si="7">C13</f>
        <v>-1</v>
      </c>
      <c r="B34">
        <f t="shared" ref="B34:B37" si="8">A34^2</f>
        <v>1</v>
      </c>
    </row>
    <row r="35" spans="1:6">
      <c r="A35">
        <f t="shared" si="7"/>
        <v>1</v>
      </c>
      <c r="B35">
        <f t="shared" si="8"/>
        <v>1</v>
      </c>
    </row>
    <row r="36" spans="1:6">
      <c r="A36">
        <f t="shared" si="7"/>
        <v>0</v>
      </c>
      <c r="B36">
        <f t="shared" si="8"/>
        <v>0</v>
      </c>
    </row>
    <row r="37" spans="1:6">
      <c r="A37">
        <f t="shared" si="7"/>
        <v>2</v>
      </c>
      <c r="B37">
        <f t="shared" si="8"/>
        <v>4</v>
      </c>
      <c r="C37">
        <f>SUM(B33:B37)</f>
        <v>10</v>
      </c>
    </row>
    <row r="39" spans="1:6">
      <c r="A39" s="1" t="s">
        <v>13</v>
      </c>
      <c r="B39" s="1" t="s">
        <v>12</v>
      </c>
    </row>
    <row r="40" spans="1:6">
      <c r="A40">
        <f>B19-B40*B12</f>
        <v>0.39999999999999947</v>
      </c>
      <c r="B40">
        <f>D30/C37</f>
        <v>0.8</v>
      </c>
    </row>
    <row r="42" spans="1:6">
      <c r="A42" s="1" t="s">
        <v>14</v>
      </c>
    </row>
    <row r="43" spans="1:6">
      <c r="A43" s="1" t="s">
        <v>0</v>
      </c>
      <c r="B43" s="1" t="s">
        <v>15</v>
      </c>
      <c r="C43" s="1" t="s">
        <v>1</v>
      </c>
      <c r="D43" s="1" t="s">
        <v>16</v>
      </c>
      <c r="E43" s="1" t="s">
        <v>17</v>
      </c>
      <c r="F43" s="1" t="s">
        <v>18</v>
      </c>
    </row>
    <row r="44" spans="1:6">
      <c r="A44">
        <v>1</v>
      </c>
      <c r="B44">
        <f>$A$40+$B$40*A44</f>
        <v>1.1999999999999995</v>
      </c>
      <c r="C44">
        <f>B5</f>
        <v>1</v>
      </c>
      <c r="D44">
        <f>B44-C44</f>
        <v>0.19999999999999951</v>
      </c>
      <c r="E44">
        <f>D44^2</f>
        <v>3.9999999999999807E-2</v>
      </c>
    </row>
    <row r="45" spans="1:6">
      <c r="A45">
        <v>2</v>
      </c>
      <c r="B45">
        <f t="shared" ref="B45:B48" si="9">$A$40+$B$40*A45</f>
        <v>1.9999999999999996</v>
      </c>
      <c r="C45">
        <f t="shared" ref="C45:C48" si="10">B6</f>
        <v>3</v>
      </c>
      <c r="D45">
        <f t="shared" ref="D45:D48" si="11">B45-C45</f>
        <v>-1.0000000000000004</v>
      </c>
      <c r="E45">
        <f t="shared" ref="E45:E48" si="12">D45^2</f>
        <v>1.0000000000000009</v>
      </c>
    </row>
    <row r="46" spans="1:6">
      <c r="A46">
        <v>4</v>
      </c>
      <c r="B46">
        <f t="shared" si="9"/>
        <v>3.5999999999999996</v>
      </c>
      <c r="C46">
        <f t="shared" si="10"/>
        <v>3</v>
      </c>
      <c r="D46">
        <f t="shared" si="11"/>
        <v>0.59999999999999964</v>
      </c>
      <c r="E46">
        <f t="shared" si="12"/>
        <v>0.3599999999999996</v>
      </c>
    </row>
    <row r="47" spans="1:6">
      <c r="A47">
        <v>3</v>
      </c>
      <c r="B47">
        <f t="shared" si="9"/>
        <v>2.8</v>
      </c>
      <c r="C47">
        <f t="shared" si="10"/>
        <v>2</v>
      </c>
      <c r="D47">
        <f t="shared" si="11"/>
        <v>0.79999999999999982</v>
      </c>
      <c r="E47">
        <f t="shared" si="12"/>
        <v>0.63999999999999968</v>
      </c>
    </row>
    <row r="48" spans="1:6">
      <c r="A48">
        <v>5</v>
      </c>
      <c r="B48">
        <f t="shared" si="9"/>
        <v>4.3999999999999995</v>
      </c>
      <c r="C48">
        <f t="shared" si="10"/>
        <v>5</v>
      </c>
      <c r="D48">
        <f t="shared" si="11"/>
        <v>-0.60000000000000053</v>
      </c>
      <c r="E48">
        <f t="shared" si="12"/>
        <v>0.36000000000000065</v>
      </c>
      <c r="F48">
        <f>SQRT(E49/COUNT(E44:E48))</f>
        <v>0.69282032302755103</v>
      </c>
    </row>
    <row r="49" spans="1:5">
      <c r="D49" t="s">
        <v>23</v>
      </c>
      <c r="E49">
        <f>SUM(E44:E48)</f>
        <v>2.4000000000000008</v>
      </c>
    </row>
    <row r="50" spans="1:5">
      <c r="A50" s="1" t="s">
        <v>19</v>
      </c>
    </row>
    <row r="51" spans="1:5">
      <c r="A51" s="1" t="s">
        <v>21</v>
      </c>
      <c r="B51" s="1" t="s">
        <v>22</v>
      </c>
      <c r="C51" s="1" t="s">
        <v>20</v>
      </c>
      <c r="D51" s="1" t="s">
        <v>13</v>
      </c>
      <c r="E51" s="1" t="s">
        <v>12</v>
      </c>
    </row>
    <row r="52" spans="1:5">
      <c r="A52">
        <f>PEARSON(A5:A9,B5:B9)</f>
        <v>0.85280286542244166</v>
      </c>
      <c r="B52">
        <f>STDEV(A5:A9)</f>
        <v>1.5811388300841898</v>
      </c>
      <c r="C52">
        <f>STDEV(B5:B9)</f>
        <v>1.4832396974191324</v>
      </c>
      <c r="D52">
        <f>B19-E52*B12</f>
        <v>0.4000000000000008</v>
      </c>
      <c r="E52">
        <f>A52*(C52/B52)</f>
        <v>0.79999999999999971</v>
      </c>
    </row>
  </sheetData>
  <phoneticPr fontId="3" type="noConversion"/>
  <pageMargins left="0.75" right="0.75" top="1" bottom="1" header="0.5" footer="0.5"/>
  <colBreaks count="1" manualBreakCount="1">
    <brk id="11" max="1048575" man="1"/>
  </colBreaks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Brownlee</dc:creator>
  <cp:lastModifiedBy>home</cp:lastModifiedBy>
  <dcterms:created xsi:type="dcterms:W3CDTF">2016-02-27T00:20:05Z</dcterms:created>
  <dcterms:modified xsi:type="dcterms:W3CDTF">2018-04-20T14:51:51Z</dcterms:modified>
</cp:coreProperties>
</file>