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755" tabRatio="839" activeTab="1"/>
  </bookViews>
  <sheets>
    <sheet name="Core Questionnaire" sheetId="1" r:id="rId1"/>
    <sheet name="Companion Questionnaire" sheetId="4" r:id="rId2"/>
    <sheet name="Chile Summary" sheetId="5" r:id="rId3"/>
    <sheet name="Nigeria Summary" sheetId="6" r:id="rId4"/>
    <sheet name="Philippines Summary" sheetId="7" r:id="rId5"/>
    <sheet name="Tanzania Summary" sheetId="8" r:id="rId6"/>
    <sheet name="Zimbabwe Summary" sheetId="9" r:id="rId7"/>
    <sheet name="Country Comparison" sheetId="10" r:id="rId8"/>
    <sheet name="Transversal Themes" sheetId="11" r:id="rId9"/>
  </sheets>
  <externalReferences>
    <externalReference r:id="rId10"/>
  </externalReferences>
  <calcPr calcId="125725"/>
</workbook>
</file>

<file path=xl/calcChain.xml><?xml version="1.0" encoding="utf-8"?>
<calcChain xmlns="http://schemas.openxmlformats.org/spreadsheetml/2006/main">
  <c r="R5" i="11"/>
  <c r="R7"/>
  <c r="R4"/>
  <c r="S8"/>
  <c r="S7"/>
  <c r="S6"/>
  <c r="S5"/>
  <c r="S4"/>
  <c r="P5"/>
  <c r="P6"/>
  <c r="P7"/>
  <c r="P8"/>
  <c r="P4"/>
  <c r="O5"/>
  <c r="O7"/>
  <c r="O8"/>
  <c r="O4"/>
  <c r="L5"/>
  <c r="L6"/>
  <c r="L7"/>
  <c r="L8"/>
  <c r="L4"/>
  <c r="K5"/>
  <c r="K6"/>
  <c r="K7"/>
  <c r="K8"/>
  <c r="K4"/>
  <c r="G5"/>
  <c r="G6"/>
  <c r="G7"/>
  <c r="G8"/>
  <c r="G4"/>
  <c r="E5"/>
  <c r="E6"/>
  <c r="E7"/>
  <c r="E8"/>
  <c r="E4"/>
  <c r="C5"/>
  <c r="C6"/>
  <c r="C7"/>
  <c r="C8"/>
  <c r="C4"/>
  <c r="B5"/>
  <c r="B6"/>
  <c r="B7"/>
  <c r="B8"/>
  <c r="B4"/>
  <c r="L4" i="10" l="1"/>
  <c r="L6"/>
  <c r="L8"/>
  <c r="L12"/>
  <c r="L16"/>
  <c r="L24"/>
  <c r="K4"/>
  <c r="K8"/>
  <c r="K12"/>
  <c r="K16"/>
  <c r="K20"/>
  <c r="K24"/>
  <c r="J4"/>
  <c r="J8"/>
  <c r="J16"/>
  <c r="J20"/>
  <c r="I5"/>
  <c r="I13"/>
  <c r="I17"/>
  <c r="I21"/>
  <c r="H6"/>
  <c r="B25" i="9"/>
  <c r="L25" i="10" s="1"/>
  <c r="B24" i="9"/>
  <c r="B23"/>
  <c r="L23" i="10" s="1"/>
  <c r="B21" i="9"/>
  <c r="L21" i="10" s="1"/>
  <c r="B20" i="9"/>
  <c r="L20" i="10" s="1"/>
  <c r="B19" i="9"/>
  <c r="L19" i="10" s="1"/>
  <c r="B17" i="9"/>
  <c r="L17" i="10" s="1"/>
  <c r="B16" i="9"/>
  <c r="B15"/>
  <c r="L15" i="10" s="1"/>
  <c r="B13" i="9"/>
  <c r="L13" i="10" s="1"/>
  <c r="B12" i="9"/>
  <c r="B11"/>
  <c r="L11" i="10" s="1"/>
  <c r="B10" i="9"/>
  <c r="L10" i="10" s="1"/>
  <c r="B8" i="9"/>
  <c r="B7"/>
  <c r="L7" i="10" s="1"/>
  <c r="B6" i="9"/>
  <c r="B5"/>
  <c r="L5" i="10" s="1"/>
  <c r="B4" i="9"/>
  <c r="B13" i="7"/>
  <c r="J13" i="10" s="1"/>
  <c r="B13" i="6"/>
  <c r="B13" i="5"/>
  <c r="H13" i="10" s="1"/>
  <c r="B13" i="8"/>
  <c r="K13" i="10" s="1"/>
  <c r="B25" i="8"/>
  <c r="K25" i="10" s="1"/>
  <c r="B24" i="8"/>
  <c r="B23"/>
  <c r="K23" i="10" s="1"/>
  <c r="B21" i="8"/>
  <c r="K21" i="10" s="1"/>
  <c r="B20" i="8"/>
  <c r="B19"/>
  <c r="K19" i="10" s="1"/>
  <c r="B17" i="8"/>
  <c r="K17" i="10" s="1"/>
  <c r="B16" i="8"/>
  <c r="B15"/>
  <c r="K15" i="10" s="1"/>
  <c r="B12" i="8"/>
  <c r="B11"/>
  <c r="K11" i="10" s="1"/>
  <c r="B10" i="8"/>
  <c r="K10" i="10" s="1"/>
  <c r="B8" i="8"/>
  <c r="B7"/>
  <c r="K7" i="10" s="1"/>
  <c r="B6" i="8"/>
  <c r="K6" i="10" s="1"/>
  <c r="B5" i="8"/>
  <c r="K5" i="10" s="1"/>
  <c r="B4" i="8"/>
  <c r="B25" i="7"/>
  <c r="J25" i="10" s="1"/>
  <c r="B24" i="7"/>
  <c r="J24" i="10" s="1"/>
  <c r="B23" i="7"/>
  <c r="J23" i="10" s="1"/>
  <c r="B21" i="7"/>
  <c r="J21" i="10" s="1"/>
  <c r="B20" i="7"/>
  <c r="B19"/>
  <c r="J19" i="10" s="1"/>
  <c r="B17" i="7"/>
  <c r="J17" i="10" s="1"/>
  <c r="B16" i="7"/>
  <c r="B15"/>
  <c r="J15" i="10" s="1"/>
  <c r="B12" i="7"/>
  <c r="J12" i="10" s="1"/>
  <c r="B11" i="7"/>
  <c r="J11" i="10" s="1"/>
  <c r="B10" i="7"/>
  <c r="J10" i="10" s="1"/>
  <c r="B8" i="7"/>
  <c r="B7"/>
  <c r="J7" i="10" s="1"/>
  <c r="B6" i="7"/>
  <c r="J6" i="10" s="1"/>
  <c r="B5" i="7"/>
  <c r="J5" i="10" s="1"/>
  <c r="B4" i="7"/>
  <c r="B25" i="6"/>
  <c r="I25" i="10" s="1"/>
  <c r="B24" i="6"/>
  <c r="I24" i="10" s="1"/>
  <c r="B23" i="6"/>
  <c r="I23" i="10" s="1"/>
  <c r="B20" i="6"/>
  <c r="I20" i="10" s="1"/>
  <c r="B19" i="6"/>
  <c r="I19" i="10" s="1"/>
  <c r="B17" i="6"/>
  <c r="B16"/>
  <c r="I16" i="10" s="1"/>
  <c r="B15" i="6"/>
  <c r="I15" i="10" s="1"/>
  <c r="B12" i="6"/>
  <c r="I12" i="10" s="1"/>
  <c r="B11" i="6"/>
  <c r="I11" i="10" s="1"/>
  <c r="B10" i="6"/>
  <c r="I10" i="10" s="1"/>
  <c r="B8" i="6"/>
  <c r="I8" i="10" s="1"/>
  <c r="B7" i="6"/>
  <c r="I7" i="10" s="1"/>
  <c r="B6" i="6"/>
  <c r="I6" i="10" s="1"/>
  <c r="B5" i="6"/>
  <c r="B4"/>
  <c r="I4" i="10" s="1"/>
  <c r="B8" i="5"/>
  <c r="H8" i="10" s="1"/>
  <c r="B25" i="5"/>
  <c r="H25" i="10" s="1"/>
  <c r="B24" i="5"/>
  <c r="H24" i="10" s="1"/>
  <c r="B23" i="5"/>
  <c r="H23" i="10" s="1"/>
  <c r="B21" i="5"/>
  <c r="H21" i="10" s="1"/>
  <c r="B20" i="5"/>
  <c r="H20" i="10" s="1"/>
  <c r="B19" i="5"/>
  <c r="H19" i="10" s="1"/>
  <c r="B17" i="5"/>
  <c r="H17" i="10" s="1"/>
  <c r="B16" i="5"/>
  <c r="H16" i="10" s="1"/>
  <c r="B15" i="5"/>
  <c r="H15" i="10" s="1"/>
  <c r="B12" i="5"/>
  <c r="H12" i="10" s="1"/>
  <c r="B11" i="5"/>
  <c r="H11" i="10" s="1"/>
  <c r="B10" i="5"/>
  <c r="H10" i="10" s="1"/>
  <c r="B7" i="5"/>
  <c r="H7" i="10" s="1"/>
  <c r="B6" i="5"/>
  <c r="B5"/>
  <c r="B4"/>
  <c r="H4" i="10" s="1"/>
  <c r="B3" i="5" l="1"/>
  <c r="H3" i="10" s="1"/>
  <c r="B12" s="1"/>
  <c r="H5"/>
  <c r="B14" i="9"/>
  <c r="L14" i="10" s="1"/>
  <c r="B19" s="1"/>
  <c r="B18" i="9"/>
  <c r="L18" i="10" s="1"/>
  <c r="E19" s="1"/>
  <c r="B22" i="9"/>
  <c r="L22" i="10" s="1"/>
  <c r="B25" s="1"/>
  <c r="B9" i="9"/>
  <c r="L9" i="10" s="1"/>
  <c r="E10" s="1"/>
  <c r="B3" i="9"/>
  <c r="L3" i="10" s="1"/>
  <c r="B13" s="1"/>
  <c r="B22" i="8"/>
  <c r="K22" i="10" s="1"/>
  <c r="B27" s="1"/>
  <c r="B18" i="8"/>
  <c r="K18" i="10" s="1"/>
  <c r="E20" s="1"/>
  <c r="B14" i="8"/>
  <c r="K14" i="10" s="1"/>
  <c r="B18" s="1"/>
  <c r="B9" i="8"/>
  <c r="K9" i="10" s="1"/>
  <c r="E13" s="1"/>
  <c r="B3" i="8"/>
  <c r="K3" i="10" s="1"/>
  <c r="B11" s="1"/>
  <c r="B22" i="7"/>
  <c r="J22" i="10" s="1"/>
  <c r="B23" s="1"/>
  <c r="B18" i="7"/>
  <c r="J18" i="10" s="1"/>
  <c r="E16" s="1"/>
  <c r="B14" i="7"/>
  <c r="J14" i="10" s="1"/>
  <c r="B16" s="1"/>
  <c r="B9" i="7"/>
  <c r="J9" i="10" s="1"/>
  <c r="E11" s="1"/>
  <c r="B3" i="7"/>
  <c r="J3" i="10" s="1"/>
  <c r="B10" s="1"/>
  <c r="B22" i="6"/>
  <c r="I22" i="10" s="1"/>
  <c r="B24" s="1"/>
  <c r="B18" i="6"/>
  <c r="I18" i="10" s="1"/>
  <c r="E18" s="1"/>
  <c r="B14" i="6"/>
  <c r="I14" i="10" s="1"/>
  <c r="B20" s="1"/>
  <c r="B9" i="6"/>
  <c r="I9" i="10" s="1"/>
  <c r="E12" s="1"/>
  <c r="B3" i="6"/>
  <c r="I3" i="10" s="1"/>
  <c r="B9" s="1"/>
  <c r="B18" i="5"/>
  <c r="H18" i="10" s="1"/>
  <c r="E17" s="1"/>
  <c r="B9" i="5"/>
  <c r="H9" i="10" s="1"/>
  <c r="E9" s="1"/>
  <c r="B14" i="5"/>
  <c r="H14" i="10" s="1"/>
  <c r="B17" s="1"/>
  <c r="B22" i="5"/>
  <c r="H22" i="10" s="1"/>
  <c r="B26" s="1"/>
  <c r="B2" i="9" l="1"/>
  <c r="L2" i="10" s="1"/>
  <c r="B5" s="1"/>
  <c r="B2" i="8"/>
  <c r="K2" i="10" s="1"/>
  <c r="B6" s="1"/>
  <c r="B2" i="7"/>
  <c r="J2" i="10" s="1"/>
  <c r="B2" s="1"/>
  <c r="B2" i="6"/>
  <c r="I2" i="10" s="1"/>
  <c r="B3" s="1"/>
  <c r="B2" i="5"/>
  <c r="H2" i="10" s="1"/>
  <c r="B4" s="1"/>
</calcChain>
</file>

<file path=xl/sharedStrings.xml><?xml version="1.0" encoding="utf-8"?>
<sst xmlns="http://schemas.openxmlformats.org/spreadsheetml/2006/main" count="1190" uniqueCount="846">
  <si>
    <t>1: Governance</t>
  </si>
  <si>
    <t>2: Availability</t>
  </si>
  <si>
    <t>3: Accessibility</t>
  </si>
  <si>
    <t>4: Acceptability</t>
  </si>
  <si>
    <t>5: Adaptability</t>
  </si>
  <si>
    <t>1.1: International Framework</t>
  </si>
  <si>
    <t>1.2: National Law</t>
  </si>
  <si>
    <t>1.3: Plan of Action</t>
  </si>
  <si>
    <t>1.4: Monitoring and Reporting</t>
  </si>
  <si>
    <t>2.1: Classrooms</t>
  </si>
  <si>
    <t>2.2: Sanitation</t>
  </si>
  <si>
    <t>2.3: Teachers</t>
  </si>
  <si>
    <t>2.4: Textbooks</t>
  </si>
  <si>
    <t>3.1: Free Education</t>
  </si>
  <si>
    <t>3.2: Discrimination</t>
  </si>
  <si>
    <t>3.3: Participation</t>
  </si>
  <si>
    <t>4.1: Aims of Education</t>
  </si>
  <si>
    <t>4.2: Learning Environment</t>
  </si>
  <si>
    <t>4.3: Learning Outcomes</t>
  </si>
  <si>
    <t>5.1: Children with Disabilities</t>
  </si>
  <si>
    <t>5.2: Children of Minorities</t>
  </si>
  <si>
    <t>5.3: Out of School Education</t>
  </si>
  <si>
    <t>1.1.1: Is the State party to the following United Nations treaties?</t>
  </si>
  <si>
    <t>1.1.2: Is the State party to the following UNESCO treaty?</t>
  </si>
  <si>
    <t>1.1.3: Is the State party to the following ILO conventions?</t>
  </si>
  <si>
    <t>1.1.4: Is the State party to the following Geneva conventions?</t>
  </si>
  <si>
    <t>1.1.5: Is the State party to the following regional treaties?</t>
  </si>
  <si>
    <t>1.2.1: Do national laws protect the right to education?</t>
  </si>
  <si>
    <t>1.2.2: Does the occupying power guarantee all children in their occupied territory the right to education?</t>
  </si>
  <si>
    <t>1.2.3: Do national laws protect the liberty of individuals to establish private schools?</t>
  </si>
  <si>
    <t>1.2.4: Do national laws protect the right of minorities to establish their own schools?</t>
  </si>
  <si>
    <t>1.2.5: Do national laws expressly recognize the liberty of parents to choose the religious and moral education of their children in conformity with their own convictions?</t>
  </si>
  <si>
    <t>1.3.1a: Is there a national education plan that aims to achieve free and compulsory primary education?</t>
  </si>
  <si>
    <t>1.3.1b: Are there targeted imiplmentation dates for each stage of the progressive implmentation of the plan?</t>
  </si>
  <si>
    <t>1.4.1: Are there minimum educational standards applicable to all schools, including private schools?</t>
  </si>
  <si>
    <t>1.4.2: Is there a State body responsible for monitoring the education system?</t>
  </si>
  <si>
    <t>1.4.3: How often is data on education collected nationally and made publicly available?</t>
  </si>
  <si>
    <t>1.4.4: Is education data disaggregated on the following basis?</t>
  </si>
  <si>
    <t>2.1.1: What is the pupil-classroom ratio?</t>
  </si>
  <si>
    <t>2.2.1: What is th percentage of schools with toilets?</t>
  </si>
  <si>
    <t>2.2.2: What is the percentage of schools with potable water?</t>
  </si>
  <si>
    <t>2.3.1: What is the percentage of teachers that are appropriately trained?</t>
  </si>
  <si>
    <t>2.3.2: What is the pupil-trained teacher ratio?</t>
  </si>
  <si>
    <t>2.4.1: What is the pupil-textbook ratio?</t>
  </si>
  <si>
    <t>3.1.1: Do national laws provide free and compulsory primary education?</t>
  </si>
  <si>
    <t>3.1.2: What percent of household spending was spent on primary education in 2013?</t>
  </si>
  <si>
    <t>3.2.1: Do national laws forbid discrimination on the following grounds?</t>
  </si>
  <si>
    <t>3.2.2a: Is the expulsion of girls from school because of pregnancy or for having a baby explicitly forbidden in national legislation?</t>
  </si>
  <si>
    <t>3.2.2b: In practice, are girls expelled from school because of pregnancy or for having a baby?</t>
  </si>
  <si>
    <t>3.2.3: Do migrant, refugee, or internally displaced children have to present documents stating their legal status to enroll in school?</t>
  </si>
  <si>
    <t>3.3.1: What is the gross enrollment rate?</t>
  </si>
  <si>
    <t>3.3.2: What is the net enrollment rate?</t>
  </si>
  <si>
    <t>3.3.3: What is the share of private school enrollment?</t>
  </si>
  <si>
    <t>3.3.4: What is the completion rate?</t>
  </si>
  <si>
    <t>4.1.1: Do national laws or policies direct education towards the following aims?</t>
  </si>
  <si>
    <t>4.1.2: Does the national curriculum direct education towards the following aims</t>
  </si>
  <si>
    <t>4.1.3: Does the required training for teachers include improving the skills necessary for teaching towards the full development of the following aims?</t>
  </si>
  <si>
    <t>4.1.4: Are there established mechanisms to ensure that textbooks used in both public and private schools are aligned with the curriculum guidelines provided by the Ministry of Education?</t>
  </si>
  <si>
    <t>4.1.5: Does national curriculum include the following topics?</t>
  </si>
  <si>
    <t>4.2.1: Has the national government adopted specific measure to protect children from violence and abuse in school?</t>
  </si>
  <si>
    <t>4.2.2a: Do national laws prohibit corporal punishment?</t>
  </si>
  <si>
    <t>4.2.2b: Does corporal punishment occur in practice?</t>
  </si>
  <si>
    <t>4.3.1: What percent of students received a passing score on the national assessment/exam in 2014?</t>
  </si>
  <si>
    <t>4.3.2: What is the literacy rate?</t>
  </si>
  <si>
    <t>5.1.1: Do national laws recognize the right to education for children with disabilities?</t>
  </si>
  <si>
    <t>5.1.2: Are reasonable accomodation measures available for children with disabilities in mainstream schools?</t>
  </si>
  <si>
    <t>5.2.1: Are there mobile schools for children of nomads?</t>
  </si>
  <si>
    <t>5.2.2: Do national laws provide for language of instruction to be in the child's mother tongue?</t>
  </si>
  <si>
    <t>5.2.3: What percent of students are not taught in their mother tongue?</t>
  </si>
  <si>
    <t>5.3.1: Is primary education available in retention center/camps for migrant, refugee, and internally displaced children?</t>
  </si>
  <si>
    <t>5.3.2: Is education available in prison?</t>
  </si>
  <si>
    <t>5.3.3: Do imprisoned children receive educatin integrated with the general education system (i.e., same curricula)?</t>
  </si>
  <si>
    <t>5.3.4: Are children prisoners-of-war givent he means to pursue their educational activities?</t>
  </si>
  <si>
    <t>1.1.1a: The International Covenant of Economic, Social and Cultural Rights</t>
  </si>
  <si>
    <t>1.1.1b: The Convention on the Rights of the Child</t>
  </si>
  <si>
    <t>1.1.1c: The International Convention on the Elimination of All Forms of Racial Discrimination</t>
  </si>
  <si>
    <t>1.1.1d: The Convention on the Rights of Persons with Disabilities</t>
  </si>
  <si>
    <t>1.1.1e: The International Covention on the Protection of the Rights of All Migrants Workser and the Members of Their Families</t>
  </si>
  <si>
    <t>1.1.1f: The Convention relating to the Status of Refugees</t>
  </si>
  <si>
    <t>1.1.1g: The International Covenant on Civil and Political Rights</t>
  </si>
  <si>
    <t>1.1.1h: The Convention on the Elimination of All Forms of Discrimination agains Women</t>
  </si>
  <si>
    <t>1.1.1_percent yes</t>
  </si>
  <si>
    <t>1.1.2a: The UNESCO Convention against Discrimination in Education</t>
  </si>
  <si>
    <t>1.1.3a: The ILO Minimum Age Convention</t>
  </si>
  <si>
    <t>1.1.3b: The ILO Worst Forms of Child Labour Convention</t>
  </si>
  <si>
    <t>1.1.3c: The ILO Indigenous and Tribal Peoples Convention</t>
  </si>
  <si>
    <t>1.1.3_percent yes</t>
  </si>
  <si>
    <t>1.1.4a: The Geneva Convention III relative to the Treatment of Prisoners of War</t>
  </si>
  <si>
    <t>1.1.4b: The Geneva Convention IV relative to the Protection of Civilian Persons in Time of War</t>
  </si>
  <si>
    <t>1.1.4c: Protocol I to the Geneva Conventions of 12 August 1949, and relating to the Protection of Victims of International Armed Conflicts</t>
  </si>
  <si>
    <t>1.1.4d: Protocol II to the Geneva Conventions of 12 August 1949, and relating to the Protection of Victims of Non-International Armed Conflicts</t>
  </si>
  <si>
    <t>1.1.4_percent yes</t>
  </si>
  <si>
    <t>1.1.5a: In Africa: The African Charter on Human and Peoples' Rights</t>
  </si>
  <si>
    <t>1.1.5b: In Africa: The Protocal to the African Charter on Human and Peoples' Rights on the Rights of Women in Africa</t>
  </si>
  <si>
    <t>1.1.5c: In Africa: The African Charter on the Rights and Welfare of the Child</t>
  </si>
  <si>
    <t>1.1.5d: In Africa: African Youth Charter</t>
  </si>
  <si>
    <t>1.1.5e: In Africa: African Union Convention for the Protection and Assistance of Internally Displaced Persons in Africa</t>
  </si>
  <si>
    <t>1.1.5f: In the Americas: The Charter of the Organization of American States</t>
  </si>
  <si>
    <t>1.1.5g: In the Americas: The Additional Protocol to the American Convention on Human Rights, Protocol of San Salvador</t>
  </si>
  <si>
    <t>1.1.5h: In Arab States: The Arab Charter on Human Rights</t>
  </si>
  <si>
    <t>1.1.5i: In Europe: Protocol 1 to the European Convention for the Protection of Human Rights and Fundamental Freedoms</t>
  </si>
  <si>
    <t>1.1.5j: In Europe: The Revised European Social Charter</t>
  </si>
  <si>
    <t>1.1.5k: In Europe: The European Charter for Regional or Minority Languages</t>
  </si>
  <si>
    <t>1.1.5l: In Europe: The Framework Convention for the Protection of National Minorities</t>
  </si>
  <si>
    <t>1.1.5m: In Europe: The European Convetnion on the Legal Status of Migrant Workers</t>
  </si>
  <si>
    <t>1.1.5n: In Europe: The Convention on the Recognition of Qualifications concerning Higher Education in the European Region</t>
  </si>
  <si>
    <t>1.1.5o: In Europe: The European Union Charter of Fundamental Rights</t>
  </si>
  <si>
    <t>1.1.5_percent yes</t>
  </si>
  <si>
    <t>1.2.1a: Do national laws protect the right to primary education?</t>
  </si>
  <si>
    <t>1.2.1b: Do national laws protect the right to secondary education?</t>
  </si>
  <si>
    <t>1.2.1c: Do national laws protect the right to technical and vocational education?</t>
  </si>
  <si>
    <t>1.2.1d: Do national laws protect the right to higher education/university?</t>
  </si>
  <si>
    <t>1.4.4a: Race and color (ethnicity)</t>
  </si>
  <si>
    <t>1.4.4b: Sex</t>
  </si>
  <si>
    <t>1.4.4c: Language</t>
  </si>
  <si>
    <t>1.4.4d: Religion</t>
  </si>
  <si>
    <t>1.4.4e: Political or other opinion</t>
  </si>
  <si>
    <t>1.4.4f: National or social origin</t>
  </si>
  <si>
    <t>1.4.4g: Property</t>
  </si>
  <si>
    <t>1.4.4h: Birth</t>
  </si>
  <si>
    <t>1.4.4i: Sexual orientation and gender identity</t>
  </si>
  <si>
    <t>1.4.4j: Disability</t>
  </si>
  <si>
    <t>1.4.4k: Age</t>
  </si>
  <si>
    <t>1.4.4l: Nationality</t>
  </si>
  <si>
    <t>1.4.4m: Marital and family status</t>
  </si>
  <si>
    <t>1.4.4n: Health Status</t>
  </si>
  <si>
    <t>1.4.4o: Place of residence</t>
  </si>
  <si>
    <t>1.4.4p: Economic and social situation</t>
  </si>
  <si>
    <t>1.4.4_percent yes</t>
  </si>
  <si>
    <t>2.1.1_year</t>
  </si>
  <si>
    <t>2.2.1_year</t>
  </si>
  <si>
    <t>2.2.2_year</t>
  </si>
  <si>
    <t>2.3.1_year</t>
  </si>
  <si>
    <t>2.3.2_year</t>
  </si>
  <si>
    <t>2.4.1_year</t>
  </si>
  <si>
    <t>3.1.2_year</t>
  </si>
  <si>
    <t>3.2.1a: Race and color (ethnicity)</t>
  </si>
  <si>
    <t>3.2.1b: Sex</t>
  </si>
  <si>
    <t>3.2.1c: Language</t>
  </si>
  <si>
    <t>3.2.1d: Religion</t>
  </si>
  <si>
    <t>3.2.1e: Political or other opinion</t>
  </si>
  <si>
    <t>3.2.1f: National or social origin?</t>
  </si>
  <si>
    <t>3.2.1g: Property</t>
  </si>
  <si>
    <t>3.2.1h: Birth</t>
  </si>
  <si>
    <t>3.2.1i: Sexual orientation and gender identity</t>
  </si>
  <si>
    <t>3.2.1j: Disability</t>
  </si>
  <si>
    <t>3.2.1k: Age</t>
  </si>
  <si>
    <t>3.2.1l: Nationality</t>
  </si>
  <si>
    <t>3.2.1m: Marital and family status</t>
  </si>
  <si>
    <t>3.2.1n: Health status</t>
  </si>
  <si>
    <t>3.2.1o: Place of Residence</t>
  </si>
  <si>
    <t>3.2.1p: Economic and social situation</t>
  </si>
  <si>
    <t>3.2.1_percent</t>
  </si>
  <si>
    <t>3.3.1aa: Primary schools - overall</t>
  </si>
  <si>
    <t>3.3.1ab: Primary schools - males</t>
  </si>
  <si>
    <t>3.3.1ac: Primary schools - females</t>
  </si>
  <si>
    <t>3.3.1ad: Primary schools - urban</t>
  </si>
  <si>
    <t>3.3.1ae: Primary schools - rural</t>
  </si>
  <si>
    <t>3.3.1af: Primary schools - Q1</t>
  </si>
  <si>
    <t>3.3.1ag: Primary schools - Q2</t>
  </si>
  <si>
    <t>3.3.1ah: Primary schools - Q3</t>
  </si>
  <si>
    <t>3.3.1ai: Primay schools - Q4</t>
  </si>
  <si>
    <t>3.3.1aj: Primary schools - Q5</t>
  </si>
  <si>
    <t>3.3.1ak: Primary schools - disability</t>
  </si>
  <si>
    <t>3.3.1a_gp</t>
  </si>
  <si>
    <t>3.3.1a_gp_ad</t>
  </si>
  <si>
    <t>3.3.1a_resp</t>
  </si>
  <si>
    <t>3.3.1a_resp_ad</t>
  </si>
  <si>
    <t>3.3.1a_inc_hmp</t>
  </si>
  <si>
    <t>3.3.1a_inc_hmp_ad</t>
  </si>
  <si>
    <t>3.3.1a_inc_mlp</t>
  </si>
  <si>
    <t>3.3.1a_inc_mlp_ad</t>
  </si>
  <si>
    <t>3.3.1a_disp</t>
  </si>
  <si>
    <t>3.3.1a_disp_ad</t>
  </si>
  <si>
    <t>3.3.1ba: Secondary schools - overall</t>
  </si>
  <si>
    <t>3.3.1bb: Secondary schools - males</t>
  </si>
  <si>
    <t>3.3.1bc: Secondary schools - females</t>
  </si>
  <si>
    <t>3.3.1bd: Secondary schools - urban</t>
  </si>
  <si>
    <t>3.3.1be: Secondary schools - rural</t>
  </si>
  <si>
    <t>3.3.1bf: Secondary schools - Q1</t>
  </si>
  <si>
    <t>3.3.1bg: Secondary schools - Q2</t>
  </si>
  <si>
    <t>3.3.1bh: Secondary schools - Q3</t>
  </si>
  <si>
    <t>3.3.1bi: Secondary schools - Q4</t>
  </si>
  <si>
    <t>3.3.1bj: Secondary schools - Q5</t>
  </si>
  <si>
    <t>3.3.1bk: Secondary schools - disability</t>
  </si>
  <si>
    <t>3.3.1b_gp</t>
  </si>
  <si>
    <t>3.3.1b_gp_ad</t>
  </si>
  <si>
    <t>3.3.1b_resp</t>
  </si>
  <si>
    <t>3.3.1b_resp_ad</t>
  </si>
  <si>
    <t>3.3.1b_inc_hmp</t>
  </si>
  <si>
    <t>3.3.1b_inc_hmp_ad</t>
  </si>
  <si>
    <t>3.3.1b_inc_mlp</t>
  </si>
  <si>
    <t>3.3.1b_inc_mlp_ad</t>
  </si>
  <si>
    <t>3.3.1b_disp</t>
  </si>
  <si>
    <t>3.3.1b_disp_ad</t>
  </si>
  <si>
    <t>3.3.1ca: TVET - overall</t>
  </si>
  <si>
    <t>3.3.1cb: TVET - males</t>
  </si>
  <si>
    <t>3.3.1cc: TVET - females</t>
  </si>
  <si>
    <t>3.3.1cd: TVET - urban</t>
  </si>
  <si>
    <t>3.3.1ce: TVET - rural</t>
  </si>
  <si>
    <t>3.3.1cf: TVET - Q1</t>
  </si>
  <si>
    <t>3.3.1cg: TVET - Q2</t>
  </si>
  <si>
    <t>3.3.1ch: TVET - Q3</t>
  </si>
  <si>
    <t>3.3.1ci: TVET - Q4</t>
  </si>
  <si>
    <t>3.3.1cj: TVET - Q5</t>
  </si>
  <si>
    <t>3.3.1ck: TVET - disability</t>
  </si>
  <si>
    <t>3.3.1c_gp</t>
  </si>
  <si>
    <t>3.3.1c_gp_ad</t>
  </si>
  <si>
    <t>3.3.1c_resp</t>
  </si>
  <si>
    <t>3.3.1c_resp_ad</t>
  </si>
  <si>
    <t>3.3.1c_inc_hmp</t>
  </si>
  <si>
    <t>3.3.1c_inc_hmp_ad</t>
  </si>
  <si>
    <t>3.3.1c_inc_mlp</t>
  </si>
  <si>
    <t>3.3.1c_inc_mlp_ad</t>
  </si>
  <si>
    <t>3.3.1c_disp</t>
  </si>
  <si>
    <t>3.3.1c_disp_ad</t>
  </si>
  <si>
    <t>3.3.1da: Tertiary - overall</t>
  </si>
  <si>
    <t>3.3.1db: Tertiary - males</t>
  </si>
  <si>
    <t>3.3.1dc: Tertiary - females</t>
  </si>
  <si>
    <t>3.3.1dd: Tertiary - urban</t>
  </si>
  <si>
    <t>3.3.1de: Tertiary - rural</t>
  </si>
  <si>
    <t>3.3.1df: Tertiary - Q1</t>
  </si>
  <si>
    <t>3.3.1dg: Tertiary - Q2</t>
  </si>
  <si>
    <t>3.3.1dh: Tertiary - Q3</t>
  </si>
  <si>
    <t>3.3.1di: Tertiary - Q4</t>
  </si>
  <si>
    <t>3.3.1dj: Tertiary - Q5</t>
  </si>
  <si>
    <t>3.3.1dk: Tertiary - disability</t>
  </si>
  <si>
    <t>3.3.1d_gp</t>
  </si>
  <si>
    <t>3.3.1d_gp_ad</t>
  </si>
  <si>
    <t>3.3.1d_resp</t>
  </si>
  <si>
    <t>3.3.1d_resp_ad</t>
  </si>
  <si>
    <t>3.3.1d_inc_hmp</t>
  </si>
  <si>
    <t>3.3.1d_inc_hmp_ad</t>
  </si>
  <si>
    <t>3.3.1d_inc_mlp</t>
  </si>
  <si>
    <t>3.3.1d_inc_mlp_ad</t>
  </si>
  <si>
    <t>3.3.1d_disp</t>
  </si>
  <si>
    <t>3.3.1d_disp_ad</t>
  </si>
  <si>
    <t>3.3.1_% available</t>
  </si>
  <si>
    <t>3.3.1_year</t>
  </si>
  <si>
    <t>3.3.2aa: Primary schools - overall</t>
  </si>
  <si>
    <t>3.3.2ab: Primary schools - males</t>
  </si>
  <si>
    <t>3.3.2ac: Primary schools - females</t>
  </si>
  <si>
    <t>3.3.2ad: Primary schools - urban</t>
  </si>
  <si>
    <t>3.3.2ae: Primary schools - rural</t>
  </si>
  <si>
    <t>3.3.2af: Primary schools - Q1</t>
  </si>
  <si>
    <t>3.3.2ag: Primary schools - Q2</t>
  </si>
  <si>
    <t>3.3.2ah: Primary schools - Q3</t>
  </si>
  <si>
    <t>3.3.2ai: Primay schools - Q4</t>
  </si>
  <si>
    <t>3.3.2aj: Primary schools - Q5</t>
  </si>
  <si>
    <t>3.3.2ak: Primary schools - disability</t>
  </si>
  <si>
    <t>3.3.2a_gp</t>
  </si>
  <si>
    <t>3.3.2a_gp_ad</t>
  </si>
  <si>
    <t>3.3.2a_resp</t>
  </si>
  <si>
    <t>3.3.2a_resp_ad</t>
  </si>
  <si>
    <t>3.3.2a_inc_hmp</t>
  </si>
  <si>
    <t>3.3.2a_inc_hmp_ad</t>
  </si>
  <si>
    <t>3.3.2a_inc_mlp</t>
  </si>
  <si>
    <t>3.3.2a_inc_mlp_ad</t>
  </si>
  <si>
    <t>3.3.2a_disp</t>
  </si>
  <si>
    <t>3.3.2a_disp_ad</t>
  </si>
  <si>
    <t>3.3.2ba: Secondary schools - overall</t>
  </si>
  <si>
    <t>3.3.2bb: Secondary schools - males</t>
  </si>
  <si>
    <t>3.3.2bc: Secondary schools - females</t>
  </si>
  <si>
    <t>3.3.2bd: Secondary schools - urban</t>
  </si>
  <si>
    <t>3.3.2be: Secondary schools - rural</t>
  </si>
  <si>
    <t>3.3.2bf: Secondary schools - Q1</t>
  </si>
  <si>
    <t>3.3.2bg: Secondary schools - Q2</t>
  </si>
  <si>
    <t>3.3.2bh: Secondary schools - Q3</t>
  </si>
  <si>
    <t>3.3.2bi: Secondary schools - Q4</t>
  </si>
  <si>
    <t>3.3.2bj: Secondary schools - Q5</t>
  </si>
  <si>
    <t>3.3.2bk: Secondary schools - disability</t>
  </si>
  <si>
    <t>3.3.2b_gp</t>
  </si>
  <si>
    <t>3.3.2b_gp_ad</t>
  </si>
  <si>
    <t>3.3.2b_resp</t>
  </si>
  <si>
    <t>3.3.2b_resp_ad</t>
  </si>
  <si>
    <t>3.3.2b_inc_hmp</t>
  </si>
  <si>
    <t>3.3.2b_inc_hmp_ad</t>
  </si>
  <si>
    <t>3.3.2b_inc_mlp</t>
  </si>
  <si>
    <t>3.3.2b_inc_mlp_ad</t>
  </si>
  <si>
    <t>3.3.2b_disp</t>
  </si>
  <si>
    <t>3.3.2b_disp_ad</t>
  </si>
  <si>
    <t>3.3.2_% available</t>
  </si>
  <si>
    <t>3.3.2_year</t>
  </si>
  <si>
    <t>3.3.3_year</t>
  </si>
  <si>
    <t>3.3.4aa: Public primary schools - overall</t>
  </si>
  <si>
    <t>3.3.4ab: Public primary schools - males</t>
  </si>
  <si>
    <t>3.3.4ac: Public primary schools - females</t>
  </si>
  <si>
    <t>3.3.4ad: Public primary schools - urban</t>
  </si>
  <si>
    <t>3.3.4ae: Public primary schools - rural</t>
  </si>
  <si>
    <t>3.3.4af: Public primary schools - Q1</t>
  </si>
  <si>
    <t>3.3.4ag: Public primary schools - Q2</t>
  </si>
  <si>
    <t>3.3.4ah: Public primary schools - Q3</t>
  </si>
  <si>
    <t>3.3.4ai: Public primay schools - Q4</t>
  </si>
  <si>
    <t>3.3.4aj: Public primary schools - Q5</t>
  </si>
  <si>
    <t>3.3.4ak: Public primary schools - disability</t>
  </si>
  <si>
    <t>3.3.4a_gp</t>
  </si>
  <si>
    <t>3.3.4a_gp_ad</t>
  </si>
  <si>
    <t>3.3.4a_resp</t>
  </si>
  <si>
    <t>3.3.4a_resp_ad</t>
  </si>
  <si>
    <t>3.3.4a_inc_hmp</t>
  </si>
  <si>
    <t>3.3.4a_inc_hmp_ad</t>
  </si>
  <si>
    <t>3.3.4a_inc_mlp</t>
  </si>
  <si>
    <t>3.3.4a_inc_mlp_ad</t>
  </si>
  <si>
    <t>3.3.4a_disp</t>
  </si>
  <si>
    <t>3.3.4a_disp_ad</t>
  </si>
  <si>
    <t>3.3.4ba: Public secondary schools - overall</t>
  </si>
  <si>
    <t>3.3.4bb: Public secondary schools - males</t>
  </si>
  <si>
    <t>3.3.4bc: Public secondary schools - females</t>
  </si>
  <si>
    <t>3.3.4bd: Public secondary schools - urban</t>
  </si>
  <si>
    <t>3.3.4be: Public secondary schools - rural</t>
  </si>
  <si>
    <t>3.3.4bf: Public secondary schools - Q1</t>
  </si>
  <si>
    <t>3.3.4bg: Public secondary schools - Q2</t>
  </si>
  <si>
    <t>3.3.4bh: Public secondary schools - Q3</t>
  </si>
  <si>
    <t>3.3.4bi: Public secondary schools - Q4</t>
  </si>
  <si>
    <t>3.3.4bj: Public secondary schools - Q5</t>
  </si>
  <si>
    <t>3.3.4bk: Public secondary schools - disability</t>
  </si>
  <si>
    <t>3.3.4b_gp</t>
  </si>
  <si>
    <t>3.3.4b_gp_ad</t>
  </si>
  <si>
    <t>3.3.4b_resp</t>
  </si>
  <si>
    <t>3.3.4b_resp_ad</t>
  </si>
  <si>
    <t>3.3.4b_inc_hmp</t>
  </si>
  <si>
    <t>3.3.4b_inc_hmp_ad</t>
  </si>
  <si>
    <t>3.3.4b_inc_mlp</t>
  </si>
  <si>
    <t>3.3.4b_inc_mlp_ad</t>
  </si>
  <si>
    <t>3.3.4b_disp</t>
  </si>
  <si>
    <t>3.3.4b_disp_ad</t>
  </si>
  <si>
    <t>3.3.4ca: Public TVET - overall</t>
  </si>
  <si>
    <t>3.3.4cb: Public TVET - males</t>
  </si>
  <si>
    <t>3.3.4cc: Public TVET - females</t>
  </si>
  <si>
    <t>3.3.4cd: Public TVET - urban</t>
  </si>
  <si>
    <t>3.3.4ce: Public TVET - rural</t>
  </si>
  <si>
    <t>3.3.4cf: Public TVET - Q1</t>
  </si>
  <si>
    <t>3.3.4cg: Public TVET - Q2</t>
  </si>
  <si>
    <t>3.3.4ch: Public TVET - Q3</t>
  </si>
  <si>
    <t>3.3.4ci: Public TVET - Q4</t>
  </si>
  <si>
    <t>3.3.4cj: Public TVET - Q5</t>
  </si>
  <si>
    <t>3.3.4ck: Public TVET - disability</t>
  </si>
  <si>
    <t>3.3.4c_gp</t>
  </si>
  <si>
    <t>3.3.4c_gp_ad</t>
  </si>
  <si>
    <t>3.3.4c_resp</t>
  </si>
  <si>
    <t>3.3.4c_resp_ad</t>
  </si>
  <si>
    <t>3.3.4c_inc_hmp</t>
  </si>
  <si>
    <t>3.3.4c_inc_hmp_ad</t>
  </si>
  <si>
    <t>3.3.4c_inc_mlp</t>
  </si>
  <si>
    <t>3.3.4c_inc_mlp_ad</t>
  </si>
  <si>
    <t>3.3.4c_disp</t>
  </si>
  <si>
    <t>3.3.4c_disp_ad</t>
  </si>
  <si>
    <t>3.3.4da: Public Tertiary - overall</t>
  </si>
  <si>
    <t>3.3.4db: Public Tertiary - males</t>
  </si>
  <si>
    <t>3.3.4dc: Public Tertiary - females</t>
  </si>
  <si>
    <t>3.3.4dd: Public Tertiary - urban</t>
  </si>
  <si>
    <t>3.3.4de: Public Tertiary - rural</t>
  </si>
  <si>
    <t>3.3.4df: Public Tertiary - Q1</t>
  </si>
  <si>
    <t>3.3.4dg: Public Tertiary - Q2</t>
  </si>
  <si>
    <t>3.3.4dh: Public Tertiary - Q3</t>
  </si>
  <si>
    <t>3.3.4di: Public Tertiary - Q4</t>
  </si>
  <si>
    <t>3.3.4dj: Public Tertiary - Q5</t>
  </si>
  <si>
    <t>3.3.4dk: Public Tertiary - disability</t>
  </si>
  <si>
    <t>3.3.4d_gp</t>
  </si>
  <si>
    <t>3.3.4d_gp_ad</t>
  </si>
  <si>
    <t>3.3.4d_resp</t>
  </si>
  <si>
    <t>3.3.4d_resp_ad</t>
  </si>
  <si>
    <t>3.3.4d_inc_hmp</t>
  </si>
  <si>
    <t>3.3.4d_inc_hmp_ad</t>
  </si>
  <si>
    <t>3.3.4d_inc_mlp</t>
  </si>
  <si>
    <t>3.3.4d_inc_mlp_ad</t>
  </si>
  <si>
    <t>3.3.4d_disp</t>
  </si>
  <si>
    <t>3.3.4d_disp_ad</t>
  </si>
  <si>
    <t>3.3.4ea: Private primary schools - overall</t>
  </si>
  <si>
    <t>3.3.4eb: Private primary schools - males</t>
  </si>
  <si>
    <t>3.3.4ec: Private primary schools - females</t>
  </si>
  <si>
    <t>3.3.4ed: Private primary schools - urban</t>
  </si>
  <si>
    <t>3.3.4ee: Private primary schools - rural</t>
  </si>
  <si>
    <t>3.3.4ef: Private primary schools - Q1</t>
  </si>
  <si>
    <t>3.3.4eg: Private primary schools - Q2</t>
  </si>
  <si>
    <t>3.3.4eh: Private primary schools - Q3</t>
  </si>
  <si>
    <t>3.3.4ei: Private primay schools - Q4</t>
  </si>
  <si>
    <t>3.3.4ej: Private primary schools - Q5</t>
  </si>
  <si>
    <t>3.3.4ek: Private primary schools - disability</t>
  </si>
  <si>
    <t>3.3.4e_gp</t>
  </si>
  <si>
    <t>3.3.4e_gp_ad</t>
  </si>
  <si>
    <t>3.3.4e_resp</t>
  </si>
  <si>
    <t>3.3.4e_resp_ad</t>
  </si>
  <si>
    <t>3.3.4e_inc_hmp</t>
  </si>
  <si>
    <t>3.3.4e_inc_hmp_ad</t>
  </si>
  <si>
    <t>3.3.4e_inc_mlp</t>
  </si>
  <si>
    <t>3.3.4e_inc_mlp_ad</t>
  </si>
  <si>
    <t>3.3.4e_disp</t>
  </si>
  <si>
    <t>3.3.4e_disp_ad</t>
  </si>
  <si>
    <t>3.3.4fa: Private secondary schools - overall</t>
  </si>
  <si>
    <t>3.3.4fb: Private secondary schools - males</t>
  </si>
  <si>
    <t>3.3.4fc: Private secondary schools - females</t>
  </si>
  <si>
    <t>3.3.4fd: Private secondary schools - urban</t>
  </si>
  <si>
    <t>3.3.4fe: Private secondary schools - rural</t>
  </si>
  <si>
    <t>3.3.4ff: Private secondary schools - Q1</t>
  </si>
  <si>
    <t>3.3.4fg: Private secondary schools - Q2</t>
  </si>
  <si>
    <t>3.3.4fh: Private secondary schools - Q3</t>
  </si>
  <si>
    <t>3.3.4fi: Private secondary schools - Q4</t>
  </si>
  <si>
    <t>3.3.4fj: Private secondary schools - Q5</t>
  </si>
  <si>
    <t>3.3.4fk: Private secondary schools - disability</t>
  </si>
  <si>
    <t>3.3.4f_gp</t>
  </si>
  <si>
    <t>3.3.4f_gp_ad</t>
  </si>
  <si>
    <t>3.3.4f_resp</t>
  </si>
  <si>
    <t>3.3.4f_resp_ad</t>
  </si>
  <si>
    <t>3.3.4f_inc_hmp</t>
  </si>
  <si>
    <t>3.3.4f_inc_hmp_ad</t>
  </si>
  <si>
    <t>3.3.4f_inc_mlp</t>
  </si>
  <si>
    <t>3.3.4f_inc_mlp_ad</t>
  </si>
  <si>
    <t>3.3.4f_disp</t>
  </si>
  <si>
    <t>3.3.4f_disp_ad</t>
  </si>
  <si>
    <t>3.3.4ga: Private TVET - overall</t>
  </si>
  <si>
    <t>3.3.4gb: Private TVET - males</t>
  </si>
  <si>
    <t>3.3.4gc: Private TVET - females</t>
  </si>
  <si>
    <t>3.3.4gd: Private TVET - urban</t>
  </si>
  <si>
    <t>3.3.4ge: Private TVET - rural</t>
  </si>
  <si>
    <t>3.3.4gf: Private TVET - Q1</t>
  </si>
  <si>
    <t>3.3.4gg: Private TVET - Q2</t>
  </si>
  <si>
    <t>3.3.4gh: Private TVET - Q3</t>
  </si>
  <si>
    <t>3.3.4gi: Private TVET - Q4</t>
  </si>
  <si>
    <t>3.3.4gj: Private TVET - Q5</t>
  </si>
  <si>
    <t>3.3.4gk: Private TVET - disability</t>
  </si>
  <si>
    <t>3.3.4g_gp</t>
  </si>
  <si>
    <t>3.3.4g_gp_ad</t>
  </si>
  <si>
    <t>3.3.4g_resp</t>
  </si>
  <si>
    <t>3.3.4g_resp_ad</t>
  </si>
  <si>
    <t>3.3.4g_inc_hmp</t>
  </si>
  <si>
    <t>3.3.4g_inc_hmp_ad</t>
  </si>
  <si>
    <t>3.3.4g_inc_mlp</t>
  </si>
  <si>
    <t>3.3.4g_inc_mlp_ad</t>
  </si>
  <si>
    <t>3.3.4g_disp</t>
  </si>
  <si>
    <t>3.3.4g_disp_ad</t>
  </si>
  <si>
    <t>3.3.4ha: Private Tertiary - overall</t>
  </si>
  <si>
    <t>3.3.4hb: Private Tertiary - males</t>
  </si>
  <si>
    <t>3.3.4hc: Private Tertiary - females</t>
  </si>
  <si>
    <t>3.3.4hd: Private Tertiary - urban</t>
  </si>
  <si>
    <t>3.3.4he: Private Tertiary - rural</t>
  </si>
  <si>
    <t>3.3.4hf: Private Tertiary - Q1</t>
  </si>
  <si>
    <t>3.3.4hg: Private Tertiary - Q2</t>
  </si>
  <si>
    <t>3.3.4hh: Private Tertiary - Q3</t>
  </si>
  <si>
    <t>3.3.4hi: Private Tertiary - Q4</t>
  </si>
  <si>
    <t>3.3.4hj: Private Tertiary - Q5</t>
  </si>
  <si>
    <t>3.3.4hk: Private Tertiary - disability</t>
  </si>
  <si>
    <t>3.3.4h_gp</t>
  </si>
  <si>
    <t>3.3.4h_gp_ad</t>
  </si>
  <si>
    <t>3.3.4h_resp</t>
  </si>
  <si>
    <t>3.3.4h_resp_ad</t>
  </si>
  <si>
    <t>3.3.4h_inc_hmp</t>
  </si>
  <si>
    <t>3.3.4h_inc_hmp_ad</t>
  </si>
  <si>
    <t>3.3.4h_inc_mlp</t>
  </si>
  <si>
    <t>3.3.4h_inc_mlp_ad</t>
  </si>
  <si>
    <t>3.3.4h_disp</t>
  </si>
  <si>
    <t>3.3.4h_disp_ad</t>
  </si>
  <si>
    <t>3.3.4_% available</t>
  </si>
  <si>
    <t>3.3.4_year</t>
  </si>
  <si>
    <t>4.1.1a: The full development of the child's personality, talents, and mental and physical abilities</t>
  </si>
  <si>
    <t>4.1.1b: The development of respect for human rights and fundamental freedoms</t>
  </si>
  <si>
    <t>4.1.1c: The development of respect for the child's parents, cultural identity, language, and values, as well as respect for the values of the child's country and other civilizations</t>
  </si>
  <si>
    <t>4.1.1d: The development of the child's responsiblities in a free society, including understanding, peace, tolerance, equality, and friendship among all persons and groups</t>
  </si>
  <si>
    <t>4.1.1e: The development of respect for the natural environment</t>
  </si>
  <si>
    <t>4.1.2a: The full development of the child's personality, talents, and mental and physical abilities</t>
  </si>
  <si>
    <t>4.1.2b: The development of respect for human rights and fundamental freedoms</t>
  </si>
  <si>
    <t>4.1.2c: The development of respect for the child's parents, cultural identity, language, and values, as well as respect for the values of the child's country and other civilizations</t>
  </si>
  <si>
    <t>4.1.2d: The development of the child's responsiblities in a free society, including understanding, peace, tolerance, equality, and friendship among all persons and groups</t>
  </si>
  <si>
    <t>4.1.2e: The development of respect for the natural environment</t>
  </si>
  <si>
    <t>4.1.3a: The full development of the child's personality, talents, and mental and physical abilities</t>
  </si>
  <si>
    <t>4.1.3b: The development of respect for human rights and fundamental freedoms</t>
  </si>
  <si>
    <t>4.1.3c: The development of respect for the child's parents, cultural identity, language, and values, as well as respect for the values of the child's country and other civilizations</t>
  </si>
  <si>
    <t>4.1.3d: The development of the child's responsiblities in a free society, including understanding, peace, tolerance, equality, and friendship among all persons and groups</t>
  </si>
  <si>
    <t>4.1.3e: The development of respect for the natural environment</t>
  </si>
  <si>
    <t>4.1.5a: Health and well-being</t>
  </si>
  <si>
    <t>4.1.5b: Human rights</t>
  </si>
  <si>
    <t>4.1.5c: The arts</t>
  </si>
  <si>
    <t>4.3.1aa: Overall primary - overall</t>
  </si>
  <si>
    <t>4.3.1ab: Overall primary - males</t>
  </si>
  <si>
    <t>4.3.1ac: Overall primary - females</t>
  </si>
  <si>
    <t>4.3.1ad: Overall primary - urban</t>
  </si>
  <si>
    <t>4.3.1ae: Overall primary - rural</t>
  </si>
  <si>
    <t>4.3.1af: Overall primary - Q1</t>
  </si>
  <si>
    <t>4.3.1ag: Overall primary - Q2</t>
  </si>
  <si>
    <t>4.3.1ah: Overall primary - Q3</t>
  </si>
  <si>
    <t>4.3.1ai: Overall primary - Q4</t>
  </si>
  <si>
    <t>4.3.1aj: Overall primary - Q5</t>
  </si>
  <si>
    <t>4.3.1ak: Overall primary - disability</t>
  </si>
  <si>
    <t>4.3.1a_gp</t>
  </si>
  <si>
    <t>4.3.1a_gp_ad</t>
  </si>
  <si>
    <t>4.3.1a_resp</t>
  </si>
  <si>
    <t>4.3.1a_resp_ad</t>
  </si>
  <si>
    <t>4.3.1a_inc_hmp</t>
  </si>
  <si>
    <t>4.3.1a_inc_hmp_ad</t>
  </si>
  <si>
    <t>4.3.1a_inc_mlp</t>
  </si>
  <si>
    <t>4.3.1a_inc_mlp_ad</t>
  </si>
  <si>
    <t>4.3.1a_disp</t>
  </si>
  <si>
    <t>4.3.1a_disp_ad</t>
  </si>
  <si>
    <t>4.3.1ba: Reading primary - overall</t>
  </si>
  <si>
    <t>4.3.1bb: Reading primary - males</t>
  </si>
  <si>
    <t>4.3.1bc: Reading primary - females</t>
  </si>
  <si>
    <t>4.3.1bd: Reading primary - urban</t>
  </si>
  <si>
    <t>4.3.1be: Reading primary - rural</t>
  </si>
  <si>
    <t>4.3.1bf: Reading primary - Q1</t>
  </si>
  <si>
    <t>4.3.1bg: Reading primary - Q2</t>
  </si>
  <si>
    <t>4.3.1bh: Reading primary - Q3</t>
  </si>
  <si>
    <t>4.3.1bi: Reading primary - Q4</t>
  </si>
  <si>
    <t>4.3.1bj: Reading primary - Q5</t>
  </si>
  <si>
    <t>4.3.1bk: Reading primary - disability</t>
  </si>
  <si>
    <t>4.3.1b_gp</t>
  </si>
  <si>
    <t>4.3.1b_gp_ad</t>
  </si>
  <si>
    <t>4.3.1b_resp</t>
  </si>
  <si>
    <t>4.3.1b_resp_ad</t>
  </si>
  <si>
    <t>4.3.1b_inc_hmp</t>
  </si>
  <si>
    <t>4.3.1b_inc_hmp_ad</t>
  </si>
  <si>
    <t>4.3.1b_inc_mlp</t>
  </si>
  <si>
    <t>4.3.1b_inc_mlp_ad</t>
  </si>
  <si>
    <t>4.3.1b_disp</t>
  </si>
  <si>
    <t>4.3.1b_disp_ad</t>
  </si>
  <si>
    <t>4.3.1ca: Math primary - overall</t>
  </si>
  <si>
    <t>4.3.1cb: Math primary - males</t>
  </si>
  <si>
    <t>4.3.1cc: Math primary - females</t>
  </si>
  <si>
    <t>4.3.1cd: Math primary - urban</t>
  </si>
  <si>
    <t>4.3.1ce: Math primary - rural</t>
  </si>
  <si>
    <t>4.3.1cf: Math primary - Q1</t>
  </si>
  <si>
    <t>4.3.1cg: Math primary - Q2</t>
  </si>
  <si>
    <t>4.3.1ch: Math primary - Q3</t>
  </si>
  <si>
    <t>4.3.1ci: Math primary - Q4</t>
  </si>
  <si>
    <t>4.3.1cj: Math primary - Q5</t>
  </si>
  <si>
    <t>4.3.1ck: Math primary - disability</t>
  </si>
  <si>
    <t>4.3.1c_gp</t>
  </si>
  <si>
    <t>4.3.1c_gp_ad</t>
  </si>
  <si>
    <t>4.3.1c_resp</t>
  </si>
  <si>
    <t>4.3.1c_resp_ad</t>
  </si>
  <si>
    <t>4.3.1c_inc_hmp</t>
  </si>
  <si>
    <t>4.3.1c_inc_hmp_ad</t>
  </si>
  <si>
    <t>4.3.1c_inc_mlp</t>
  </si>
  <si>
    <t>4.3.1c_inc_mlp_ad</t>
  </si>
  <si>
    <t>4.3.1c_disp</t>
  </si>
  <si>
    <t>4.3.1c_disp_ad</t>
  </si>
  <si>
    <t>4.3.1da: Overall secondary - overall</t>
  </si>
  <si>
    <t>4.3.1db: Overall secondary - males</t>
  </si>
  <si>
    <t>4.3.1dc: Overall secondary - females</t>
  </si>
  <si>
    <t>4.3.1dd: Overall secondary - urban</t>
  </si>
  <si>
    <t>4.3.1de: Overall secondary - rural</t>
  </si>
  <si>
    <t>4.3.1df: Overall secondary - Q1</t>
  </si>
  <si>
    <t>4.3.1dg: Overall secondary - Q2</t>
  </si>
  <si>
    <t>4.3.1dh: Overall secondary - Q3</t>
  </si>
  <si>
    <t>4.3.1di: Overall secondary - Q4</t>
  </si>
  <si>
    <t>4.3.1dj: Overall secondary - Q5</t>
  </si>
  <si>
    <t>4.3.1dk: Overall secondary - disability</t>
  </si>
  <si>
    <t>4.3.1d_gp</t>
  </si>
  <si>
    <t>4.3.1d_gp_ad</t>
  </si>
  <si>
    <t>4.3.1d_resp</t>
  </si>
  <si>
    <t>4.3.1d_resp_ad</t>
  </si>
  <si>
    <t>4.3.1d_inc_hmp</t>
  </si>
  <si>
    <t>4.3.1d_inc_hmp_ad</t>
  </si>
  <si>
    <t>4.3.1d_inc_mlp</t>
  </si>
  <si>
    <t>4.3.1d_inc_mlp_ad</t>
  </si>
  <si>
    <t>4.3.1d_disp</t>
  </si>
  <si>
    <t>4.3.1d_disp_ad</t>
  </si>
  <si>
    <t>4.3.1ea: Reading secondary - overall</t>
  </si>
  <si>
    <t>4.3.1eb: Reading secondary - males</t>
  </si>
  <si>
    <t>4.3.1ec: Reading secondary - females</t>
  </si>
  <si>
    <t>4.3.1ed: Reading secondary - urban</t>
  </si>
  <si>
    <t>4.3.1ee: Reading secondary - rural</t>
  </si>
  <si>
    <t>4.3.1ef: Reading secondary - Q1</t>
  </si>
  <si>
    <t>4.3.1eg: Reading secondary - Q2</t>
  </si>
  <si>
    <t>4.3.1eh: Reading secondary - Q3</t>
  </si>
  <si>
    <t>4.3.1ei: Reading secondary - Q4</t>
  </si>
  <si>
    <t>4.3.1ej: Reading secondary - Q5</t>
  </si>
  <si>
    <t>4.3.1ek: Reading secondary - disability</t>
  </si>
  <si>
    <t>4.3.1e_gp</t>
  </si>
  <si>
    <t>4.3.1e_gp_ad</t>
  </si>
  <si>
    <t>4.3.1e_resp</t>
  </si>
  <si>
    <t>4.3.1e_resp_ad</t>
  </si>
  <si>
    <t>4.3.1e_inc_hmp</t>
  </si>
  <si>
    <t>4.3.1e_inc_hmp_ad</t>
  </si>
  <si>
    <t>4.3.1e_inc_mlp</t>
  </si>
  <si>
    <t>4.3.1e_inc_mlp_ad</t>
  </si>
  <si>
    <t>4.3.1e_disp</t>
  </si>
  <si>
    <t>4.3.1e_disp_ad</t>
  </si>
  <si>
    <t>4.3.1fa: Math secondary - overall</t>
  </si>
  <si>
    <t>4.3.1fb: Math secondary - males</t>
  </si>
  <si>
    <t>4.3.1fc: Math secondary - females</t>
  </si>
  <si>
    <t>4.3.1fd: Math secondary - urban</t>
  </si>
  <si>
    <t>4.3.1fe: Math secondary - rural</t>
  </si>
  <si>
    <t>4.3.1ff: Math secondary - Q1</t>
  </si>
  <si>
    <t>4.3.1fg: Math secondary - Q2</t>
  </si>
  <si>
    <t>4.3.1fh: Math secondary - Q3</t>
  </si>
  <si>
    <t>4.3.1fi: Math secondary - Q4</t>
  </si>
  <si>
    <t>4.3.1fj: Math secondary - Q5</t>
  </si>
  <si>
    <t>4.3.1fk: Math secondary - disability</t>
  </si>
  <si>
    <t>4.3.1f_gp</t>
  </si>
  <si>
    <t>4.3.1f_gp_ad</t>
  </si>
  <si>
    <t>4.3.1f_resp</t>
  </si>
  <si>
    <t>4.3.1f_resp_ad</t>
  </si>
  <si>
    <t>4.3.1f_inc_hmp</t>
  </si>
  <si>
    <t>4.3.1f_inc_hmp_ad</t>
  </si>
  <si>
    <t>4.3.1f_inc_mlp</t>
  </si>
  <si>
    <t>4.3.1f_inc_mlp_ad</t>
  </si>
  <si>
    <t>4.3.1f_disp</t>
  </si>
  <si>
    <t>4.3.1f_disp_ad</t>
  </si>
  <si>
    <t>4.3.1_% available</t>
  </si>
  <si>
    <t>4.3.1_year</t>
  </si>
  <si>
    <t>4.3.2aa: Youth - overall</t>
  </si>
  <si>
    <t>4.3.2ab: Youth - males</t>
  </si>
  <si>
    <t>4.3.2ac: Youth - females</t>
  </si>
  <si>
    <t>4.3.2ad: Youth - urban</t>
  </si>
  <si>
    <t>4.3.2ae: Youth - rural</t>
  </si>
  <si>
    <t>4.3.2af: Youth - Q1</t>
  </si>
  <si>
    <t>4.3.2ag: Youth - Q2</t>
  </si>
  <si>
    <t>4.3.2ah: Youth - Q3</t>
  </si>
  <si>
    <t>4.3.2ai: Youth - Q4</t>
  </si>
  <si>
    <t>4.3.2aj: Youth - Q5</t>
  </si>
  <si>
    <t>4.3.2ak: Youth - disability</t>
  </si>
  <si>
    <t>4.3.2a_gp</t>
  </si>
  <si>
    <t>4.3.2a_gp_ad</t>
  </si>
  <si>
    <t>4.3.2a_resp</t>
  </si>
  <si>
    <t>4.3.2a_resp_ad</t>
  </si>
  <si>
    <t>4.3.2a_inc_hmp</t>
  </si>
  <si>
    <t>4.3.2a_inc_hmp_ad</t>
  </si>
  <si>
    <t>4.3.2a_inc_mlp</t>
  </si>
  <si>
    <t>4.3.2a_inc_mlp_ad</t>
  </si>
  <si>
    <t>4.3.2a_disp</t>
  </si>
  <si>
    <t>4.3.2a_disp_ad</t>
  </si>
  <si>
    <t>4.3.2ba: Adult - overall</t>
  </si>
  <si>
    <t>4.3.2bb: Adult - males</t>
  </si>
  <si>
    <t>4.3.2bc: Adult - females</t>
  </si>
  <si>
    <t>4.3.2bd: Adult - urban</t>
  </si>
  <si>
    <t>4.3.2be: Adult - rural</t>
  </si>
  <si>
    <t>4.3.2bf: Adult - Q1</t>
  </si>
  <si>
    <t>4.3.2bg: Adult - Q2</t>
  </si>
  <si>
    <t>4.3.2bh: Adult - Q3</t>
  </si>
  <si>
    <t>4.3.2bi: Adult - Q4</t>
  </si>
  <si>
    <t>4.3.2bj: Adult - Q5</t>
  </si>
  <si>
    <t>4.3.2bk: Adult - disability</t>
  </si>
  <si>
    <t>4.3.2b_gp</t>
  </si>
  <si>
    <t>4.3.2b_gp_ad</t>
  </si>
  <si>
    <t>4.3.2b_resp</t>
  </si>
  <si>
    <t>4.3.2b_resp_ad</t>
  </si>
  <si>
    <t>4.3.2b_inc_hmp</t>
  </si>
  <si>
    <t>4.3.2b_inc_hmp_ad</t>
  </si>
  <si>
    <t>4.3.2b_inc_mlp</t>
  </si>
  <si>
    <t>4.3.2b_inc_mlp_ad</t>
  </si>
  <si>
    <t>4.3.2b_disp</t>
  </si>
  <si>
    <t>4.3.2b_disp_ad</t>
  </si>
  <si>
    <t>4.3.2_% available</t>
  </si>
  <si>
    <t>4.3.2_year</t>
  </si>
  <si>
    <t>5.2.3a: Primary schools</t>
  </si>
  <si>
    <t>5.2.3b: Secondary schools</t>
  </si>
  <si>
    <t>Chile</t>
  </si>
  <si>
    <t>Nigeria</t>
  </si>
  <si>
    <t>Philippines</t>
  </si>
  <si>
    <t>Tanzania</t>
  </si>
  <si>
    <t>Zimbabwe</t>
  </si>
  <si>
    <t>M</t>
  </si>
  <si>
    <t>F</t>
  </si>
  <si>
    <t>Urban</t>
  </si>
  <si>
    <t>High</t>
  </si>
  <si>
    <t>Middle</t>
  </si>
  <si>
    <t>Mean</t>
  </si>
  <si>
    <t>International Framework</t>
  </si>
  <si>
    <t>Plan of Action</t>
  </si>
  <si>
    <t>Monitoring and Reporting</t>
  </si>
  <si>
    <t>Classrooms</t>
  </si>
  <si>
    <t>Teachers</t>
  </si>
  <si>
    <t>Textbooks</t>
  </si>
  <si>
    <t>Free Education</t>
  </si>
  <si>
    <t>Discrimination</t>
  </si>
  <si>
    <t>Participation</t>
  </si>
  <si>
    <t>Aims of Education</t>
  </si>
  <si>
    <t>Learning Environment</t>
  </si>
  <si>
    <t>Learning Outcomes</t>
  </si>
  <si>
    <t>Children with Disabilities</t>
  </si>
  <si>
    <t>Children of Minorities</t>
  </si>
  <si>
    <t>Out of School Education</t>
  </si>
  <si>
    <t>Data Availability</t>
  </si>
  <si>
    <t>1.5: Financing</t>
  </si>
  <si>
    <t>5.4: Out of School Children</t>
  </si>
  <si>
    <t>C 1.3.2: Does the national education plan include measure to encourage regular attendance at schools and reduce drop-out rates?</t>
  </si>
  <si>
    <t>C 1.5.1: What is the current (2013) public expenditure per pupil as a percentage of the GDP per capita?</t>
  </si>
  <si>
    <t>C 1.5.2: What was the government expenditure on education as reported as the percentage of GDP allocated to education in 2014?</t>
  </si>
  <si>
    <t>C 1.5.3: What percentage of the 2014 national education budget came from foreign aid sources (bilateral and multilateral)?</t>
  </si>
  <si>
    <t>C 1.5.4: What is the percentage of GDP allocated to foreign aid in relation to education? [donor countries]</t>
  </si>
  <si>
    <t>C 1.5.5: What is the percentage of total national education budget allocated to each level of education?</t>
  </si>
  <si>
    <t>C 1.5.6: What percentage of he total national education budget is allocated to the following components?</t>
  </si>
  <si>
    <t>C 1.5.7: What percentage of the approved budget for education in the 2013 fiscal year was actually executed?</t>
  </si>
  <si>
    <t>C 2.1.1: What is the pupil-classroom ratio?</t>
  </si>
  <si>
    <t>C 2.2.1: What is the percentage of schools with toilets?</t>
  </si>
  <si>
    <t>C 2.2.2: What is the percentage of schools with potable water?</t>
  </si>
  <si>
    <t>C 2.3.1: What is the percentage of teachers that are appropriately trained?</t>
  </si>
  <si>
    <t>C 2.3.2: What is the pupil-trained teacher ratio?</t>
  </si>
  <si>
    <t>C 2.3.3: What is the mean teacher slary relative to the national mean salary in 2014?</t>
  </si>
  <si>
    <t>C 2.4.1: What is the pupil-textbook ratio?</t>
  </si>
  <si>
    <t>C 3.1.3: What percent of household spending was spent on secondary education in 2013?</t>
  </si>
  <si>
    <t>C 3.1.4: Are tuition fees chared for public university/higher education?</t>
  </si>
  <si>
    <t>C 3.1.5: Is basic education publicly provided for adults who have not completed primary education?</t>
  </si>
  <si>
    <t>C 3.3.3: What is the share of private school enrollment?</t>
  </si>
  <si>
    <t>C 4.1.6: Do national laws include children in the deciion making process of school curricula, school policies, and codes of behavior?</t>
  </si>
  <si>
    <t>C 5.1.3: What is the percentage of teachers trained to teach children with disabilities?</t>
  </si>
  <si>
    <t>C 5.4.1a: Does national law prohibit early marriage (below the age of 18)?</t>
  </si>
  <si>
    <t>C 5.4.1b: In 2014, what percent of women were married by the age of 18?</t>
  </si>
  <si>
    <t>C 5.4.2: Is the legal minimum age of employment 15 or above?</t>
  </si>
  <si>
    <t>C 5.4.3: Has the government adopted specific measures to combat child labor?</t>
  </si>
  <si>
    <t>C 5.4.4: In 2014, what percent of children under the age of 15 worked in the labor force?</t>
  </si>
  <si>
    <t>C 5.4.5a: Is the legal minimum age of military rectuitment 15 or above?</t>
  </si>
  <si>
    <t>C 5.4.5b: Are children under the age of 15 recruited by the military in practice?</t>
  </si>
  <si>
    <t>C 5.4.6: Are there special programs available to reintegrate demobilized child soldiers in the education system?</t>
  </si>
  <si>
    <t>C 1.5.1_year</t>
  </si>
  <si>
    <t>C 1.5.2_year</t>
  </si>
  <si>
    <t>C 1.5.3_year</t>
  </si>
  <si>
    <t>C 1.5.4: what is the percentage of GDP allocated to foreign aid in relation to education? [donor countries]</t>
  </si>
  <si>
    <t>C 1.5.4_year</t>
  </si>
  <si>
    <t>C 1.5.5a: Primary</t>
  </si>
  <si>
    <t>C 1.5.5b: Secondary</t>
  </si>
  <si>
    <t>C 1.5.5c: TVET</t>
  </si>
  <si>
    <t>C 1.5.5d: Tertiary</t>
  </si>
  <si>
    <t>C 1.5.5_year</t>
  </si>
  <si>
    <t>C 1.5.6a: Teacher salaries</t>
  </si>
  <si>
    <t>C 1.5.6b: Teaching and learning materials (including teacher training)</t>
  </si>
  <si>
    <t>C 1.5.6c: Capital development (i.e., infrastructure)</t>
  </si>
  <si>
    <t>C 1.5.6_year</t>
  </si>
  <si>
    <t>C 1.5.7_year</t>
  </si>
  <si>
    <t>C 2.2.1_year</t>
  </si>
  <si>
    <t>C 2.2.2_year</t>
  </si>
  <si>
    <t>C 2.3.1_year</t>
  </si>
  <si>
    <t>C 2.3.2_year</t>
  </si>
  <si>
    <t>C 2.3.3a: Public schools</t>
  </si>
  <si>
    <t>C 2.3.3b: Private schools</t>
  </si>
  <si>
    <t>C 2.3.3_year</t>
  </si>
  <si>
    <t>C 2.4.1_year</t>
  </si>
  <si>
    <t>C 3.1.3_year</t>
  </si>
  <si>
    <t>C 3.1.4a: Are tuition fees chared for public university/higher education in 2014?</t>
  </si>
  <si>
    <t>C 3.1.4b: If yes, what is the average tuition fee for public university/higher education in 2014?</t>
  </si>
  <si>
    <t>C 3.1.4_year</t>
  </si>
  <si>
    <t>C 5.1.3a: Overall</t>
  </si>
  <si>
    <t>C 5.1.3b: Primary schools</t>
  </si>
  <si>
    <t>C 5.1.3c: Secondary schools</t>
  </si>
  <si>
    <t>C 5.1.3_year</t>
  </si>
  <si>
    <t>C 5.4.1b_year</t>
  </si>
  <si>
    <t>C 5.4.4_year</t>
  </si>
  <si>
    <t>1598682 Chilean Pesos</t>
  </si>
  <si>
    <t>P440.17</t>
  </si>
  <si>
    <t>1200000 Tsh</t>
  </si>
  <si>
    <t>400 USD</t>
  </si>
  <si>
    <t>Theme</t>
  </si>
  <si>
    <t>Subtheme</t>
  </si>
  <si>
    <t>Indicator</t>
  </si>
  <si>
    <t>Index</t>
  </si>
  <si>
    <t>Governance</t>
  </si>
  <si>
    <t>Domestic Law</t>
  </si>
  <si>
    <t>Availability</t>
  </si>
  <si>
    <t>Sanitation</t>
  </si>
  <si>
    <t>Accessibility</t>
  </si>
  <si>
    <t>Acceptability</t>
  </si>
  <si>
    <t>Adaptability</t>
  </si>
  <si>
    <t>RTEI Overall Score</t>
  </si>
  <si>
    <t xml:space="preserve">Chile </t>
  </si>
  <si>
    <t>Transversal Themes</t>
  </si>
  <si>
    <t>1. Opportunity and Indirect Costs</t>
  </si>
  <si>
    <t>2. National Normative Framework</t>
  </si>
  <si>
    <t>3. Monitoring and Accountability</t>
  </si>
  <si>
    <t>4. Content of Education</t>
  </si>
  <si>
    <t>5. Income Inequality</t>
  </si>
  <si>
    <t>6. Teachers</t>
  </si>
  <si>
    <t>7. Private Education</t>
  </si>
  <si>
    <t>8. Girls' Education</t>
  </si>
  <si>
    <t>9. Indigenous and Minority Populations</t>
  </si>
  <si>
    <t>10. Children with Disabilities</t>
  </si>
  <si>
    <t>11. Regional Disparities</t>
  </si>
  <si>
    <t>12. Alignment of Education Aims</t>
  </si>
  <si>
    <t>1A. Legal restrictions in opportunity and indirect costs</t>
  </si>
  <si>
    <t>1B. Opportunity and indirect costs in practice</t>
  </si>
  <si>
    <t>2A. National Normative Framework</t>
  </si>
  <si>
    <t>3A. Strength of monitoring and accountability</t>
  </si>
  <si>
    <t>4A. Availability of textbooks</t>
  </si>
  <si>
    <t>4B. Content of curriculum</t>
  </si>
  <si>
    <t>5A. Relative enrollment and completion rates</t>
  </si>
  <si>
    <t>5B. Achievement across income quintiles</t>
  </si>
  <si>
    <t>6A. Effect of Teacher Training</t>
  </si>
  <si>
    <t>6B. Content of teacher training</t>
  </si>
  <si>
    <t>7A. Private education legal environment</t>
  </si>
  <si>
    <t>7B.A Relative teacher salary</t>
  </si>
  <si>
    <t>7B.B Relative gross enrollment patterns</t>
  </si>
  <si>
    <t>8A. Overall state of girls' education</t>
  </si>
  <si>
    <t>8B. Discriminatory environment</t>
  </si>
  <si>
    <t>8C. Relative state of girls' education</t>
  </si>
  <si>
    <t>9A. Discriminatory environment</t>
  </si>
  <si>
    <t xml:space="preserve">10A.A Structure and support </t>
  </si>
  <si>
    <t>10A.B Participation and achievement</t>
  </si>
  <si>
    <t>10A.C Overall state of education for children with disabilities</t>
  </si>
  <si>
    <t>11A. Relative state of children in rural settings</t>
  </si>
  <si>
    <t>12A. Alignment of education aims</t>
  </si>
  <si>
    <t>See analytic handbook for interpretation</t>
  </si>
  <si>
    <t>Data Unavailable</t>
  </si>
  <si>
    <t>See analytic handbook for visual</t>
  </si>
  <si>
    <t>Missing</t>
  </si>
  <si>
    <t>See chart below</t>
  </si>
  <si>
    <t>1.1a: International_Available</t>
  </si>
  <si>
    <t>1.1b: International Framework_EW</t>
  </si>
  <si>
    <t>1.2a: National Laws_Available</t>
  </si>
  <si>
    <t>1.2b: National Laws_EW</t>
  </si>
  <si>
    <t>1.3a: Plan of Action_Available</t>
  </si>
  <si>
    <t>1.3b: Plan of Action_EW</t>
  </si>
  <si>
    <t>1.4a: M &amp; R_Available</t>
  </si>
  <si>
    <t>1.4b: M &amp; R_EW</t>
  </si>
  <si>
    <t>1.6: Data Availability</t>
  </si>
  <si>
    <t>2.1.1a: What is the pupil-classroom ratio for primary schools in 2014?</t>
  </si>
  <si>
    <t>2.1a: Classrooms_Available</t>
  </si>
  <si>
    <t>2.1b: Classrooms_EW</t>
  </si>
  <si>
    <t>2.2.1a: What is the percentage of primary schools with toilets in 2014?</t>
  </si>
  <si>
    <t>2.2.2a: What is the percentage of primary schools with potable water in 2014?</t>
  </si>
  <si>
    <t>2.2a: Sanitation_Available</t>
  </si>
  <si>
    <t>2.2b: Sanitation_EW</t>
  </si>
  <si>
    <t>2.3.1a: What is the percentage of primary school teachers in 2014 that were appropriately trained?</t>
  </si>
  <si>
    <t>2.3.2a: What is the pupil-trained teacher ratio for primary schools in 2014?</t>
  </si>
  <si>
    <t>2.3a: Teachers_Available</t>
  </si>
  <si>
    <t>2.3b: Teachers_EW</t>
  </si>
  <si>
    <t>2.4.1a: What is the pupil-textbook ratio for primary schools in 2014?</t>
  </si>
  <si>
    <t>2.4a: Textbooks_Available</t>
  </si>
  <si>
    <t>2.4b: Textbooks_EW</t>
  </si>
  <si>
    <t>3.1a: Free Education_Available</t>
  </si>
  <si>
    <t>3.1b: Free Education_EW</t>
  </si>
  <si>
    <t>3.2a: Discrimination_Available</t>
  </si>
  <si>
    <t>3.2b: Discrimination_EW</t>
  </si>
  <si>
    <t>3.3.3a: What is the share of private school enrollment for primary schools?</t>
  </si>
  <si>
    <t>3.3a: Participation_Available</t>
  </si>
  <si>
    <t>3.3b: Participation_EW</t>
  </si>
  <si>
    <t>4.1a: Aims_Available</t>
  </si>
  <si>
    <t>4.1b: Aims of Ed_EW</t>
  </si>
  <si>
    <t>4.2a: Learn Environ_Available</t>
  </si>
  <si>
    <t>4.2b: Learning Environment_EW</t>
  </si>
  <si>
    <t>4.3a: Learning Outcomes_Available</t>
  </si>
  <si>
    <t>4.3b: Learning Outcomes_EW</t>
  </si>
  <si>
    <t>5.1a: Children w Disabilities_Available</t>
  </si>
  <si>
    <t>5.1b: Children w Disabilities_EW</t>
  </si>
  <si>
    <t>5.2a: C of Minorities_Available</t>
  </si>
  <si>
    <t>5.2b: C of Minorities_EW</t>
  </si>
  <si>
    <t>5.3a: Out of S Education_Available</t>
  </si>
  <si>
    <t>5.3b: Out of School Ed_EW</t>
  </si>
  <si>
    <t>C 2.1.1_year</t>
  </si>
  <si>
    <t>C 2.2.1b: What is the percentage of secondary schools with toilets in 2014?</t>
  </si>
  <si>
    <t>C 2.2.2b: What is the percentage of secondary schools with potable water in 2014?</t>
  </si>
  <si>
    <t>C 2.1.1b: What is the pupil-classroom ratio for secondary schools in 2014?</t>
  </si>
  <si>
    <t>C 2.3.1b: What percentage of secondary school teachers were appropriately trained in 2014?</t>
  </si>
  <si>
    <t>C 2.3.2b: What is the pupil-trained teacher ratio for secondary schools in 2014?</t>
  </si>
  <si>
    <t>C 2.4.1b: What is the pupil-textbook ratio for secondary schools in 2014?</t>
  </si>
  <si>
    <t>C 3.3.3b:  Secondary schools</t>
  </si>
  <si>
    <t>C 3.3.3c: TVET</t>
  </si>
  <si>
    <t>C 3.3.3d: Tertiary</t>
  </si>
</sst>
</file>

<file path=xl/styles.xml><?xml version="1.0" encoding="utf-8"?>
<styleSheet xmlns="http://schemas.openxmlformats.org/spreadsheetml/2006/main">
  <numFmts count="2">
    <numFmt numFmtId="164" formatCode="0.000"/>
    <numFmt numFmtId="165" formatCode="0.0"/>
  </numFmts>
  <fonts count="3">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164" fontId="0" fillId="2" borderId="0" xfId="0" applyNumberFormat="1" applyFill="1"/>
    <xf numFmtId="0" fontId="1" fillId="2" borderId="0" xfId="0" applyFont="1" applyFill="1"/>
    <xf numFmtId="0" fontId="1" fillId="3" borderId="0" xfId="0" applyFont="1" applyFill="1"/>
    <xf numFmtId="0" fontId="1" fillId="4" borderId="0" xfId="0" applyFont="1" applyFill="1"/>
    <xf numFmtId="0" fontId="2" fillId="0" borderId="0" xfId="0" applyFont="1" applyFill="1" applyAlignment="1">
      <alignment horizontal="right" wrapText="1"/>
    </xf>
    <xf numFmtId="0" fontId="2" fillId="5" borderId="0" xfId="0" applyFont="1" applyFill="1"/>
    <xf numFmtId="164" fontId="2" fillId="5" borderId="0" xfId="0" applyNumberFormat="1" applyFont="1" applyFill="1"/>
    <xf numFmtId="0" fontId="1" fillId="6" borderId="0" xfId="0" applyFont="1" applyFill="1"/>
    <xf numFmtId="164" fontId="1" fillId="6" borderId="0" xfId="0" applyNumberFormat="1" applyFont="1" applyFill="1"/>
    <xf numFmtId="164" fontId="0" fillId="0" borderId="0" xfId="0" applyNumberFormat="1" applyFill="1"/>
    <xf numFmtId="0" fontId="1" fillId="0" borderId="0" xfId="0" applyFont="1" applyFill="1"/>
    <xf numFmtId="0" fontId="2" fillId="0" borderId="0" xfId="0" applyFont="1" applyFill="1"/>
    <xf numFmtId="164" fontId="2" fillId="0" borderId="0" xfId="0" applyNumberFormat="1" applyFont="1" applyFill="1"/>
    <xf numFmtId="2" fontId="2" fillId="0" borderId="0" xfId="0" applyNumberFormat="1" applyFont="1" applyFill="1" applyAlignment="1">
      <alignment horizontal="right"/>
    </xf>
    <xf numFmtId="2" fontId="2" fillId="0" borderId="0" xfId="0" applyNumberFormat="1" applyFont="1" applyFill="1"/>
    <xf numFmtId="0" fontId="2" fillId="0" borderId="0" xfId="0" applyFont="1" applyFill="1" applyBorder="1" applyAlignment="1">
      <alignment horizontal="right" wrapText="1"/>
    </xf>
    <xf numFmtId="0" fontId="1" fillId="0" borderId="1" xfId="0" applyFont="1" applyBorder="1" applyAlignment="1">
      <alignment wrapText="1"/>
    </xf>
    <xf numFmtId="0" fontId="0" fillId="0" borderId="0" xfId="0" applyBorder="1" applyAlignment="1">
      <alignment horizontal="right" wrapText="1"/>
    </xf>
    <xf numFmtId="0" fontId="0" fillId="0" borderId="0" xfId="0" applyFont="1" applyBorder="1" applyAlignment="1">
      <alignment horizontal="right" wrapText="1"/>
    </xf>
    <xf numFmtId="0" fontId="0" fillId="0" borderId="1" xfId="0" applyBorder="1"/>
    <xf numFmtId="165" fontId="2" fillId="0" borderId="1" xfId="0" applyNumberFormat="1" applyFont="1" applyBorder="1"/>
    <xf numFmtId="0" fontId="0" fillId="0" borderId="0" xfId="0" applyBorder="1"/>
    <xf numFmtId="0" fontId="0" fillId="0" borderId="0" xfId="0" applyFont="1" applyBorder="1"/>
    <xf numFmtId="0" fontId="2" fillId="0" borderId="0" xfId="0" applyFont="1" applyBorder="1"/>
    <xf numFmtId="0" fontId="1" fillId="0" borderId="1" xfId="0" applyFont="1" applyBorder="1"/>
    <xf numFmtId="165" fontId="0" fillId="0" borderId="1" xfId="0" applyNumberFormat="1" applyBorder="1"/>
    <xf numFmtId="0" fontId="0" fillId="0" borderId="2" xfId="0" applyBorder="1"/>
    <xf numFmtId="0" fontId="0" fillId="0" borderId="3" xfId="0" applyBorder="1"/>
    <xf numFmtId="0" fontId="1" fillId="0" borderId="0" xfId="0" applyFont="1" applyBorder="1"/>
    <xf numFmtId="164" fontId="1" fillId="0" borderId="0" xfId="0" applyNumberFormat="1" applyFont="1" applyFill="1"/>
    <xf numFmtId="164" fontId="0" fillId="0" borderId="0" xfId="0" applyNumberFormat="1"/>
    <xf numFmtId="0" fontId="0" fillId="0" borderId="0" xfId="0" applyAlignment="1">
      <alignment wrapText="1"/>
    </xf>
    <xf numFmtId="2" fontId="0" fillId="0" borderId="0" xfId="0" applyNumberFormat="1" applyAlignment="1">
      <alignment wrapText="1"/>
    </xf>
    <xf numFmtId="2" fontId="0" fillId="0" borderId="0" xfId="0" applyNumberFormat="1" applyAlignment="1">
      <alignment horizontal="right" wrapText="1"/>
    </xf>
    <xf numFmtId="0" fontId="0" fillId="0" borderId="0" xfId="0" applyFill="1" applyAlignment="1">
      <alignment wrapText="1"/>
    </xf>
    <xf numFmtId="2" fontId="0" fillId="0"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Chile -</a:t>
            </a:r>
            <a:r>
              <a:rPr lang="en-US" baseline="0"/>
              <a:t> Relative Enrollment</a:t>
            </a:r>
            <a:endParaRPr lang="en-US"/>
          </a:p>
        </c:rich>
      </c:tx>
      <c:spPr>
        <a:noFill/>
        <a:ln>
          <a:noFill/>
        </a:ln>
        <a:effectLst/>
      </c:spPr>
    </c:title>
    <c:plotArea>
      <c:layout/>
      <c:areaChart>
        <c:grouping val="stacked"/>
        <c:ser>
          <c:idx val="0"/>
          <c:order val="0"/>
          <c:tx>
            <c:strRef>
              <c:f>'[1]Private Education'!$A$26</c:f>
              <c:strCache>
                <c:ptCount val="1"/>
                <c:pt idx="0">
                  <c:v>Public </c:v>
                </c:pt>
              </c:strCache>
            </c:strRef>
          </c:tx>
          <c:spPr>
            <a:solidFill>
              <a:schemeClr val="accent1"/>
            </a:solidFill>
            <a:ln>
              <a:noFill/>
            </a:ln>
            <a:effectLst/>
          </c:spPr>
          <c:cat>
            <c:strRef>
              <c:f>'[1]Private Education'!$A$28:$A$30</c:f>
              <c:strCache>
                <c:ptCount val="3"/>
                <c:pt idx="0">
                  <c:v>Primary</c:v>
                </c:pt>
                <c:pt idx="1">
                  <c:v>Secondary</c:v>
                </c:pt>
                <c:pt idx="2">
                  <c:v>Tertiary</c:v>
                </c:pt>
              </c:strCache>
            </c:strRef>
          </c:cat>
          <c:val>
            <c:numRef>
              <c:f>'[1]Private Education'!$B$19:$D$19</c:f>
              <c:numCache>
                <c:formatCode>General</c:formatCode>
                <c:ptCount val="3"/>
                <c:pt idx="0">
                  <c:v>39.670629999999996</c:v>
                </c:pt>
                <c:pt idx="1">
                  <c:v>39.233699999999999</c:v>
                </c:pt>
                <c:pt idx="2">
                  <c:v>12.277200000000001</c:v>
                </c:pt>
              </c:numCache>
            </c:numRef>
          </c:val>
        </c:ser>
        <c:ser>
          <c:idx val="1"/>
          <c:order val="1"/>
          <c:tx>
            <c:strRef>
              <c:f>'[1]Private Education'!$A$27</c:f>
              <c:strCache>
                <c:ptCount val="1"/>
                <c:pt idx="0">
                  <c:v>Private</c:v>
                </c:pt>
              </c:strCache>
            </c:strRef>
          </c:tx>
          <c:spPr>
            <a:solidFill>
              <a:schemeClr val="accent2"/>
            </a:solidFill>
            <a:ln w="25400">
              <a:noFill/>
            </a:ln>
            <a:effectLst/>
          </c:spPr>
          <c:cat>
            <c:strRef>
              <c:f>'[1]Private Education'!$A$28:$A$30</c:f>
              <c:strCache>
                <c:ptCount val="3"/>
                <c:pt idx="0">
                  <c:v>Primary</c:v>
                </c:pt>
                <c:pt idx="1">
                  <c:v>Secondary</c:v>
                </c:pt>
                <c:pt idx="2">
                  <c:v>Tertiary</c:v>
                </c:pt>
              </c:strCache>
            </c:strRef>
          </c:cat>
          <c:val>
            <c:numRef>
              <c:f>'[1]Private Education'!$E$19:$G$19</c:f>
              <c:numCache>
                <c:formatCode>General</c:formatCode>
                <c:ptCount val="3"/>
                <c:pt idx="0">
                  <c:v>60.029370000000007</c:v>
                </c:pt>
                <c:pt idx="1">
                  <c:v>59.766300000000001</c:v>
                </c:pt>
                <c:pt idx="2">
                  <c:v>66.422799999999995</c:v>
                </c:pt>
              </c:numCache>
            </c:numRef>
          </c:val>
        </c:ser>
        <c:dLbls/>
        <c:axId val="98570240"/>
        <c:axId val="98572160"/>
      </c:areaChart>
      <c:catAx>
        <c:axId val="9857024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 Level</a:t>
                </a:r>
              </a:p>
            </c:rich>
          </c:tx>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2160"/>
        <c:crosses val="autoZero"/>
        <c:auto val="1"/>
        <c:lblAlgn val="ctr"/>
        <c:lblOffset val="100"/>
      </c:catAx>
      <c:valAx>
        <c:axId val="9857216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Enrollment Rate</a:t>
                </a:r>
              </a:p>
            </c:rich>
          </c:tx>
          <c:spPr>
            <a:noFill/>
            <a:ln>
              <a:noFill/>
            </a:ln>
            <a:effectLst/>
          </c:spPr>
        </c:title>
        <c:numFmt formatCode="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0240"/>
        <c:crosses val="autoZero"/>
        <c:crossBetween val="midCat"/>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Philippines - Relative Enrollment</a:t>
            </a:r>
          </a:p>
        </c:rich>
      </c:tx>
      <c:spPr>
        <a:noFill/>
        <a:ln>
          <a:noFill/>
        </a:ln>
        <a:effectLst/>
      </c:spPr>
    </c:title>
    <c:plotArea>
      <c:layout/>
      <c:areaChart>
        <c:grouping val="stacked"/>
        <c:ser>
          <c:idx val="0"/>
          <c:order val="0"/>
          <c:tx>
            <c:strRef>
              <c:f>'[1]Private Education'!$A$26</c:f>
              <c:strCache>
                <c:ptCount val="1"/>
                <c:pt idx="0">
                  <c:v>Public </c:v>
                </c:pt>
              </c:strCache>
            </c:strRef>
          </c:tx>
          <c:spPr>
            <a:solidFill>
              <a:schemeClr val="accent1"/>
            </a:solidFill>
            <a:ln>
              <a:noFill/>
            </a:ln>
            <a:effectLst/>
          </c:spPr>
          <c:cat>
            <c:strRef>
              <c:f>'[1]Private Education'!$A$28:$A$30</c:f>
              <c:strCache>
                <c:ptCount val="3"/>
                <c:pt idx="0">
                  <c:v>Primary</c:v>
                </c:pt>
                <c:pt idx="1">
                  <c:v>Secondary</c:v>
                </c:pt>
                <c:pt idx="2">
                  <c:v>Tertiary</c:v>
                </c:pt>
              </c:strCache>
            </c:strRef>
          </c:cat>
          <c:val>
            <c:numRef>
              <c:f>'[1]Private Education'!$B$21:$D$21</c:f>
              <c:numCache>
                <c:formatCode>General</c:formatCode>
                <c:ptCount val="3"/>
                <c:pt idx="0">
                  <c:v>98.279500000000013</c:v>
                </c:pt>
                <c:pt idx="1">
                  <c:v>69.442729999999997</c:v>
                </c:pt>
                <c:pt idx="2">
                  <c:v>14.681200000000002</c:v>
                </c:pt>
              </c:numCache>
            </c:numRef>
          </c:val>
        </c:ser>
        <c:ser>
          <c:idx val="1"/>
          <c:order val="1"/>
          <c:tx>
            <c:strRef>
              <c:f>'[1]Private Education'!$A$27</c:f>
              <c:strCache>
                <c:ptCount val="1"/>
                <c:pt idx="0">
                  <c:v>Private</c:v>
                </c:pt>
              </c:strCache>
            </c:strRef>
          </c:tx>
          <c:spPr>
            <a:solidFill>
              <a:schemeClr val="accent2"/>
            </a:solidFill>
            <a:ln w="25400">
              <a:noFill/>
            </a:ln>
            <a:effectLst/>
          </c:spPr>
          <c:cat>
            <c:strRef>
              <c:f>'[1]Private Education'!$A$28:$A$30</c:f>
              <c:strCache>
                <c:ptCount val="3"/>
                <c:pt idx="0">
                  <c:v>Primary</c:v>
                </c:pt>
                <c:pt idx="1">
                  <c:v>Secondary</c:v>
                </c:pt>
                <c:pt idx="2">
                  <c:v>Tertiary</c:v>
                </c:pt>
              </c:strCache>
            </c:strRef>
          </c:cat>
          <c:val>
            <c:numRef>
              <c:f>'[1]Private Education'!$E$21:$G$21</c:f>
              <c:numCache>
                <c:formatCode>General</c:formatCode>
                <c:ptCount val="3"/>
                <c:pt idx="0">
                  <c:v>8.720499999999987</c:v>
                </c:pt>
                <c:pt idx="1">
                  <c:v>15.85727</c:v>
                </c:pt>
                <c:pt idx="2">
                  <c:v>19.318799999999996</c:v>
                </c:pt>
              </c:numCache>
            </c:numRef>
          </c:val>
        </c:ser>
        <c:dLbls/>
        <c:axId val="98618752"/>
        <c:axId val="98625024"/>
      </c:areaChart>
      <c:catAx>
        <c:axId val="9861875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 Level</a:t>
                </a:r>
              </a:p>
            </c:rich>
          </c:tx>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024"/>
        <c:crosses val="autoZero"/>
        <c:auto val="1"/>
        <c:lblAlgn val="ctr"/>
        <c:lblOffset val="100"/>
      </c:catAx>
      <c:valAx>
        <c:axId val="986250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Enrollment Rate</a:t>
                </a:r>
              </a:p>
            </c:rich>
          </c:tx>
          <c:spPr>
            <a:noFill/>
            <a:ln>
              <a:noFill/>
            </a:ln>
            <a:effectLst/>
          </c:spPr>
        </c:title>
        <c:numFmt formatCode="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8752"/>
        <c:crosses val="autoZero"/>
        <c:crossBetween val="midCat"/>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Tanzania - Relative Enrollment</a:t>
            </a:r>
          </a:p>
        </c:rich>
      </c:tx>
      <c:spPr>
        <a:noFill/>
        <a:ln>
          <a:noFill/>
        </a:ln>
        <a:effectLst/>
      </c:spPr>
    </c:title>
    <c:plotArea>
      <c:layout/>
      <c:areaChart>
        <c:grouping val="stacked"/>
        <c:ser>
          <c:idx val="0"/>
          <c:order val="0"/>
          <c:tx>
            <c:strRef>
              <c:f>'[1]Private Education'!$A$26</c:f>
              <c:strCache>
                <c:ptCount val="1"/>
                <c:pt idx="0">
                  <c:v>Public </c:v>
                </c:pt>
              </c:strCache>
            </c:strRef>
          </c:tx>
          <c:spPr>
            <a:solidFill>
              <a:schemeClr val="accent1"/>
            </a:solidFill>
            <a:ln>
              <a:noFill/>
            </a:ln>
            <a:effectLst/>
          </c:spPr>
          <c:cat>
            <c:strRef>
              <c:f>'[1]Private Education'!$A$28:$A$30</c:f>
              <c:strCache>
                <c:ptCount val="3"/>
                <c:pt idx="0">
                  <c:v>Primary</c:v>
                </c:pt>
                <c:pt idx="1">
                  <c:v>Secondary</c:v>
                </c:pt>
                <c:pt idx="2">
                  <c:v>Tertiary</c:v>
                </c:pt>
              </c:strCache>
            </c:strRef>
          </c:cat>
          <c:val>
            <c:numRef>
              <c:f>'[1]Private Education'!$B$22:$D$22</c:f>
              <c:numCache>
                <c:formatCode>General</c:formatCode>
                <c:ptCount val="3"/>
                <c:pt idx="0">
                  <c:v>93.891199999999998</c:v>
                </c:pt>
                <c:pt idx="1">
                  <c:v>37.946999999999996</c:v>
                </c:pt>
                <c:pt idx="2">
                  <c:v>4.3724999999999996</c:v>
                </c:pt>
              </c:numCache>
            </c:numRef>
          </c:val>
        </c:ser>
        <c:ser>
          <c:idx val="1"/>
          <c:order val="1"/>
          <c:tx>
            <c:strRef>
              <c:f>'[1]Private Education'!$A$27</c:f>
              <c:strCache>
                <c:ptCount val="1"/>
                <c:pt idx="0">
                  <c:v>Private</c:v>
                </c:pt>
              </c:strCache>
            </c:strRef>
          </c:tx>
          <c:spPr>
            <a:solidFill>
              <a:schemeClr val="accent2"/>
            </a:solidFill>
            <a:ln w="25400">
              <a:noFill/>
            </a:ln>
            <a:effectLst/>
          </c:spPr>
          <c:cat>
            <c:strRef>
              <c:f>'[1]Private Education'!$A$28:$A$30</c:f>
              <c:strCache>
                <c:ptCount val="3"/>
                <c:pt idx="0">
                  <c:v>Primary</c:v>
                </c:pt>
                <c:pt idx="1">
                  <c:v>Secondary</c:v>
                </c:pt>
                <c:pt idx="2">
                  <c:v>Tertiary</c:v>
                </c:pt>
              </c:strCache>
            </c:strRef>
          </c:cat>
          <c:val>
            <c:numRef>
              <c:f>'[1]Private Education'!$E$22:$G$22</c:f>
              <c:numCache>
                <c:formatCode>General</c:formatCode>
                <c:ptCount val="3"/>
                <c:pt idx="0">
                  <c:v>2.3088000000000051</c:v>
                </c:pt>
                <c:pt idx="1">
                  <c:v>7.5530000000000044</c:v>
                </c:pt>
                <c:pt idx="2">
                  <c:v>1.1275000000000004</c:v>
                </c:pt>
              </c:numCache>
            </c:numRef>
          </c:val>
        </c:ser>
        <c:dLbls/>
        <c:axId val="104623104"/>
        <c:axId val="104641664"/>
      </c:areaChart>
      <c:catAx>
        <c:axId val="104623104"/>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 Level</a:t>
                </a:r>
              </a:p>
            </c:rich>
          </c:tx>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41664"/>
        <c:crosses val="autoZero"/>
        <c:auto val="1"/>
        <c:lblAlgn val="ctr"/>
        <c:lblOffset val="100"/>
      </c:catAx>
      <c:valAx>
        <c:axId val="10464166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Enrollment Rate</a:t>
                </a:r>
              </a:p>
            </c:rich>
          </c:tx>
          <c:spPr>
            <a:noFill/>
            <a:ln>
              <a:noFill/>
            </a:ln>
            <a:effectLst/>
          </c:spPr>
        </c:title>
        <c:numFmt formatCode="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3104"/>
        <c:crosses val="autoZero"/>
        <c:crossBetween val="midCat"/>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Zimbabwe - Relative Enrollment</a:t>
            </a:r>
          </a:p>
        </c:rich>
      </c:tx>
      <c:spPr>
        <a:noFill/>
        <a:ln>
          <a:noFill/>
        </a:ln>
        <a:effectLst/>
      </c:spPr>
    </c:title>
    <c:plotArea>
      <c:layout/>
      <c:areaChart>
        <c:grouping val="stacked"/>
        <c:ser>
          <c:idx val="0"/>
          <c:order val="0"/>
          <c:tx>
            <c:strRef>
              <c:f>'[1]Private Education'!$A$26</c:f>
              <c:strCache>
                <c:ptCount val="1"/>
                <c:pt idx="0">
                  <c:v>Public </c:v>
                </c:pt>
              </c:strCache>
            </c:strRef>
          </c:tx>
          <c:spPr>
            <a:solidFill>
              <a:schemeClr val="accent1"/>
            </a:solidFill>
            <a:ln>
              <a:noFill/>
            </a:ln>
            <a:effectLst/>
          </c:spPr>
          <c:cat>
            <c:strRef>
              <c:f>'[1]Private Education'!$A$28:$A$29</c:f>
              <c:strCache>
                <c:ptCount val="2"/>
                <c:pt idx="0">
                  <c:v>Primary</c:v>
                </c:pt>
                <c:pt idx="1">
                  <c:v>Secondary</c:v>
                </c:pt>
              </c:strCache>
            </c:strRef>
          </c:cat>
          <c:val>
            <c:numRef>
              <c:f>'[1]Private Education'!$B$23:$C$23</c:f>
              <c:numCache>
                <c:formatCode>General</c:formatCode>
                <c:ptCount val="2"/>
                <c:pt idx="0">
                  <c:v>12.000999999999999</c:v>
                </c:pt>
                <c:pt idx="1">
                  <c:v>40.221200000000003</c:v>
                </c:pt>
              </c:numCache>
            </c:numRef>
          </c:val>
        </c:ser>
        <c:ser>
          <c:idx val="1"/>
          <c:order val="1"/>
          <c:tx>
            <c:strRef>
              <c:f>'[1]Private Education'!$A$27</c:f>
              <c:strCache>
                <c:ptCount val="1"/>
                <c:pt idx="0">
                  <c:v>Private</c:v>
                </c:pt>
              </c:strCache>
            </c:strRef>
          </c:tx>
          <c:spPr>
            <a:solidFill>
              <a:schemeClr val="accent2"/>
            </a:solidFill>
            <a:ln w="25400">
              <a:noFill/>
            </a:ln>
            <a:effectLst/>
          </c:spPr>
          <c:cat>
            <c:strRef>
              <c:f>'[1]Private Education'!$A$28:$A$29</c:f>
              <c:strCache>
                <c:ptCount val="2"/>
                <c:pt idx="0">
                  <c:v>Primary</c:v>
                </c:pt>
                <c:pt idx="1">
                  <c:v>Secondary</c:v>
                </c:pt>
              </c:strCache>
            </c:strRef>
          </c:cat>
          <c:val>
            <c:numRef>
              <c:f>'[1]Private Education'!$E$23:$F$23</c:f>
              <c:numCache>
                <c:formatCode>General</c:formatCode>
                <c:ptCount val="2"/>
                <c:pt idx="0">
                  <c:v>97.09899999999999</c:v>
                </c:pt>
                <c:pt idx="1">
                  <c:v>11.878799999999998</c:v>
                </c:pt>
              </c:numCache>
            </c:numRef>
          </c:val>
        </c:ser>
        <c:dLbls/>
        <c:axId val="110185088"/>
        <c:axId val="110211840"/>
      </c:areaChart>
      <c:catAx>
        <c:axId val="110185088"/>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 Level</a:t>
                </a:r>
              </a:p>
            </c:rich>
          </c:tx>
          <c:spPr>
            <a:noFill/>
            <a:ln>
              <a:noFill/>
            </a:ln>
            <a:effectLst/>
          </c:spPr>
        </c:title>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1840"/>
        <c:crosses val="autoZero"/>
        <c:auto val="1"/>
        <c:lblAlgn val="ctr"/>
        <c:lblOffset val="100"/>
      </c:catAx>
      <c:valAx>
        <c:axId val="11021184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Enrollment Rate</a:t>
                </a:r>
              </a:p>
            </c:rich>
          </c:tx>
          <c:spPr>
            <a:noFill/>
            <a:ln>
              <a:noFill/>
            </a:ln>
            <a:effectLst/>
          </c:spPr>
        </c:title>
        <c:numFmt formatCode="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85088"/>
        <c:crosses val="autoZero"/>
        <c:crossBetween val="midCat"/>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10</xdr:row>
      <xdr:rowOff>0</xdr:rowOff>
    </xdr:from>
    <xdr:to>
      <xdr:col>16</xdr:col>
      <xdr:colOff>742950</xdr:colOff>
      <xdr:row>24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1009650</xdr:colOff>
      <xdr:row>10</xdr:row>
      <xdr:rowOff>9525</xdr:rowOff>
    </xdr:from>
    <xdr:to>
      <xdr:col>20</xdr:col>
      <xdr:colOff>476250</xdr:colOff>
      <xdr:row>24</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16</xdr:col>
      <xdr:colOff>742950</xdr:colOff>
      <xdr:row>39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1028700</xdr:colOff>
      <xdr:row>25</xdr:row>
      <xdr:rowOff>0</xdr:rowOff>
    </xdr:from>
    <xdr:to>
      <xdr:col>20</xdr:col>
      <xdr:colOff>495300</xdr:colOff>
      <xdr:row>39</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elmate/Downloads/2015%20RTEI%20Pilot%20Analytic%20Handbook%20Scores%20for%20Partner%20Handou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all Transversal Themes"/>
      <sheetName val="Opportunity and Indirect Costs"/>
      <sheetName val="National Normative Framework"/>
      <sheetName val="Monitoring and Accountability"/>
      <sheetName val="Content of Education"/>
      <sheetName val="Income Inequality"/>
      <sheetName val="Teachers"/>
      <sheetName val="Private Education"/>
      <sheetName val="Girls Education"/>
      <sheetName val="Indigenous and Minority Populat"/>
      <sheetName val="Children w Disabilities"/>
      <sheetName val="Regional Disparities"/>
      <sheetName val="Alignment of Ed Aims"/>
    </sheetNames>
    <sheetDataSet>
      <sheetData sheetId="0"/>
      <sheetData sheetId="1"/>
      <sheetData sheetId="2"/>
      <sheetData sheetId="3"/>
      <sheetData sheetId="4"/>
      <sheetData sheetId="5"/>
      <sheetData sheetId="6"/>
      <sheetData sheetId="7">
        <row r="19">
          <cell r="B19">
            <v>39.670629999999996</v>
          </cell>
          <cell r="C19">
            <v>39.233699999999999</v>
          </cell>
          <cell r="D19">
            <v>12.277200000000001</v>
          </cell>
          <cell r="E19">
            <v>60.029370000000007</v>
          </cell>
          <cell r="F19">
            <v>59.766300000000001</v>
          </cell>
          <cell r="G19">
            <v>66.422799999999995</v>
          </cell>
        </row>
        <row r="21">
          <cell r="B21">
            <v>98.279500000000013</v>
          </cell>
          <cell r="C21">
            <v>69.442729999999997</v>
          </cell>
          <cell r="D21">
            <v>14.681200000000002</v>
          </cell>
          <cell r="E21">
            <v>8.720499999999987</v>
          </cell>
          <cell r="F21">
            <v>15.85727</v>
          </cell>
          <cell r="G21">
            <v>19.318799999999996</v>
          </cell>
        </row>
        <row r="22">
          <cell r="B22">
            <v>93.891199999999998</v>
          </cell>
          <cell r="C22">
            <v>37.946999999999996</v>
          </cell>
          <cell r="D22">
            <v>4.3724999999999996</v>
          </cell>
          <cell r="E22">
            <v>2.3088000000000051</v>
          </cell>
          <cell r="F22">
            <v>7.5530000000000044</v>
          </cell>
          <cell r="G22">
            <v>1.1275000000000004</v>
          </cell>
        </row>
        <row r="23">
          <cell r="B23">
            <v>12.000999999999999</v>
          </cell>
          <cell r="C23">
            <v>40.221200000000003</v>
          </cell>
          <cell r="E23">
            <v>97.09899999999999</v>
          </cell>
          <cell r="F23">
            <v>11.878799999999998</v>
          </cell>
        </row>
        <row r="26">
          <cell r="A26" t="str">
            <v xml:space="preserve">Public </v>
          </cell>
        </row>
        <row r="27">
          <cell r="A27" t="str">
            <v>Private</v>
          </cell>
        </row>
        <row r="28">
          <cell r="A28" t="str">
            <v>Primary</v>
          </cell>
        </row>
        <row r="29">
          <cell r="A29" t="str">
            <v>Secondary</v>
          </cell>
        </row>
        <row r="30">
          <cell r="A30" t="str">
            <v>Tertiary</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YI9"/>
  <sheetViews>
    <sheetView workbookViewId="0">
      <pane xSplit="1" topLeftCell="CX1" activePane="topRight" state="frozen"/>
      <selection pane="topRight" activeCell="YF13" sqref="YF13"/>
    </sheetView>
  </sheetViews>
  <sheetFormatPr defaultRowHeight="15"/>
  <cols>
    <col min="1" max="1" width="11" bestFit="1" customWidth="1"/>
    <col min="2" max="2" width="67.5703125" style="1" bestFit="1" customWidth="1"/>
    <col min="3" max="3" width="45.140625" style="1" bestFit="1" customWidth="1"/>
    <col min="4" max="4" width="84.42578125" style="1" bestFit="1" customWidth="1"/>
    <col min="5" max="5" width="59.42578125" style="1" bestFit="1" customWidth="1"/>
    <col min="6" max="6" width="115.42578125" style="1" bestFit="1" customWidth="1"/>
    <col min="7" max="7" width="52.140625" style="1" bestFit="1" customWidth="1"/>
    <col min="8" max="8" width="57" style="1" bestFit="1" customWidth="1"/>
    <col min="9" max="9" width="80.42578125" style="1" bestFit="1" customWidth="1"/>
    <col min="10" max="10" width="16.5703125" style="1" bestFit="1" customWidth="1"/>
    <col min="11" max="11" width="61.85546875" style="1" bestFit="1" customWidth="1"/>
    <col min="12" max="12" width="52.5703125" style="1" bestFit="1" customWidth="1"/>
    <col min="13" max="13" width="51.28515625" style="1" bestFit="1" customWidth="1"/>
    <col min="14" max="14" width="52.7109375" style="1" bestFit="1" customWidth="1"/>
    <col min="15" max="15" width="16.5703125" style="1" bestFit="1" customWidth="1"/>
    <col min="16" max="16" width="72.5703125" style="1" bestFit="1" customWidth="1"/>
    <col min="17" max="17" width="86" style="1" bestFit="1" customWidth="1"/>
    <col min="18" max="18" width="124.5703125" style="1" bestFit="1" customWidth="1"/>
    <col min="19" max="19" width="130.140625" style="1" bestFit="1" customWidth="1"/>
    <col min="20" max="20" width="16.5703125" style="1" bestFit="1" customWidth="1"/>
    <col min="21" max="21" width="61.140625" style="1" bestFit="1" customWidth="1"/>
    <col min="22" max="22" width="105.7109375" style="1" bestFit="1" customWidth="1"/>
    <col min="23" max="23" width="68.28515625" style="1" bestFit="1" customWidth="1"/>
    <col min="24" max="24" width="35.28515625" style="1" bestFit="1" customWidth="1"/>
    <col min="25" max="25" width="106.5703125" style="1" bestFit="1" customWidth="1"/>
    <col min="26" max="26" width="68.28515625" style="1" bestFit="1" customWidth="1"/>
    <col min="27" max="27" width="109" style="1" bestFit="1" customWidth="1"/>
    <col min="28" max="28" width="52" style="1" bestFit="1" customWidth="1"/>
    <col min="29" max="29" width="109.85546875" style="1" bestFit="1" customWidth="1"/>
    <col min="30" max="30" width="49.5703125" style="1" bestFit="1" customWidth="1"/>
    <col min="31" max="31" width="68.7109375" style="1" bestFit="1" customWidth="1"/>
    <col min="32" max="32" width="78.85546875" style="1" bestFit="1" customWidth="1"/>
    <col min="33" max="33" width="76.85546875" style="1" bestFit="1" customWidth="1"/>
    <col min="34" max="34" width="113" style="1" bestFit="1" customWidth="1"/>
    <col min="35" max="35" width="63.7109375" style="1" bestFit="1" customWidth="1"/>
    <col min="36" max="36" width="16.5703125" style="1" bestFit="1" customWidth="1"/>
    <col min="37" max="37" width="23.42578125" style="6" bestFit="1" customWidth="1"/>
    <col min="38" max="38" width="22.28515625" style="6" bestFit="1" customWidth="1"/>
    <col min="39" max="39" width="27.5703125" style="6" bestFit="1" customWidth="1"/>
    <col min="40" max="40" width="58" style="1" bestFit="1" customWidth="1"/>
    <col min="41" max="41" width="60.42578125" style="1" bestFit="1" customWidth="1"/>
    <col min="42" max="42" width="72.85546875" style="1" bestFit="1" customWidth="1"/>
    <col min="43" max="43" width="67.140625" style="1" bestFit="1" customWidth="1"/>
    <col min="44" max="44" width="95.7109375" style="1" bestFit="1" customWidth="1"/>
    <col min="45" max="46" width="77.42578125" style="1" bestFit="1" customWidth="1"/>
    <col min="47" max="47" width="153.5703125" style="1" bestFit="1" customWidth="1"/>
    <col min="48" max="48" width="12.42578125" style="6" bestFit="1" customWidth="1"/>
    <col min="49" max="49" width="23" style="6" bestFit="1" customWidth="1"/>
    <col min="50" max="50" width="17.5703125" style="6" bestFit="1" customWidth="1"/>
    <col min="51" max="51" width="93.7109375" style="1" bestFit="1" customWidth="1"/>
    <col min="52" max="52" width="100.28515625" style="1" bestFit="1" customWidth="1"/>
    <col min="53" max="53" width="13.42578125" style="6" bestFit="1" customWidth="1"/>
    <col min="54" max="54" width="23" style="6" bestFit="1" customWidth="1"/>
    <col min="55" max="55" width="17.5703125" style="6" bestFit="1" customWidth="1"/>
    <col min="56" max="56" width="91.42578125" style="1" bestFit="1" customWidth="1"/>
    <col min="57" max="57" width="70.7109375" style="1" bestFit="1" customWidth="1"/>
    <col min="58" max="58" width="79.85546875" style="2" bestFit="1" customWidth="1"/>
    <col min="59" max="59" width="56.42578125" style="1" bestFit="1" customWidth="1"/>
    <col min="60" max="60" width="10.42578125" style="1" bestFit="1" customWidth="1"/>
    <col min="61" max="61" width="15.42578125" style="1" bestFit="1" customWidth="1"/>
    <col min="62" max="62" width="14.7109375" style="1" bestFit="1" customWidth="1"/>
    <col min="63" max="63" width="30" style="1" bestFit="1" customWidth="1"/>
    <col min="64" max="64" width="28.28515625" style="1" bestFit="1" customWidth="1"/>
    <col min="65" max="65" width="15" style="1" bestFit="1" customWidth="1"/>
    <col min="66" max="66" width="11.5703125" style="1" bestFit="1" customWidth="1"/>
    <col min="67" max="67" width="41.85546875" style="1" bestFit="1" customWidth="1"/>
    <col min="68" max="68" width="15.140625" style="1" bestFit="1" customWidth="1"/>
    <col min="69" max="69" width="10.5703125" style="1" bestFit="1" customWidth="1"/>
    <col min="70" max="70" width="16.7109375" style="1" bestFit="1" customWidth="1"/>
    <col min="71" max="71" width="30.28515625" style="1" bestFit="1" customWidth="1"/>
    <col min="72" max="72" width="19.28515625" style="1" bestFit="1" customWidth="1"/>
    <col min="73" max="73" width="23.85546875" style="1" bestFit="1" customWidth="1"/>
    <col min="74" max="74" width="34" style="1" bestFit="1" customWidth="1"/>
    <col min="75" max="75" width="16.5703125" style="1" bestFit="1" customWidth="1"/>
    <col min="76" max="76" width="24.28515625" style="6" bestFit="1" customWidth="1"/>
    <col min="77" max="77" width="15.85546875" style="6" bestFit="1" customWidth="1"/>
    <col min="78" max="78" width="10.42578125" style="6" bestFit="1" customWidth="1"/>
    <col min="79" max="79" width="19.28515625" style="6" bestFit="1" customWidth="1"/>
    <col min="80" max="80" width="61.85546875" style="2" bestFit="1" customWidth="1"/>
    <col min="81" max="81" width="10" style="2" bestFit="1" customWidth="1"/>
    <col min="82" max="82" width="11" style="7" bestFit="1" customWidth="1"/>
    <col min="83" max="83" width="20.5703125" style="7" bestFit="1" customWidth="1"/>
    <col min="84" max="84" width="15.140625" style="7" bestFit="1" customWidth="1"/>
    <col min="85" max="85" width="63.140625" style="2" bestFit="1" customWidth="1"/>
    <col min="86" max="86" width="10" style="2" bestFit="1" customWidth="1"/>
    <col min="87" max="87" width="70" style="2" bestFit="1" customWidth="1"/>
    <col min="88" max="88" width="10" style="2" bestFit="1" customWidth="1"/>
    <col min="89" max="89" width="10" style="7" bestFit="1" customWidth="1"/>
    <col min="90" max="90" width="19.5703125" style="7" bestFit="1" customWidth="1"/>
    <col min="91" max="91" width="14.140625" style="7" bestFit="1" customWidth="1"/>
    <col min="92" max="92" width="88.85546875" style="2" bestFit="1" customWidth="1"/>
    <col min="93" max="93" width="10" style="2" bestFit="1" customWidth="1"/>
    <col min="94" max="94" width="66.7109375" style="2" bestFit="1" customWidth="1"/>
    <col min="95" max="95" width="10" style="2" bestFit="1" customWidth="1"/>
    <col min="96" max="96" width="8.85546875" style="7" bestFit="1" customWidth="1"/>
    <col min="97" max="97" width="18.42578125" style="7" bestFit="1" customWidth="1"/>
    <col min="98" max="98" width="12.85546875" style="7" bestFit="1" customWidth="1"/>
    <col min="99" max="99" width="61" style="2" bestFit="1" customWidth="1"/>
    <col min="100" max="100" width="10" style="2" bestFit="1" customWidth="1"/>
    <col min="101" max="101" width="10.140625" style="7" bestFit="1" customWidth="1"/>
    <col min="102" max="102" width="19.7109375" style="7" bestFit="1" customWidth="1"/>
    <col min="103" max="103" width="14.28515625" style="7" bestFit="1" customWidth="1"/>
    <col min="104" max="104" width="66" style="1" bestFit="1" customWidth="1"/>
    <col min="105" max="105" width="77.28515625" style="2" bestFit="1" customWidth="1"/>
    <col min="106" max="106" width="10" style="2" bestFit="1" customWidth="1"/>
    <col min="107" max="107" width="14.28515625" style="7" bestFit="1" customWidth="1"/>
    <col min="108" max="108" width="23.85546875" style="7" bestFit="1" customWidth="1"/>
    <col min="109" max="109" width="18.42578125" style="7" bestFit="1" customWidth="1"/>
    <col min="110" max="110" width="65.140625" style="1" bestFit="1" customWidth="1"/>
    <col min="111" max="111" width="10.42578125" style="1" bestFit="1" customWidth="1"/>
    <col min="112" max="112" width="15.42578125" style="1" bestFit="1" customWidth="1"/>
    <col min="113" max="113" width="14.7109375" style="1" bestFit="1" customWidth="1"/>
    <col min="114" max="114" width="30" style="1" bestFit="1" customWidth="1"/>
    <col min="115" max="115" width="29.28515625" style="1" bestFit="1" customWidth="1"/>
    <col min="116" max="116" width="15" style="1" bestFit="1" customWidth="1"/>
    <col min="117" max="117" width="11.5703125" style="1" bestFit="1" customWidth="1"/>
    <col min="118" max="118" width="41.85546875" style="1" bestFit="1" customWidth="1"/>
    <col min="119" max="119" width="15.140625" style="1" bestFit="1" customWidth="1"/>
    <col min="120" max="120" width="10.5703125" style="1" bestFit="1" customWidth="1"/>
    <col min="121" max="121" width="16.7109375" style="1" bestFit="1" customWidth="1"/>
    <col min="122" max="122" width="30.28515625" style="1" bestFit="1" customWidth="1"/>
    <col min="123" max="123" width="19.140625" style="1" bestFit="1" customWidth="1"/>
    <col min="124" max="124" width="24.28515625" style="1" bestFit="1" customWidth="1"/>
    <col min="125" max="125" width="34" style="1" bestFit="1" customWidth="1"/>
    <col min="126" max="126" width="13.140625" style="1" bestFit="1" customWidth="1"/>
    <col min="127" max="127" width="117.85546875" style="1" bestFit="1" customWidth="1"/>
    <col min="128" max="128" width="84.42578125" style="2" bestFit="1" customWidth="1"/>
    <col min="129" max="129" width="119.42578125" style="2" bestFit="1" customWidth="1"/>
    <col min="130" max="130" width="14" style="7" bestFit="1" customWidth="1"/>
    <col min="131" max="131" width="23.5703125" style="7" bestFit="1" customWidth="1"/>
    <col min="132" max="132" width="18.140625" style="7" bestFit="1" customWidth="1"/>
    <col min="133" max="133" width="37.42578125" style="2" bestFit="1" customWidth="1"/>
    <col min="134" max="134" width="29.7109375" style="2" bestFit="1" customWidth="1"/>
    <col min="135" max="135" width="31.28515625" style="2" bestFit="1" customWidth="1"/>
    <col min="136" max="136" width="29.42578125" style="2" bestFit="1" customWidth="1"/>
    <col min="137" max="137" width="28.42578125" style="2" bestFit="1" customWidth="1"/>
    <col min="138" max="138" width="26.28515625" style="2" bestFit="1" customWidth="1"/>
    <col min="139" max="139" width="26.5703125" style="2" bestFit="1" customWidth="1"/>
    <col min="140" max="140" width="26.7109375" style="2" bestFit="1" customWidth="1"/>
    <col min="141" max="141" width="25.28515625" style="2" bestFit="1" customWidth="1"/>
    <col min="142" max="142" width="26.140625" style="2" bestFit="1" customWidth="1"/>
    <col min="143" max="143" width="32.42578125" style="2" bestFit="1" customWidth="1"/>
    <col min="144" max="144" width="9.28515625" style="2" bestFit="1" customWidth="1"/>
    <col min="145" max="145" width="12.42578125" style="2" bestFit="1" customWidth="1"/>
    <col min="146" max="146" width="11" style="2" bestFit="1" customWidth="1"/>
    <col min="147" max="147" width="14.28515625" style="2" bestFit="1" customWidth="1"/>
    <col min="148" max="148" width="14.85546875" style="2" bestFit="1" customWidth="1"/>
    <col min="149" max="149" width="18.140625" style="2" bestFit="1" customWidth="1"/>
    <col min="150" max="150" width="14.28515625" style="2" bestFit="1" customWidth="1"/>
    <col min="151" max="151" width="17.5703125" style="2" bestFit="1" customWidth="1"/>
    <col min="152" max="152" width="10.85546875" style="2" bestFit="1" customWidth="1"/>
    <col min="153" max="153" width="14.140625" style="2" bestFit="1" customWidth="1"/>
    <col min="154" max="154" width="32.85546875" style="2" bestFit="1" customWidth="1"/>
    <col min="155" max="155" width="32.140625" style="2" bestFit="1" customWidth="1"/>
    <col min="156" max="156" width="33.85546875" style="2" bestFit="1" customWidth="1"/>
    <col min="157" max="157" width="32" style="2" bestFit="1" customWidth="1"/>
    <col min="158" max="158" width="31" style="2" bestFit="1" customWidth="1"/>
    <col min="159" max="159" width="28.7109375" style="2" bestFit="1" customWidth="1"/>
    <col min="160" max="160" width="29" style="2" bestFit="1" customWidth="1"/>
    <col min="161" max="161" width="29.140625" style="2" bestFit="1" customWidth="1"/>
    <col min="162" max="163" width="28.5703125" style="2" bestFit="1" customWidth="1"/>
    <col min="164" max="164" width="35" style="2" bestFit="1" customWidth="1"/>
    <col min="165" max="165" width="9.42578125" style="2" bestFit="1" customWidth="1"/>
    <col min="166" max="166" width="12.5703125" style="2" bestFit="1" customWidth="1"/>
    <col min="167" max="167" width="11.140625" style="2" bestFit="1" customWidth="1"/>
    <col min="168" max="168" width="14.42578125" style="2" bestFit="1" customWidth="1"/>
    <col min="169" max="169" width="15" style="2" bestFit="1" customWidth="1"/>
    <col min="170" max="170" width="18.28515625" style="2" bestFit="1" customWidth="1"/>
    <col min="171" max="171" width="14.42578125" style="2" bestFit="1" customWidth="1"/>
    <col min="172" max="172" width="17.7109375" style="2" bestFit="1" customWidth="1"/>
    <col min="173" max="173" width="11" style="2" bestFit="1" customWidth="1"/>
    <col min="174" max="174" width="14.28515625" style="2" bestFit="1" customWidth="1"/>
    <col min="175" max="175" width="20.28515625" style="2" bestFit="1" customWidth="1"/>
    <col min="176" max="176" width="19.5703125" style="2" bestFit="1" customWidth="1"/>
    <col min="177" max="177" width="21.140625" style="2" bestFit="1" customWidth="1"/>
    <col min="178" max="178" width="19.42578125" style="2" bestFit="1" customWidth="1"/>
    <col min="179" max="179" width="18.42578125" style="2" bestFit="1" customWidth="1"/>
    <col min="180" max="180" width="16.140625" style="2" bestFit="1" customWidth="1"/>
    <col min="181" max="181" width="16.42578125" style="2" bestFit="1" customWidth="1"/>
    <col min="182" max="182" width="16.5703125" style="2" bestFit="1" customWidth="1"/>
    <col min="183" max="184" width="16" style="2" bestFit="1" customWidth="1"/>
    <col min="185" max="185" width="22.42578125" style="2" bestFit="1" customWidth="1"/>
    <col min="186" max="186" width="9.140625" style="2" bestFit="1" customWidth="1"/>
    <col min="187" max="187" width="12.28515625" style="2" bestFit="1" customWidth="1"/>
    <col min="188" max="188" width="10.85546875" style="2" bestFit="1" customWidth="1"/>
    <col min="189" max="189" width="14.140625" style="2" bestFit="1" customWidth="1"/>
    <col min="190" max="190" width="14.7109375" style="2" bestFit="1" customWidth="1"/>
    <col min="191" max="191" width="18" style="2" bestFit="1" customWidth="1"/>
    <col min="192" max="192" width="14.140625" style="2" bestFit="1" customWidth="1"/>
    <col min="193" max="193" width="17.42578125" style="2" bestFit="1" customWidth="1"/>
    <col min="194" max="194" width="10.7109375" style="2" bestFit="1" customWidth="1"/>
    <col min="195" max="195" width="14" style="2" bestFit="1" customWidth="1"/>
    <col min="196" max="196" width="23.28515625" style="2" bestFit="1" customWidth="1"/>
    <col min="197" max="197" width="22.5703125" style="2" bestFit="1" customWidth="1"/>
    <col min="198" max="198" width="24.140625" style="2" bestFit="1" customWidth="1"/>
    <col min="199" max="199" width="22.42578125" style="2" bestFit="1" customWidth="1"/>
    <col min="200" max="200" width="21.42578125" style="2" bestFit="1" customWidth="1"/>
    <col min="201" max="201" width="19.140625" style="2" bestFit="1" customWidth="1"/>
    <col min="202" max="202" width="19.42578125" style="2" bestFit="1" customWidth="1"/>
    <col min="203" max="203" width="19.5703125" style="2" bestFit="1" customWidth="1"/>
    <col min="204" max="205" width="19" style="2" bestFit="1" customWidth="1"/>
    <col min="206" max="206" width="25.28515625" style="2" bestFit="1" customWidth="1"/>
    <col min="207" max="207" width="9.42578125" style="2" bestFit="1" customWidth="1"/>
    <col min="208" max="208" width="12.5703125" style="2" bestFit="1" customWidth="1"/>
    <col min="209" max="209" width="11.140625" style="2" bestFit="1" customWidth="1"/>
    <col min="210" max="210" width="14.42578125" style="2" bestFit="1" customWidth="1"/>
    <col min="211" max="211" width="15" style="2" bestFit="1" customWidth="1"/>
    <col min="212" max="212" width="18.28515625" style="2" bestFit="1" customWidth="1"/>
    <col min="213" max="213" width="14.42578125" style="2" bestFit="1" customWidth="1"/>
    <col min="214" max="214" width="17.7109375" style="2" bestFit="1" customWidth="1"/>
    <col min="215" max="215" width="11" style="2" bestFit="1" customWidth="1"/>
    <col min="216" max="216" width="14.28515625" style="2" bestFit="1" customWidth="1"/>
    <col min="217" max="217" width="16.28515625" style="2" bestFit="1" customWidth="1"/>
    <col min="218" max="218" width="10" style="2" bestFit="1" customWidth="1"/>
    <col min="219" max="219" width="35.85546875" style="2" bestFit="1" customWidth="1"/>
    <col min="220" max="220" width="29.7109375" style="2" bestFit="1" customWidth="1"/>
    <col min="221" max="221" width="31.28515625" style="2" bestFit="1" customWidth="1"/>
    <col min="222" max="222" width="29.42578125" style="2" bestFit="1" customWidth="1"/>
    <col min="223" max="223" width="28.42578125" style="2" bestFit="1" customWidth="1"/>
    <col min="224" max="224" width="26.28515625" style="2" bestFit="1" customWidth="1"/>
    <col min="225" max="225" width="26.5703125" style="2" bestFit="1" customWidth="1"/>
    <col min="226" max="226" width="26.7109375" style="2" bestFit="1" customWidth="1"/>
    <col min="227" max="227" width="25.28515625" style="2" bestFit="1" customWidth="1"/>
    <col min="228" max="228" width="26.140625" style="2" bestFit="1" customWidth="1"/>
    <col min="229" max="229" width="32.42578125" style="2" bestFit="1" customWidth="1"/>
    <col min="230" max="230" width="9.28515625" style="2" bestFit="1" customWidth="1"/>
    <col min="231" max="231" width="12.42578125" style="2" bestFit="1" customWidth="1"/>
    <col min="232" max="232" width="11" style="2" bestFit="1" customWidth="1"/>
    <col min="233" max="233" width="14.28515625" style="2" bestFit="1" customWidth="1"/>
    <col min="234" max="234" width="14.85546875" style="2" bestFit="1" customWidth="1"/>
    <col min="235" max="235" width="18.140625" style="2" bestFit="1" customWidth="1"/>
    <col min="236" max="236" width="14.28515625" style="2" bestFit="1" customWidth="1"/>
    <col min="237" max="237" width="17.5703125" style="2" bestFit="1" customWidth="1"/>
    <col min="238" max="238" width="10.85546875" style="2" bestFit="1" customWidth="1"/>
    <col min="239" max="239" width="14.140625" style="2" bestFit="1" customWidth="1"/>
    <col min="240" max="240" width="32.85546875" style="2" bestFit="1" customWidth="1"/>
    <col min="241" max="241" width="32.140625" style="2" bestFit="1" customWidth="1"/>
    <col min="242" max="242" width="33.85546875" style="2" bestFit="1" customWidth="1"/>
    <col min="243" max="243" width="32" style="2" bestFit="1" customWidth="1"/>
    <col min="244" max="244" width="31" style="2" bestFit="1" customWidth="1"/>
    <col min="245" max="245" width="28.7109375" style="2" bestFit="1" customWidth="1"/>
    <col min="246" max="246" width="29" style="2" bestFit="1" customWidth="1"/>
    <col min="247" max="247" width="29.140625" style="2" bestFit="1" customWidth="1"/>
    <col min="248" max="249" width="28.5703125" style="2" bestFit="1" customWidth="1"/>
    <col min="250" max="250" width="35" style="2" bestFit="1" customWidth="1"/>
    <col min="251" max="251" width="9.42578125" style="2" bestFit="1" customWidth="1"/>
    <col min="252" max="252" width="12.5703125" style="2" bestFit="1" customWidth="1"/>
    <col min="253" max="253" width="11.140625" style="2" bestFit="1" customWidth="1"/>
    <col min="254" max="254" width="14.42578125" style="2" bestFit="1" customWidth="1"/>
    <col min="255" max="255" width="15" style="2" bestFit="1" customWidth="1"/>
    <col min="256" max="256" width="18.28515625" style="2" bestFit="1" customWidth="1"/>
    <col min="257" max="257" width="14.42578125" style="2" bestFit="1" customWidth="1"/>
    <col min="258" max="258" width="17.7109375" style="2" bestFit="1" customWidth="1"/>
    <col min="259" max="259" width="11" style="2" bestFit="1" customWidth="1"/>
    <col min="260" max="260" width="14.28515625" style="2" bestFit="1" customWidth="1"/>
    <col min="261" max="261" width="16.28515625" style="2" bestFit="1" customWidth="1"/>
    <col min="262" max="262" width="10" style="2" bestFit="1" customWidth="1"/>
    <col min="263" max="263" width="67.28515625" style="2" bestFit="1" customWidth="1"/>
    <col min="264" max="264" width="10" style="2" bestFit="1" customWidth="1"/>
    <col min="265" max="265" width="36.42578125" style="2" bestFit="1" customWidth="1"/>
    <col min="266" max="266" width="35.7109375" style="2" bestFit="1" customWidth="1"/>
    <col min="267" max="267" width="37.28515625" style="2" bestFit="1" customWidth="1"/>
    <col min="268" max="268" width="35.5703125" style="2" bestFit="1" customWidth="1"/>
    <col min="269" max="269" width="34.5703125" style="2" bestFit="1" customWidth="1"/>
    <col min="270" max="270" width="32.28515625" style="2" bestFit="1" customWidth="1"/>
    <col min="271" max="271" width="32.5703125" style="2" bestFit="1" customWidth="1"/>
    <col min="272" max="272" width="32.7109375" style="2" bestFit="1" customWidth="1"/>
    <col min="273" max="273" width="31.42578125" style="2" bestFit="1" customWidth="1"/>
    <col min="274" max="274" width="32.140625" style="2" bestFit="1" customWidth="1"/>
    <col min="275" max="275" width="38.5703125" style="2" bestFit="1" customWidth="1"/>
    <col min="276" max="276" width="9.28515625" style="2" bestFit="1" customWidth="1"/>
    <col min="277" max="277" width="12.42578125" style="2" bestFit="1" customWidth="1"/>
    <col min="278" max="278" width="11" style="2" bestFit="1" customWidth="1"/>
    <col min="279" max="279" width="14.28515625" style="2" bestFit="1" customWidth="1"/>
    <col min="280" max="280" width="14.85546875" style="2" bestFit="1" customWidth="1"/>
    <col min="281" max="281" width="18.140625" style="2" bestFit="1" customWidth="1"/>
    <col min="282" max="282" width="14.28515625" style="2" bestFit="1" customWidth="1"/>
    <col min="283" max="283" width="17.5703125" style="2" bestFit="1" customWidth="1"/>
    <col min="284" max="284" width="10.85546875" style="2" bestFit="1" customWidth="1"/>
    <col min="285" max="285" width="14.140625" style="2" bestFit="1" customWidth="1"/>
    <col min="286" max="286" width="38.85546875" style="2" bestFit="1" customWidth="1"/>
    <col min="287" max="287" width="38.140625" style="2" bestFit="1" customWidth="1"/>
    <col min="288" max="288" width="39.7109375" style="2" bestFit="1" customWidth="1"/>
    <col min="289" max="289" width="38" style="2" bestFit="1" customWidth="1"/>
    <col min="290" max="290" width="36.85546875" style="2" bestFit="1" customWidth="1"/>
    <col min="291" max="291" width="34.7109375" style="2" bestFit="1" customWidth="1"/>
    <col min="292" max="292" width="35" style="2" bestFit="1" customWidth="1"/>
    <col min="293" max="293" width="35.140625" style="2" bestFit="1" customWidth="1"/>
    <col min="294" max="295" width="34.5703125" style="2" bestFit="1" customWidth="1"/>
    <col min="296" max="296" width="40.85546875" style="2" bestFit="1" customWidth="1"/>
    <col min="297" max="297" width="9.42578125" style="2" bestFit="1" customWidth="1"/>
    <col min="298" max="298" width="12.5703125" style="2" bestFit="1" customWidth="1"/>
    <col min="299" max="299" width="11.140625" style="2" bestFit="1" customWidth="1"/>
    <col min="300" max="300" width="14.42578125" style="2" bestFit="1" customWidth="1"/>
    <col min="301" max="301" width="15" style="2" bestFit="1" customWidth="1"/>
    <col min="302" max="302" width="18.28515625" style="2" bestFit="1" customWidth="1"/>
    <col min="303" max="303" width="14.42578125" style="2" bestFit="1" customWidth="1"/>
    <col min="304" max="304" width="17.7109375" style="2" bestFit="1" customWidth="1"/>
    <col min="305" max="305" width="11" style="2" bestFit="1" customWidth="1"/>
    <col min="306" max="306" width="14.28515625" style="2" bestFit="1" customWidth="1"/>
    <col min="307" max="307" width="26.42578125" style="2" bestFit="1" customWidth="1"/>
    <col min="308" max="308" width="25.7109375" style="2" bestFit="1" customWidth="1"/>
    <col min="309" max="309" width="27.28515625" style="2" bestFit="1" customWidth="1"/>
    <col min="310" max="310" width="25.5703125" style="2" bestFit="1" customWidth="1"/>
    <col min="311" max="311" width="24.42578125" style="2" bestFit="1" customWidth="1"/>
    <col min="312" max="312" width="22.28515625" style="2" bestFit="1" customWidth="1"/>
    <col min="313" max="313" width="22.5703125" style="2" bestFit="1" customWidth="1"/>
    <col min="314" max="314" width="22.7109375" style="2" bestFit="1" customWidth="1"/>
    <col min="315" max="316" width="22.140625" style="2" bestFit="1" customWidth="1"/>
    <col min="317" max="317" width="28.42578125" style="2" bestFit="1" customWidth="1"/>
    <col min="318" max="318" width="9.140625" style="2" bestFit="1" customWidth="1"/>
    <col min="319" max="319" width="12.28515625" style="2" bestFit="1" customWidth="1"/>
    <col min="320" max="320" width="10.85546875" style="2" bestFit="1" customWidth="1"/>
    <col min="321" max="321" width="14.140625" style="2" bestFit="1" customWidth="1"/>
    <col min="322" max="322" width="14.7109375" style="2" bestFit="1" customWidth="1"/>
    <col min="323" max="323" width="18" style="2" bestFit="1" customWidth="1"/>
    <col min="324" max="324" width="14.140625" style="2" bestFit="1" customWidth="1"/>
    <col min="325" max="325" width="17.42578125" style="2" bestFit="1" customWidth="1"/>
    <col min="326" max="326" width="10.7109375" style="2" bestFit="1" customWidth="1"/>
    <col min="327" max="327" width="14" style="2" bestFit="1" customWidth="1"/>
    <col min="328" max="328" width="29.28515625" style="2" bestFit="1" customWidth="1"/>
    <col min="329" max="329" width="28.5703125" style="2" bestFit="1" customWidth="1"/>
    <col min="330" max="330" width="30.28515625" style="2" bestFit="1" customWidth="1"/>
    <col min="331" max="331" width="28.42578125" style="2" bestFit="1" customWidth="1"/>
    <col min="332" max="332" width="27.42578125" style="2" bestFit="1" customWidth="1"/>
    <col min="333" max="333" width="25.140625" style="2" bestFit="1" customWidth="1"/>
    <col min="334" max="334" width="25.5703125" style="2" bestFit="1" customWidth="1"/>
    <col min="335" max="335" width="25.7109375" style="2" bestFit="1" customWidth="1"/>
    <col min="336" max="337" width="25" style="2" bestFit="1" customWidth="1"/>
    <col min="338" max="338" width="31.42578125" style="2" bestFit="1" customWidth="1"/>
    <col min="339" max="339" width="9.42578125" style="2" bestFit="1" customWidth="1"/>
    <col min="340" max="340" width="12.5703125" style="2" bestFit="1" customWidth="1"/>
    <col min="341" max="341" width="11.140625" style="2" bestFit="1" customWidth="1"/>
    <col min="342" max="342" width="14.42578125" style="2" bestFit="1" customWidth="1"/>
    <col min="343" max="343" width="15" style="2" bestFit="1" customWidth="1"/>
    <col min="344" max="344" width="18.28515625" style="2" bestFit="1" customWidth="1"/>
    <col min="345" max="345" width="14.42578125" style="2" bestFit="1" customWidth="1"/>
    <col min="346" max="346" width="17.7109375" style="2" bestFit="1" customWidth="1"/>
    <col min="347" max="347" width="11" style="2" bestFit="1" customWidth="1"/>
    <col min="348" max="348" width="14.28515625" style="2" bestFit="1" customWidth="1"/>
    <col min="349" max="349" width="37.42578125" style="2" bestFit="1" customWidth="1"/>
    <col min="350" max="350" width="36.7109375" style="2" bestFit="1" customWidth="1"/>
    <col min="351" max="351" width="38.42578125" style="2" bestFit="1" customWidth="1"/>
    <col min="352" max="352" width="36.5703125" style="2" bestFit="1" customWidth="1"/>
    <col min="353" max="353" width="35.5703125" style="2" bestFit="1" customWidth="1"/>
    <col min="354" max="354" width="33.28515625" style="2" bestFit="1" customWidth="1"/>
    <col min="355" max="355" width="33.5703125" style="2" bestFit="1" customWidth="1"/>
    <col min="356" max="356" width="33.85546875" style="2" bestFit="1" customWidth="1"/>
    <col min="357" max="357" width="32.42578125" style="2" bestFit="1" customWidth="1"/>
    <col min="358" max="358" width="33.140625" style="2" bestFit="1" customWidth="1"/>
    <col min="359" max="359" width="39.5703125" style="2" bestFit="1" customWidth="1"/>
    <col min="360" max="360" width="9.42578125" style="2" bestFit="1" customWidth="1"/>
    <col min="361" max="361" width="12.5703125" style="2" bestFit="1" customWidth="1"/>
    <col min="362" max="362" width="11.140625" style="2" bestFit="1" customWidth="1"/>
    <col min="363" max="363" width="14.42578125" style="2" bestFit="1" customWidth="1"/>
    <col min="364" max="364" width="15" style="2" bestFit="1" customWidth="1"/>
    <col min="365" max="365" width="18.28515625" style="2" bestFit="1" customWidth="1"/>
    <col min="366" max="366" width="14.42578125" style="2" bestFit="1" customWidth="1"/>
    <col min="367" max="367" width="17.7109375" style="2" bestFit="1" customWidth="1"/>
    <col min="368" max="368" width="11" style="2" bestFit="1" customWidth="1"/>
    <col min="369" max="369" width="14.28515625" style="2" bestFit="1" customWidth="1"/>
    <col min="370" max="370" width="39.28515625" style="2" bestFit="1" customWidth="1"/>
    <col min="371" max="371" width="38.5703125" style="2" bestFit="1" customWidth="1"/>
    <col min="372" max="372" width="40.140625" style="2" bestFit="1" customWidth="1"/>
    <col min="373" max="373" width="38.42578125" style="2" bestFit="1" customWidth="1"/>
    <col min="374" max="374" width="37.28515625" style="2" bestFit="1" customWidth="1"/>
    <col min="375" max="375" width="35.140625" style="2" bestFit="1" customWidth="1"/>
    <col min="376" max="376" width="35.42578125" style="2" bestFit="1" customWidth="1"/>
    <col min="377" max="377" width="35.5703125" style="2" bestFit="1" customWidth="1"/>
    <col min="378" max="379" width="35" style="2" bestFit="1" customWidth="1"/>
    <col min="380" max="380" width="41.28515625" style="2" bestFit="1" customWidth="1"/>
    <col min="381" max="381" width="9" style="2" bestFit="1" customWidth="1"/>
    <col min="382" max="382" width="12.140625" style="2" bestFit="1" customWidth="1"/>
    <col min="383" max="383" width="10.7109375" style="2" bestFit="1" customWidth="1"/>
    <col min="384" max="384" width="14" style="2" bestFit="1" customWidth="1"/>
    <col min="385" max="385" width="14.5703125" style="2" bestFit="1" customWidth="1"/>
    <col min="386" max="386" width="17.85546875" style="2" bestFit="1" customWidth="1"/>
    <col min="387" max="387" width="14" style="2" bestFit="1" customWidth="1"/>
    <col min="388" max="388" width="17.28515625" style="2" bestFit="1" customWidth="1"/>
    <col min="389" max="389" width="10.5703125" style="2" bestFit="1" customWidth="1"/>
    <col min="390" max="390" width="13.85546875" style="2" bestFit="1" customWidth="1"/>
    <col min="391" max="391" width="27.42578125" style="2" bestFit="1" customWidth="1"/>
    <col min="392" max="392" width="26.7109375" style="2" bestFit="1" customWidth="1"/>
    <col min="393" max="393" width="28.28515625" style="2" bestFit="1" customWidth="1"/>
    <col min="394" max="394" width="26.5703125" style="2" bestFit="1" customWidth="1"/>
    <col min="395" max="395" width="25.5703125" style="2" bestFit="1" customWidth="1"/>
    <col min="396" max="396" width="23.28515625" style="2" bestFit="1" customWidth="1"/>
    <col min="397" max="397" width="23.5703125" style="2" bestFit="1" customWidth="1"/>
    <col min="398" max="398" width="23.7109375" style="2" bestFit="1" customWidth="1"/>
    <col min="399" max="400" width="23.140625" style="2" bestFit="1" customWidth="1"/>
    <col min="401" max="401" width="29.42578125" style="2" bestFit="1" customWidth="1"/>
    <col min="402" max="402" width="9.28515625" style="2" bestFit="1" customWidth="1"/>
    <col min="403" max="403" width="12.42578125" style="2" bestFit="1" customWidth="1"/>
    <col min="404" max="404" width="11" style="2" bestFit="1" customWidth="1"/>
    <col min="405" max="405" width="14.28515625" style="2" bestFit="1" customWidth="1"/>
    <col min="406" max="406" width="14.85546875" style="2" bestFit="1" customWidth="1"/>
    <col min="407" max="407" width="18.140625" style="2" bestFit="1" customWidth="1"/>
    <col min="408" max="408" width="14.28515625" style="2" bestFit="1" customWidth="1"/>
    <col min="409" max="409" width="17.5703125" style="2" bestFit="1" customWidth="1"/>
    <col min="410" max="410" width="10.85546875" style="2" bestFit="1" customWidth="1"/>
    <col min="411" max="411" width="14.140625" style="2" bestFit="1" customWidth="1"/>
    <col min="412" max="412" width="30.28515625" style="2" bestFit="1" customWidth="1"/>
    <col min="413" max="413" width="29.42578125" style="2" bestFit="1" customWidth="1"/>
    <col min="414" max="414" width="31.140625" style="2" bestFit="1" customWidth="1"/>
    <col min="415" max="415" width="29.28515625" style="2" bestFit="1" customWidth="1"/>
    <col min="416" max="416" width="28.28515625" style="2" bestFit="1" customWidth="1"/>
    <col min="417" max="417" width="26.140625" style="2" bestFit="1" customWidth="1"/>
    <col min="418" max="418" width="26.42578125" style="2" bestFit="1" customWidth="1"/>
    <col min="419" max="419" width="26.5703125" style="2" bestFit="1" customWidth="1"/>
    <col min="420" max="421" width="26" style="2" bestFit="1" customWidth="1"/>
    <col min="422" max="422" width="32.28515625" style="2" bestFit="1" customWidth="1"/>
    <col min="423" max="423" width="9.42578125" style="2" bestFit="1" customWidth="1"/>
    <col min="424" max="424" width="12.5703125" style="2" bestFit="1" customWidth="1"/>
    <col min="425" max="425" width="11.140625" style="2" bestFit="1" customWidth="1"/>
    <col min="426" max="426" width="14.42578125" style="2" bestFit="1" customWidth="1"/>
    <col min="427" max="427" width="15" style="2" bestFit="1" customWidth="1"/>
    <col min="428" max="428" width="18.28515625" style="2" bestFit="1" customWidth="1"/>
    <col min="429" max="429" width="14.42578125" style="2" bestFit="1" customWidth="1"/>
    <col min="430" max="430" width="17.7109375" style="2" bestFit="1" customWidth="1"/>
    <col min="431" max="431" width="11" style="2" bestFit="1" customWidth="1"/>
    <col min="432" max="432" width="14.28515625" style="2" bestFit="1" customWidth="1"/>
    <col min="433" max="433" width="16.28515625" style="2" bestFit="1" customWidth="1"/>
    <col min="434" max="434" width="10" style="2" bestFit="1" customWidth="1"/>
    <col min="435" max="435" width="12.28515625" style="7" bestFit="1" customWidth="1"/>
    <col min="436" max="436" width="22" style="7" bestFit="1" customWidth="1"/>
    <col min="437" max="437" width="16.42578125" style="7" bestFit="1" customWidth="1"/>
    <col min="438" max="438" width="88.140625" style="1" bestFit="1" customWidth="1"/>
    <col min="439" max="439" width="74" style="1" bestFit="1" customWidth="1"/>
    <col min="440" max="440" width="159" style="1" bestFit="1" customWidth="1"/>
    <col min="441" max="441" width="154.5703125" style="1" bestFit="1" customWidth="1"/>
    <col min="442" max="442" width="59.140625" style="1" bestFit="1" customWidth="1"/>
    <col min="443" max="443" width="88.140625" style="2" bestFit="1" customWidth="1"/>
    <col min="444" max="444" width="74" style="2" bestFit="1" customWidth="1"/>
    <col min="445" max="445" width="159" style="2" bestFit="1" customWidth="1"/>
    <col min="446" max="446" width="154.5703125" style="2" bestFit="1" customWidth="1"/>
    <col min="447" max="447" width="59.140625" style="2" bestFit="1" customWidth="1"/>
    <col min="448" max="448" width="136.5703125" style="2" bestFit="1" customWidth="1"/>
    <col min="449" max="449" width="74" style="2" bestFit="1" customWidth="1"/>
    <col min="450" max="450" width="159" style="2" bestFit="1" customWidth="1"/>
    <col min="451" max="451" width="154.5703125" style="2" bestFit="1" customWidth="1"/>
    <col min="452" max="452" width="59.140625" style="2" bestFit="1" customWidth="1"/>
    <col min="453" max="453" width="171.42578125" style="1" bestFit="1" customWidth="1"/>
    <col min="454" max="454" width="55.7109375" style="2" bestFit="1" customWidth="1"/>
    <col min="455" max="455" width="19.28515625" style="2" bestFit="1" customWidth="1"/>
    <col min="456" max="456" width="14.140625" style="2" bestFit="1" customWidth="1"/>
    <col min="457" max="457" width="17" style="7" bestFit="1" customWidth="1"/>
    <col min="458" max="458" width="14.85546875" style="7" bestFit="1" customWidth="1"/>
    <col min="459" max="459" width="14.42578125" style="7" bestFit="1" customWidth="1"/>
    <col min="460" max="460" width="106.42578125" style="1" bestFit="1" customWidth="1"/>
    <col min="461" max="461" width="50.5703125" style="1" bestFit="1" customWidth="1"/>
    <col min="462" max="462" width="47.5703125" style="2" bestFit="1" customWidth="1"/>
    <col min="463" max="463" width="20.7109375" style="7" bestFit="1" customWidth="1"/>
    <col min="464" max="464" width="22.7109375" style="7" bestFit="1" customWidth="1"/>
    <col min="465" max="465" width="24.85546875" style="7" bestFit="1" customWidth="1"/>
    <col min="466" max="466" width="90.85546875" style="3" bestFit="1" customWidth="1"/>
    <col min="467" max="467" width="29.42578125" style="3" bestFit="1" customWidth="1"/>
    <col min="468" max="468" width="31.140625" style="3" bestFit="1" customWidth="1"/>
    <col min="469" max="469" width="29.28515625" style="3" bestFit="1" customWidth="1"/>
    <col min="470" max="470" width="28.28515625" style="3" bestFit="1" customWidth="1"/>
    <col min="471" max="471" width="26.140625" style="3" bestFit="1" customWidth="1"/>
    <col min="472" max="472" width="26.42578125" style="3" bestFit="1" customWidth="1"/>
    <col min="473" max="473" width="26.5703125" style="3" bestFit="1" customWidth="1"/>
    <col min="474" max="475" width="26" style="3" bestFit="1" customWidth="1"/>
    <col min="476" max="476" width="32.28515625" style="3" bestFit="1" customWidth="1"/>
    <col min="477" max="477" width="9.28515625" style="3" bestFit="1" customWidth="1"/>
    <col min="478" max="478" width="12.42578125" style="3" bestFit="1" customWidth="1"/>
    <col min="479" max="479" width="11" style="3" bestFit="1" customWidth="1"/>
    <col min="480" max="480" width="14.28515625" style="3" bestFit="1" customWidth="1"/>
    <col min="481" max="481" width="14.85546875" style="3" bestFit="1" customWidth="1"/>
    <col min="482" max="482" width="18.140625" style="3" bestFit="1" customWidth="1"/>
    <col min="483" max="483" width="14.28515625" style="3" bestFit="1" customWidth="1"/>
    <col min="484" max="484" width="17.5703125" style="3" bestFit="1" customWidth="1"/>
    <col min="485" max="485" width="10.85546875" style="3" bestFit="1" customWidth="1"/>
    <col min="486" max="486" width="14.140625" style="3" bestFit="1" customWidth="1"/>
    <col min="487" max="487" width="31.140625" style="3" bestFit="1" customWidth="1"/>
    <col min="488" max="488" width="30.42578125" style="3" bestFit="1" customWidth="1"/>
    <col min="489" max="489" width="32" style="3" bestFit="1" customWidth="1"/>
    <col min="490" max="490" width="30.28515625" style="3" bestFit="1" customWidth="1"/>
    <col min="491" max="491" width="29.140625" style="3" bestFit="1" customWidth="1"/>
    <col min="492" max="492" width="27" style="3" bestFit="1" customWidth="1"/>
    <col min="493" max="493" width="27.28515625" style="3" bestFit="1" customWidth="1"/>
    <col min="494" max="494" width="27.42578125" style="3" bestFit="1" customWidth="1"/>
    <col min="495" max="496" width="26.85546875" style="3" bestFit="1" customWidth="1"/>
    <col min="497" max="497" width="33.140625" style="3" bestFit="1" customWidth="1"/>
    <col min="498" max="498" width="9.42578125" style="3" bestFit="1" customWidth="1"/>
    <col min="499" max="499" width="12.5703125" style="3" bestFit="1" customWidth="1"/>
    <col min="500" max="500" width="11.140625" style="3" bestFit="1" customWidth="1"/>
    <col min="501" max="501" width="14.42578125" style="3" bestFit="1" customWidth="1"/>
    <col min="502" max="502" width="15" style="3" bestFit="1" customWidth="1"/>
    <col min="503" max="503" width="18.28515625" style="3" bestFit="1" customWidth="1"/>
    <col min="504" max="504" width="14.42578125" style="3" bestFit="1" customWidth="1"/>
    <col min="505" max="505" width="17.7109375" style="3" bestFit="1" customWidth="1"/>
    <col min="506" max="506" width="11" style="3" bestFit="1" customWidth="1"/>
    <col min="507" max="507" width="14.28515625" style="3" bestFit="1" customWidth="1"/>
    <col min="508" max="508" width="28.140625" style="3" bestFit="1" customWidth="1"/>
    <col min="509" max="509" width="27.42578125" style="3" bestFit="1" customWidth="1"/>
    <col min="510" max="510" width="29" style="3" bestFit="1" customWidth="1"/>
    <col min="511" max="511" width="27.28515625" style="3" bestFit="1" customWidth="1"/>
    <col min="512" max="512" width="26.28515625" style="3" bestFit="1" customWidth="1"/>
    <col min="513" max="513" width="24" style="3" bestFit="1" customWidth="1"/>
    <col min="514" max="514" width="24.28515625" style="3" bestFit="1" customWidth="1"/>
    <col min="515" max="515" width="24.42578125" style="3" bestFit="1" customWidth="1"/>
    <col min="516" max="517" width="23.85546875" style="3" bestFit="1" customWidth="1"/>
    <col min="518" max="518" width="30.28515625" style="3" bestFit="1" customWidth="1"/>
    <col min="519" max="519" width="9.140625" style="3" bestFit="1" customWidth="1"/>
    <col min="520" max="520" width="12.28515625" style="3" bestFit="1" customWidth="1"/>
    <col min="521" max="521" width="10.85546875" style="3" bestFit="1" customWidth="1"/>
    <col min="522" max="522" width="14.140625" style="3" bestFit="1" customWidth="1"/>
    <col min="523" max="523" width="14.7109375" style="3" bestFit="1" customWidth="1"/>
    <col min="524" max="524" width="18" style="3" bestFit="1" customWidth="1"/>
    <col min="525" max="525" width="14.140625" style="3" bestFit="1" customWidth="1"/>
    <col min="526" max="526" width="17.42578125" style="3" bestFit="1" customWidth="1"/>
    <col min="527" max="527" width="10.7109375" style="3" bestFit="1" customWidth="1"/>
    <col min="528" max="528" width="14" style="3" bestFit="1" customWidth="1"/>
    <col min="529" max="529" width="32.5703125" style="3" bestFit="1" customWidth="1"/>
    <col min="530" max="530" width="31.85546875" style="3" bestFit="1" customWidth="1"/>
    <col min="531" max="531" width="33.42578125" style="3" bestFit="1" customWidth="1"/>
    <col min="532" max="532" width="31.7109375" style="3" bestFit="1" customWidth="1"/>
    <col min="533" max="533" width="30.7109375" style="3" bestFit="1" customWidth="1"/>
    <col min="534" max="534" width="28.42578125" style="3" bestFit="1" customWidth="1"/>
    <col min="535" max="535" width="28.7109375" style="3" bestFit="1" customWidth="1"/>
    <col min="536" max="536" width="28.85546875" style="3" bestFit="1" customWidth="1"/>
    <col min="537" max="538" width="28.28515625" style="3" bestFit="1" customWidth="1"/>
    <col min="539" max="539" width="34.7109375" style="3" bestFit="1" customWidth="1"/>
    <col min="540" max="540" width="9.42578125" style="3" bestFit="1" customWidth="1"/>
    <col min="541" max="541" width="12.5703125" style="3" bestFit="1" customWidth="1"/>
    <col min="542" max="542" width="11.140625" style="3" bestFit="1" customWidth="1"/>
    <col min="543" max="543" width="14.42578125" style="3" bestFit="1" customWidth="1"/>
    <col min="544" max="544" width="15" style="3" bestFit="1" customWidth="1"/>
    <col min="545" max="545" width="18.28515625" style="3" bestFit="1" customWidth="1"/>
    <col min="546" max="546" width="14.42578125" style="3" bestFit="1" customWidth="1"/>
    <col min="547" max="547" width="17.7109375" style="3" bestFit="1" customWidth="1"/>
    <col min="548" max="548" width="11" style="3" bestFit="1" customWidth="1"/>
    <col min="549" max="549" width="14.28515625" style="3" bestFit="1" customWidth="1"/>
    <col min="550" max="550" width="33.28515625" style="3" bestFit="1" customWidth="1"/>
    <col min="551" max="551" width="32.5703125" style="3" bestFit="1" customWidth="1"/>
    <col min="552" max="552" width="34.28515625" style="3" bestFit="1" customWidth="1"/>
    <col min="553" max="553" width="32.42578125" style="3" bestFit="1" customWidth="1"/>
    <col min="554" max="554" width="31.42578125" style="3" bestFit="1" customWidth="1"/>
    <col min="555" max="555" width="29.140625" style="3" bestFit="1" customWidth="1"/>
    <col min="556" max="556" width="29.42578125" style="3" bestFit="1" customWidth="1"/>
    <col min="557" max="557" width="29.7109375" style="3" bestFit="1" customWidth="1"/>
    <col min="558" max="559" width="29" style="3" bestFit="1" customWidth="1"/>
    <col min="560" max="560" width="35.42578125" style="3" bestFit="1" customWidth="1"/>
    <col min="561" max="561" width="9.42578125" style="3" bestFit="1" customWidth="1"/>
    <col min="562" max="562" width="12.5703125" style="3" bestFit="1" customWidth="1"/>
    <col min="563" max="563" width="11.140625" style="3" bestFit="1" customWidth="1"/>
    <col min="564" max="564" width="14.42578125" style="3" bestFit="1" customWidth="1"/>
    <col min="565" max="565" width="15" style="3" bestFit="1" customWidth="1"/>
    <col min="566" max="566" width="18.28515625" style="3" bestFit="1" customWidth="1"/>
    <col min="567" max="567" width="14.42578125" style="3" bestFit="1" customWidth="1"/>
    <col min="568" max="568" width="17.7109375" style="3" bestFit="1" customWidth="1"/>
    <col min="569" max="569" width="11" style="3" bestFit="1" customWidth="1"/>
    <col min="570" max="570" width="14.28515625" style="3" bestFit="1" customWidth="1"/>
    <col min="571" max="571" width="30.28515625" style="3" bestFit="1" customWidth="1"/>
    <col min="572" max="572" width="29.42578125" style="3" bestFit="1" customWidth="1"/>
    <col min="573" max="573" width="31.140625" style="3" bestFit="1" customWidth="1"/>
    <col min="574" max="574" width="29.28515625" style="3" bestFit="1" customWidth="1"/>
    <col min="575" max="575" width="28.28515625" style="3" bestFit="1" customWidth="1"/>
    <col min="576" max="576" width="26.140625" style="3" bestFit="1" customWidth="1"/>
    <col min="577" max="577" width="26.42578125" style="3" bestFit="1" customWidth="1"/>
    <col min="578" max="578" width="26.5703125" style="3" bestFit="1" customWidth="1"/>
    <col min="579" max="580" width="26" style="3" bestFit="1" customWidth="1"/>
    <col min="581" max="581" width="32.28515625" style="3" bestFit="1" customWidth="1"/>
    <col min="582" max="582" width="9" style="3" bestFit="1" customWidth="1"/>
    <col min="583" max="583" width="12.140625" style="3" bestFit="1" customWidth="1"/>
    <col min="584" max="584" width="10.7109375" style="3" bestFit="1" customWidth="1"/>
    <col min="585" max="585" width="14" style="3" bestFit="1" customWidth="1"/>
    <col min="586" max="586" width="14.5703125" style="3" bestFit="1" customWidth="1"/>
    <col min="587" max="587" width="17.85546875" style="3" bestFit="1" customWidth="1"/>
    <col min="588" max="588" width="14" style="3" bestFit="1" customWidth="1"/>
    <col min="589" max="589" width="17.28515625" style="3" bestFit="1" customWidth="1"/>
    <col min="590" max="590" width="10.5703125" style="3" bestFit="1" customWidth="1"/>
    <col min="591" max="591" width="13.85546875" style="3" bestFit="1" customWidth="1"/>
    <col min="592" max="592" width="16.28515625" style="3" bestFit="1" customWidth="1"/>
    <col min="593" max="593" width="10" style="3" bestFit="1" customWidth="1"/>
    <col min="594" max="594" width="28.7109375" style="3" bestFit="1" customWidth="1"/>
    <col min="595" max="595" width="20.5703125" style="3" bestFit="1" customWidth="1"/>
    <col min="596" max="596" width="22.28515625" style="3" bestFit="1" customWidth="1"/>
    <col min="597" max="597" width="20.42578125" style="3" bestFit="1" customWidth="1"/>
    <col min="598" max="598" width="19.42578125" style="3" bestFit="1" customWidth="1"/>
    <col min="599" max="599" width="17.28515625" style="3" bestFit="1" customWidth="1"/>
    <col min="600" max="600" width="17.5703125" style="3" bestFit="1" customWidth="1"/>
    <col min="601" max="601" width="17.7109375" style="3" bestFit="1" customWidth="1"/>
    <col min="602" max="603" width="17" style="3" bestFit="1" customWidth="1"/>
    <col min="604" max="604" width="23.42578125" style="3" bestFit="1" customWidth="1"/>
    <col min="605" max="605" width="9.28515625" style="3" bestFit="1" customWidth="1"/>
    <col min="606" max="606" width="12.42578125" style="3" bestFit="1" customWidth="1"/>
    <col min="607" max="607" width="11" style="3" bestFit="1" customWidth="1"/>
    <col min="608" max="608" width="14.28515625" style="3" bestFit="1" customWidth="1"/>
    <col min="609" max="609" width="14.85546875" style="3" bestFit="1" customWidth="1"/>
    <col min="610" max="610" width="18.140625" style="3" bestFit="1" customWidth="1"/>
    <col min="611" max="611" width="14.28515625" style="3" bestFit="1" customWidth="1"/>
    <col min="612" max="612" width="17.5703125" style="3" bestFit="1" customWidth="1"/>
    <col min="613" max="613" width="10.85546875" style="3" bestFit="1" customWidth="1"/>
    <col min="614" max="614" width="14.140625" style="3" bestFit="1" customWidth="1"/>
    <col min="615" max="615" width="21.140625" style="3" bestFit="1" customWidth="1"/>
    <col min="616" max="616" width="20.42578125" style="3" bestFit="1" customWidth="1"/>
    <col min="617" max="617" width="22.140625" style="3" bestFit="1" customWidth="1"/>
    <col min="618" max="618" width="20.28515625" style="3" bestFit="1" customWidth="1"/>
    <col min="619" max="619" width="19.28515625" style="3" bestFit="1" customWidth="1"/>
    <col min="620" max="620" width="17" style="3" bestFit="1" customWidth="1"/>
    <col min="621" max="621" width="17.42578125" style="3" bestFit="1" customWidth="1"/>
    <col min="622" max="622" width="17.5703125" style="3" bestFit="1" customWidth="1"/>
    <col min="623" max="624" width="16.85546875" style="3" bestFit="1" customWidth="1"/>
    <col min="625" max="625" width="23.28515625" style="3" bestFit="1" customWidth="1"/>
    <col min="626" max="626" width="9.42578125" style="3" bestFit="1" customWidth="1"/>
    <col min="627" max="627" width="12.5703125" style="3" bestFit="1" customWidth="1"/>
    <col min="628" max="628" width="11.140625" style="3" bestFit="1" customWidth="1"/>
    <col min="629" max="629" width="14.42578125" style="3" bestFit="1" customWidth="1"/>
    <col min="630" max="630" width="15" style="3" bestFit="1" customWidth="1"/>
    <col min="631" max="631" width="18.28515625" style="3" bestFit="1" customWidth="1"/>
    <col min="632" max="632" width="14.42578125" style="3" bestFit="1" customWidth="1"/>
    <col min="633" max="633" width="17.7109375" style="3" bestFit="1" customWidth="1"/>
    <col min="634" max="634" width="11" style="3" bestFit="1" customWidth="1"/>
    <col min="635" max="635" width="14.28515625" style="3" bestFit="1" customWidth="1"/>
    <col min="636" max="636" width="16.28515625" style="3" bestFit="1" customWidth="1"/>
    <col min="637" max="637" width="10" style="3" bestFit="1" customWidth="1"/>
    <col min="638" max="638" width="18.28515625" style="8" bestFit="1" customWidth="1"/>
    <col min="639" max="639" width="27.85546875" style="8" bestFit="1" customWidth="1"/>
    <col min="640" max="640" width="22.42578125" style="8" bestFit="1" customWidth="1"/>
    <col min="641" max="641" width="77.85546875" style="1" bestFit="1" customWidth="1"/>
    <col min="642" max="642" width="99.28515625" style="2" bestFit="1" customWidth="1"/>
    <col min="643" max="643" width="23.7109375" style="7" bestFit="1" customWidth="1"/>
    <col min="644" max="644" width="22.5703125" style="7" bestFit="1" customWidth="1"/>
    <col min="645" max="645" width="25.28515625" style="7" bestFit="1" customWidth="1"/>
    <col min="646" max="646" width="51.140625" style="2" bestFit="1" customWidth="1"/>
    <col min="647" max="647" width="85.5703125" style="1" bestFit="1" customWidth="1"/>
    <col min="648" max="648" width="64.85546875" style="2" bestFit="1" customWidth="1"/>
    <col min="649" max="649" width="23.85546875" style="2" bestFit="1" customWidth="1"/>
    <col min="650" max="650" width="20.85546875" style="7" bestFit="1" customWidth="1"/>
    <col min="651" max="651" width="23.85546875" style="7" bestFit="1" customWidth="1"/>
    <col min="652" max="652" width="18.42578125" style="7" bestFit="1" customWidth="1"/>
    <col min="653" max="653" width="108.7109375" style="2" bestFit="1" customWidth="1"/>
    <col min="654" max="654" width="35.28515625" style="2" bestFit="1" customWidth="1"/>
    <col min="655" max="655" width="105.42578125" style="2" bestFit="1" customWidth="1"/>
    <col min="656" max="656" width="83.7109375" style="2" bestFit="1" customWidth="1"/>
    <col min="657" max="657" width="22.42578125" style="7" bestFit="1" customWidth="1"/>
    <col min="658" max="658" width="27" style="7" bestFit="1" customWidth="1"/>
    <col min="659" max="659" width="19.7109375" style="7" bestFit="1" customWidth="1"/>
  </cols>
  <sheetData>
    <row r="1" spans="1:659">
      <c r="A1" t="s">
        <v>741</v>
      </c>
      <c r="B1" s="1" t="s">
        <v>0</v>
      </c>
      <c r="CB1" s="2" t="s">
        <v>1</v>
      </c>
      <c r="CZ1" s="1" t="s">
        <v>2</v>
      </c>
      <c r="PV1" s="1" t="s">
        <v>3</v>
      </c>
      <c r="XQ1" s="1" t="s">
        <v>4</v>
      </c>
    </row>
    <row r="2" spans="1:659">
      <c r="A2" t="s">
        <v>742</v>
      </c>
      <c r="B2" s="1" t="s">
        <v>5</v>
      </c>
      <c r="AN2" s="1" t="s">
        <v>6</v>
      </c>
      <c r="AY2" s="1" t="s">
        <v>7</v>
      </c>
      <c r="BD2" s="1" t="s">
        <v>8</v>
      </c>
      <c r="CA2" s="1" t="s">
        <v>802</v>
      </c>
      <c r="CB2" s="2" t="s">
        <v>9</v>
      </c>
      <c r="CG2" s="2" t="s">
        <v>10</v>
      </c>
      <c r="CN2" s="2" t="s">
        <v>11</v>
      </c>
      <c r="CU2" s="2" t="s">
        <v>12</v>
      </c>
      <c r="CZ2" s="1" t="s">
        <v>13</v>
      </c>
      <c r="DF2" s="1" t="s">
        <v>14</v>
      </c>
      <c r="EC2" s="2" t="s">
        <v>15</v>
      </c>
      <c r="PV2" s="1" t="s">
        <v>16</v>
      </c>
      <c r="QR2" s="1" t="s">
        <v>17</v>
      </c>
      <c r="QX2" s="3" t="s">
        <v>18</v>
      </c>
      <c r="XQ2" s="1" t="s">
        <v>19</v>
      </c>
      <c r="XV2" s="2" t="s">
        <v>20</v>
      </c>
      <c r="YC2" s="2" t="s">
        <v>21</v>
      </c>
    </row>
    <row r="3" spans="1:659">
      <c r="A3" t="s">
        <v>743</v>
      </c>
      <c r="B3" s="1" t="s">
        <v>22</v>
      </c>
      <c r="K3" s="1" t="s">
        <v>23</v>
      </c>
      <c r="L3" s="1" t="s">
        <v>24</v>
      </c>
      <c r="P3" s="1" t="s">
        <v>25</v>
      </c>
      <c r="U3" s="1" t="s">
        <v>26</v>
      </c>
      <c r="AN3" s="1" t="s">
        <v>27</v>
      </c>
      <c r="AR3" s="1" t="s">
        <v>28</v>
      </c>
      <c r="AS3" s="1" t="s">
        <v>29</v>
      </c>
      <c r="AT3" s="1" t="s">
        <v>30</v>
      </c>
      <c r="AU3" s="1" t="s">
        <v>31</v>
      </c>
      <c r="AY3" s="1" t="s">
        <v>32</v>
      </c>
      <c r="AZ3" s="1" t="s">
        <v>33</v>
      </c>
      <c r="BD3" s="1" t="s">
        <v>34</v>
      </c>
      <c r="BE3" s="1" t="s">
        <v>35</v>
      </c>
      <c r="BF3" s="2" t="s">
        <v>36</v>
      </c>
      <c r="BG3" s="1" t="s">
        <v>37</v>
      </c>
      <c r="CB3" s="2" t="s">
        <v>38</v>
      </c>
      <c r="CG3" s="2" t="s">
        <v>39</v>
      </c>
      <c r="CI3" s="2" t="s">
        <v>40</v>
      </c>
      <c r="CN3" s="2" t="s">
        <v>41</v>
      </c>
      <c r="CP3" s="2" t="s">
        <v>42</v>
      </c>
      <c r="CU3" s="2" t="s">
        <v>43</v>
      </c>
      <c r="CZ3" s="1" t="s">
        <v>44</v>
      </c>
      <c r="DA3" s="2" t="s">
        <v>45</v>
      </c>
      <c r="DF3" s="1" t="s">
        <v>46</v>
      </c>
      <c r="DW3" s="1" t="s">
        <v>47</v>
      </c>
      <c r="DX3" s="2" t="s">
        <v>48</v>
      </c>
      <c r="DY3" s="2" t="s">
        <v>49</v>
      </c>
      <c r="EC3" s="2" t="s">
        <v>50</v>
      </c>
      <c r="HK3" s="2" t="s">
        <v>51</v>
      </c>
      <c r="JC3" s="2" t="s">
        <v>52</v>
      </c>
      <c r="JE3" s="2" t="s">
        <v>53</v>
      </c>
      <c r="PV3" s="1" t="s">
        <v>54</v>
      </c>
      <c r="QA3" s="2" t="s">
        <v>55</v>
      </c>
      <c r="QF3" s="2" t="s">
        <v>56</v>
      </c>
      <c r="QK3" s="1" t="s">
        <v>57</v>
      </c>
      <c r="QL3" s="2" t="s">
        <v>58</v>
      </c>
      <c r="QR3" s="1" t="s">
        <v>59</v>
      </c>
      <c r="QS3" s="1" t="s">
        <v>60</v>
      </c>
      <c r="QT3" s="2" t="s">
        <v>61</v>
      </c>
      <c r="QX3" s="3" t="s">
        <v>62</v>
      </c>
      <c r="VV3" s="3" t="s">
        <v>63</v>
      </c>
      <c r="XQ3" s="1" t="s">
        <v>64</v>
      </c>
      <c r="XR3" s="2" t="s">
        <v>65</v>
      </c>
      <c r="XV3" s="2" t="s">
        <v>66</v>
      </c>
      <c r="XW3" s="1" t="s">
        <v>67</v>
      </c>
      <c r="XX3" s="2" t="s">
        <v>68</v>
      </c>
      <c r="YC3" s="2" t="s">
        <v>69</v>
      </c>
      <c r="YD3" s="2" t="s">
        <v>70</v>
      </c>
      <c r="YE3" s="2" t="s">
        <v>71</v>
      </c>
      <c r="YF3" s="2" t="s">
        <v>72</v>
      </c>
    </row>
    <row r="4" spans="1:659">
      <c r="B4" s="1" t="s">
        <v>73</v>
      </c>
      <c r="C4" s="1" t="s">
        <v>74</v>
      </c>
      <c r="D4" s="1" t="s">
        <v>75</v>
      </c>
      <c r="E4" s="1" t="s">
        <v>76</v>
      </c>
      <c r="F4" s="1" t="s">
        <v>77</v>
      </c>
      <c r="G4" s="1" t="s">
        <v>78</v>
      </c>
      <c r="H4" s="1" t="s">
        <v>79</v>
      </c>
      <c r="I4" s="1" t="s">
        <v>80</v>
      </c>
      <c r="J4" s="1" t="s">
        <v>81</v>
      </c>
      <c r="K4" s="1" t="s">
        <v>82</v>
      </c>
      <c r="L4" s="1" t="s">
        <v>83</v>
      </c>
      <c r="M4" s="1" t="s">
        <v>84</v>
      </c>
      <c r="N4" s="1" t="s">
        <v>85</v>
      </c>
      <c r="O4" s="1" t="s">
        <v>86</v>
      </c>
      <c r="P4" s="1" t="s">
        <v>87</v>
      </c>
      <c r="Q4" s="1" t="s">
        <v>88</v>
      </c>
      <c r="R4" s="1" t="s">
        <v>89</v>
      </c>
      <c r="S4" s="1" t="s">
        <v>90</v>
      </c>
      <c r="T4" s="1" t="s">
        <v>91</v>
      </c>
      <c r="U4" s="1" t="s">
        <v>92</v>
      </c>
      <c r="V4" s="1" t="s">
        <v>93</v>
      </c>
      <c r="W4" s="1" t="s">
        <v>94</v>
      </c>
      <c r="X4" s="1" t="s">
        <v>95</v>
      </c>
      <c r="Y4" s="1" t="s">
        <v>96</v>
      </c>
      <c r="Z4" s="1" t="s">
        <v>97</v>
      </c>
      <c r="AA4" s="1" t="s">
        <v>98</v>
      </c>
      <c r="AB4" s="1" t="s">
        <v>99</v>
      </c>
      <c r="AC4" s="1" t="s">
        <v>100</v>
      </c>
      <c r="AD4" s="1" t="s">
        <v>101</v>
      </c>
      <c r="AE4" s="1" t="s">
        <v>102</v>
      </c>
      <c r="AF4" s="1" t="s">
        <v>103</v>
      </c>
      <c r="AG4" s="1" t="s">
        <v>104</v>
      </c>
      <c r="AH4" s="1" t="s">
        <v>105</v>
      </c>
      <c r="AI4" s="1" t="s">
        <v>106</v>
      </c>
      <c r="AJ4" s="1" t="s">
        <v>107</v>
      </c>
      <c r="AK4" s="6" t="s">
        <v>5</v>
      </c>
      <c r="AL4" s="6" t="s">
        <v>794</v>
      </c>
      <c r="AM4" s="6" t="s">
        <v>795</v>
      </c>
      <c r="AN4" s="1" t="s">
        <v>108</v>
      </c>
      <c r="AO4" s="1" t="s">
        <v>109</v>
      </c>
      <c r="AP4" s="1" t="s">
        <v>110</v>
      </c>
      <c r="AQ4" s="1" t="s">
        <v>111</v>
      </c>
      <c r="AR4" s="1" t="s">
        <v>28</v>
      </c>
      <c r="AS4" s="1" t="s">
        <v>29</v>
      </c>
      <c r="AT4" s="1" t="s">
        <v>30</v>
      </c>
      <c r="AU4" s="1" t="s">
        <v>31</v>
      </c>
      <c r="AV4" s="6" t="s">
        <v>6</v>
      </c>
      <c r="AW4" s="6" t="s">
        <v>796</v>
      </c>
      <c r="AX4" s="6" t="s">
        <v>797</v>
      </c>
      <c r="AY4" s="1" t="s">
        <v>32</v>
      </c>
      <c r="AZ4" s="1" t="s">
        <v>33</v>
      </c>
      <c r="BA4" s="6" t="s">
        <v>7</v>
      </c>
      <c r="BB4" s="6" t="s">
        <v>798</v>
      </c>
      <c r="BC4" s="6" t="s">
        <v>799</v>
      </c>
      <c r="BD4" s="1" t="s">
        <v>34</v>
      </c>
      <c r="BE4" s="1" t="s">
        <v>35</v>
      </c>
      <c r="BF4" s="2" t="s">
        <v>36</v>
      </c>
      <c r="BG4" s="1" t="s">
        <v>112</v>
      </c>
      <c r="BH4" s="1" t="s">
        <v>113</v>
      </c>
      <c r="BI4" s="1" t="s">
        <v>114</v>
      </c>
      <c r="BJ4" s="1" t="s">
        <v>115</v>
      </c>
      <c r="BK4" s="1" t="s">
        <v>116</v>
      </c>
      <c r="BL4" s="1" t="s">
        <v>117</v>
      </c>
      <c r="BM4" s="1" t="s">
        <v>118</v>
      </c>
      <c r="BN4" s="1" t="s">
        <v>119</v>
      </c>
      <c r="BO4" s="1" t="s">
        <v>120</v>
      </c>
      <c r="BP4" s="1" t="s">
        <v>121</v>
      </c>
      <c r="BQ4" s="1" t="s">
        <v>122</v>
      </c>
      <c r="BR4" s="1" t="s">
        <v>123</v>
      </c>
      <c r="BS4" s="1" t="s">
        <v>124</v>
      </c>
      <c r="BT4" s="1" t="s">
        <v>125</v>
      </c>
      <c r="BU4" s="1" t="s">
        <v>126</v>
      </c>
      <c r="BV4" s="1" t="s">
        <v>127</v>
      </c>
      <c r="BW4" s="1" t="s">
        <v>128</v>
      </c>
      <c r="BX4" s="6" t="s">
        <v>8</v>
      </c>
      <c r="BY4" s="6" t="s">
        <v>800</v>
      </c>
      <c r="BZ4" s="6" t="s">
        <v>801</v>
      </c>
      <c r="CA4" s="6" t="s">
        <v>802</v>
      </c>
      <c r="CB4" s="2" t="s">
        <v>803</v>
      </c>
      <c r="CC4" s="2" t="s">
        <v>129</v>
      </c>
      <c r="CD4" s="7" t="s">
        <v>9</v>
      </c>
      <c r="CE4" s="7" t="s">
        <v>804</v>
      </c>
      <c r="CF4" s="7" t="s">
        <v>805</v>
      </c>
      <c r="CG4" s="2" t="s">
        <v>806</v>
      </c>
      <c r="CH4" s="2" t="s">
        <v>130</v>
      </c>
      <c r="CI4" s="2" t="s">
        <v>807</v>
      </c>
      <c r="CJ4" s="2" t="s">
        <v>131</v>
      </c>
      <c r="CK4" s="7" t="s">
        <v>10</v>
      </c>
      <c r="CL4" s="7" t="s">
        <v>808</v>
      </c>
      <c r="CM4" s="7" t="s">
        <v>809</v>
      </c>
      <c r="CN4" s="2" t="s">
        <v>810</v>
      </c>
      <c r="CO4" s="2" t="s">
        <v>132</v>
      </c>
      <c r="CP4" s="2" t="s">
        <v>811</v>
      </c>
      <c r="CQ4" s="2" t="s">
        <v>133</v>
      </c>
      <c r="CR4" s="7" t="s">
        <v>11</v>
      </c>
      <c r="CS4" s="7" t="s">
        <v>812</v>
      </c>
      <c r="CT4" s="7" t="s">
        <v>813</v>
      </c>
      <c r="CU4" s="2" t="s">
        <v>814</v>
      </c>
      <c r="CV4" s="2" t="s">
        <v>134</v>
      </c>
      <c r="CW4" s="7" t="s">
        <v>12</v>
      </c>
      <c r="CX4" s="7" t="s">
        <v>815</v>
      </c>
      <c r="CY4" s="7" t="s">
        <v>816</v>
      </c>
      <c r="CZ4" s="1" t="s">
        <v>44</v>
      </c>
      <c r="DA4" s="2" t="s">
        <v>45</v>
      </c>
      <c r="DB4" s="2" t="s">
        <v>135</v>
      </c>
      <c r="DC4" s="7" t="s">
        <v>13</v>
      </c>
      <c r="DD4" s="7" t="s">
        <v>817</v>
      </c>
      <c r="DE4" s="7" t="s">
        <v>818</v>
      </c>
      <c r="DF4" s="1" t="s">
        <v>136</v>
      </c>
      <c r="DG4" s="1" t="s">
        <v>137</v>
      </c>
      <c r="DH4" s="1" t="s">
        <v>138</v>
      </c>
      <c r="DI4" s="1" t="s">
        <v>139</v>
      </c>
      <c r="DJ4" s="1" t="s">
        <v>140</v>
      </c>
      <c r="DK4" s="1" t="s">
        <v>141</v>
      </c>
      <c r="DL4" s="1" t="s">
        <v>142</v>
      </c>
      <c r="DM4" s="1" t="s">
        <v>143</v>
      </c>
      <c r="DN4" s="1" t="s">
        <v>144</v>
      </c>
      <c r="DO4" s="1" t="s">
        <v>145</v>
      </c>
      <c r="DP4" s="1" t="s">
        <v>146</v>
      </c>
      <c r="DQ4" s="1" t="s">
        <v>147</v>
      </c>
      <c r="DR4" s="1" t="s">
        <v>148</v>
      </c>
      <c r="DS4" s="1" t="s">
        <v>149</v>
      </c>
      <c r="DT4" s="1" t="s">
        <v>150</v>
      </c>
      <c r="DU4" s="1" t="s">
        <v>151</v>
      </c>
      <c r="DV4" s="1" t="s">
        <v>152</v>
      </c>
      <c r="DW4" s="1" t="s">
        <v>47</v>
      </c>
      <c r="DX4" s="2" t="s">
        <v>48</v>
      </c>
      <c r="DY4" s="2" t="s">
        <v>49</v>
      </c>
      <c r="DZ4" s="7" t="s">
        <v>14</v>
      </c>
      <c r="EA4" s="7" t="s">
        <v>819</v>
      </c>
      <c r="EB4" s="7" t="s">
        <v>820</v>
      </c>
      <c r="EC4" s="2" t="s">
        <v>153</v>
      </c>
      <c r="ED4" s="2" t="s">
        <v>154</v>
      </c>
      <c r="EE4" s="2" t="s">
        <v>155</v>
      </c>
      <c r="EF4" s="2" t="s">
        <v>156</v>
      </c>
      <c r="EG4" s="2" t="s">
        <v>157</v>
      </c>
      <c r="EH4" s="2" t="s">
        <v>158</v>
      </c>
      <c r="EI4" s="2" t="s">
        <v>159</v>
      </c>
      <c r="EJ4" s="2" t="s">
        <v>160</v>
      </c>
      <c r="EK4" s="2" t="s">
        <v>161</v>
      </c>
      <c r="EL4" s="2" t="s">
        <v>162</v>
      </c>
      <c r="EM4" s="2" t="s">
        <v>163</v>
      </c>
      <c r="EN4" s="2" t="s">
        <v>164</v>
      </c>
      <c r="EO4" s="2" t="s">
        <v>165</v>
      </c>
      <c r="EP4" s="2" t="s">
        <v>166</v>
      </c>
      <c r="EQ4" s="2" t="s">
        <v>167</v>
      </c>
      <c r="ER4" s="2" t="s">
        <v>168</v>
      </c>
      <c r="ES4" s="2" t="s">
        <v>169</v>
      </c>
      <c r="ET4" s="2" t="s">
        <v>170</v>
      </c>
      <c r="EU4" s="2" t="s">
        <v>171</v>
      </c>
      <c r="EV4" s="2" t="s">
        <v>172</v>
      </c>
      <c r="EW4" s="2" t="s">
        <v>173</v>
      </c>
      <c r="EX4" s="2" t="s">
        <v>174</v>
      </c>
      <c r="EY4" s="2" t="s">
        <v>175</v>
      </c>
      <c r="EZ4" s="2" t="s">
        <v>176</v>
      </c>
      <c r="FA4" s="2" t="s">
        <v>177</v>
      </c>
      <c r="FB4" s="2" t="s">
        <v>178</v>
      </c>
      <c r="FC4" s="2" t="s">
        <v>179</v>
      </c>
      <c r="FD4" s="2" t="s">
        <v>180</v>
      </c>
      <c r="FE4" s="2" t="s">
        <v>181</v>
      </c>
      <c r="FF4" s="2" t="s">
        <v>182</v>
      </c>
      <c r="FG4" s="2" t="s">
        <v>183</v>
      </c>
      <c r="FH4" s="2" t="s">
        <v>184</v>
      </c>
      <c r="FI4" s="2" t="s">
        <v>185</v>
      </c>
      <c r="FJ4" s="2" t="s">
        <v>186</v>
      </c>
      <c r="FK4" s="2" t="s">
        <v>187</v>
      </c>
      <c r="FL4" s="2" t="s">
        <v>188</v>
      </c>
      <c r="FM4" s="2" t="s">
        <v>189</v>
      </c>
      <c r="FN4" s="2" t="s">
        <v>190</v>
      </c>
      <c r="FO4" s="2" t="s">
        <v>191</v>
      </c>
      <c r="FP4" s="2" t="s">
        <v>192</v>
      </c>
      <c r="FQ4" s="2" t="s">
        <v>193</v>
      </c>
      <c r="FR4" s="2" t="s">
        <v>194</v>
      </c>
      <c r="FS4" s="2" t="s">
        <v>195</v>
      </c>
      <c r="FT4" s="2" t="s">
        <v>196</v>
      </c>
      <c r="FU4" s="2" t="s">
        <v>197</v>
      </c>
      <c r="FV4" s="2" t="s">
        <v>198</v>
      </c>
      <c r="FW4" s="2" t="s">
        <v>199</v>
      </c>
      <c r="FX4" s="2" t="s">
        <v>200</v>
      </c>
      <c r="FY4" s="2" t="s">
        <v>201</v>
      </c>
      <c r="FZ4" s="2" t="s">
        <v>202</v>
      </c>
      <c r="GA4" s="2" t="s">
        <v>203</v>
      </c>
      <c r="GB4" s="2" t="s">
        <v>204</v>
      </c>
      <c r="GC4" s="2" t="s">
        <v>205</v>
      </c>
      <c r="GD4" s="2" t="s">
        <v>206</v>
      </c>
      <c r="GE4" s="2" t="s">
        <v>207</v>
      </c>
      <c r="GF4" s="2" t="s">
        <v>208</v>
      </c>
      <c r="GG4" s="2" t="s">
        <v>209</v>
      </c>
      <c r="GH4" s="2" t="s">
        <v>210</v>
      </c>
      <c r="GI4" s="2" t="s">
        <v>211</v>
      </c>
      <c r="GJ4" s="2" t="s">
        <v>212</v>
      </c>
      <c r="GK4" s="2" t="s">
        <v>213</v>
      </c>
      <c r="GL4" s="2" t="s">
        <v>214</v>
      </c>
      <c r="GM4" s="2" t="s">
        <v>215</v>
      </c>
      <c r="GN4" s="2" t="s">
        <v>216</v>
      </c>
      <c r="GO4" s="2" t="s">
        <v>217</v>
      </c>
      <c r="GP4" s="2" t="s">
        <v>218</v>
      </c>
      <c r="GQ4" s="2" t="s">
        <v>219</v>
      </c>
      <c r="GR4" s="2" t="s">
        <v>220</v>
      </c>
      <c r="GS4" s="2" t="s">
        <v>221</v>
      </c>
      <c r="GT4" s="2" t="s">
        <v>222</v>
      </c>
      <c r="GU4" s="2" t="s">
        <v>223</v>
      </c>
      <c r="GV4" s="2" t="s">
        <v>224</v>
      </c>
      <c r="GW4" s="2" t="s">
        <v>225</v>
      </c>
      <c r="GX4" s="2" t="s">
        <v>226</v>
      </c>
      <c r="GY4" s="2" t="s">
        <v>227</v>
      </c>
      <c r="GZ4" s="2" t="s">
        <v>228</v>
      </c>
      <c r="HA4" s="2" t="s">
        <v>229</v>
      </c>
      <c r="HB4" s="2" t="s">
        <v>230</v>
      </c>
      <c r="HC4" s="2" t="s">
        <v>231</v>
      </c>
      <c r="HD4" s="2" t="s">
        <v>232</v>
      </c>
      <c r="HE4" s="2" t="s">
        <v>233</v>
      </c>
      <c r="HF4" s="2" t="s">
        <v>234</v>
      </c>
      <c r="HG4" s="2" t="s">
        <v>235</v>
      </c>
      <c r="HH4" s="2" t="s">
        <v>236</v>
      </c>
      <c r="HI4" s="2" t="s">
        <v>237</v>
      </c>
      <c r="HJ4" s="2" t="s">
        <v>238</v>
      </c>
      <c r="HK4" s="2" t="s">
        <v>239</v>
      </c>
      <c r="HL4" s="2" t="s">
        <v>240</v>
      </c>
      <c r="HM4" s="2" t="s">
        <v>241</v>
      </c>
      <c r="HN4" s="2" t="s">
        <v>242</v>
      </c>
      <c r="HO4" s="2" t="s">
        <v>243</v>
      </c>
      <c r="HP4" s="2" t="s">
        <v>244</v>
      </c>
      <c r="HQ4" s="2" t="s">
        <v>245</v>
      </c>
      <c r="HR4" s="2" t="s">
        <v>246</v>
      </c>
      <c r="HS4" s="2" t="s">
        <v>247</v>
      </c>
      <c r="HT4" s="2" t="s">
        <v>248</v>
      </c>
      <c r="HU4" s="2" t="s">
        <v>249</v>
      </c>
      <c r="HV4" s="2" t="s">
        <v>250</v>
      </c>
      <c r="HW4" s="2" t="s">
        <v>251</v>
      </c>
      <c r="HX4" s="2" t="s">
        <v>252</v>
      </c>
      <c r="HY4" s="2" t="s">
        <v>253</v>
      </c>
      <c r="HZ4" s="2" t="s">
        <v>254</v>
      </c>
      <c r="IA4" s="2" t="s">
        <v>255</v>
      </c>
      <c r="IB4" s="2" t="s">
        <v>256</v>
      </c>
      <c r="IC4" s="2" t="s">
        <v>257</v>
      </c>
      <c r="ID4" s="2" t="s">
        <v>258</v>
      </c>
      <c r="IE4" s="2" t="s">
        <v>259</v>
      </c>
      <c r="IF4" s="2" t="s">
        <v>260</v>
      </c>
      <c r="IG4" s="2" t="s">
        <v>261</v>
      </c>
      <c r="IH4" s="2" t="s">
        <v>262</v>
      </c>
      <c r="II4" s="2" t="s">
        <v>263</v>
      </c>
      <c r="IJ4" s="2" t="s">
        <v>264</v>
      </c>
      <c r="IK4" s="2" t="s">
        <v>265</v>
      </c>
      <c r="IL4" s="2" t="s">
        <v>266</v>
      </c>
      <c r="IM4" s="2" t="s">
        <v>267</v>
      </c>
      <c r="IN4" s="2" t="s">
        <v>268</v>
      </c>
      <c r="IO4" s="2" t="s">
        <v>269</v>
      </c>
      <c r="IP4" s="2" t="s">
        <v>270</v>
      </c>
      <c r="IQ4" s="2" t="s">
        <v>271</v>
      </c>
      <c r="IR4" s="2" t="s">
        <v>272</v>
      </c>
      <c r="IS4" s="2" t="s">
        <v>273</v>
      </c>
      <c r="IT4" s="2" t="s">
        <v>274</v>
      </c>
      <c r="IU4" s="2" t="s">
        <v>275</v>
      </c>
      <c r="IV4" s="2" t="s">
        <v>276</v>
      </c>
      <c r="IW4" s="2" t="s">
        <v>277</v>
      </c>
      <c r="IX4" s="2" t="s">
        <v>278</v>
      </c>
      <c r="IY4" s="2" t="s">
        <v>279</v>
      </c>
      <c r="IZ4" s="2" t="s">
        <v>280</v>
      </c>
      <c r="JA4" s="2" t="s">
        <v>281</v>
      </c>
      <c r="JB4" s="2" t="s">
        <v>282</v>
      </c>
      <c r="JC4" s="2" t="s">
        <v>821</v>
      </c>
      <c r="JD4" s="2" t="s">
        <v>283</v>
      </c>
      <c r="JE4" s="2" t="s">
        <v>284</v>
      </c>
      <c r="JF4" s="2" t="s">
        <v>285</v>
      </c>
      <c r="JG4" s="2" t="s">
        <v>286</v>
      </c>
      <c r="JH4" s="2" t="s">
        <v>287</v>
      </c>
      <c r="JI4" s="2" t="s">
        <v>288</v>
      </c>
      <c r="JJ4" s="2" t="s">
        <v>289</v>
      </c>
      <c r="JK4" s="2" t="s">
        <v>290</v>
      </c>
      <c r="JL4" s="2" t="s">
        <v>291</v>
      </c>
      <c r="JM4" s="2" t="s">
        <v>292</v>
      </c>
      <c r="JN4" s="2" t="s">
        <v>293</v>
      </c>
      <c r="JO4" s="2" t="s">
        <v>294</v>
      </c>
      <c r="JP4" s="2" t="s">
        <v>295</v>
      </c>
      <c r="JQ4" s="2" t="s">
        <v>296</v>
      </c>
      <c r="JR4" s="2" t="s">
        <v>297</v>
      </c>
      <c r="JS4" s="2" t="s">
        <v>298</v>
      </c>
      <c r="JT4" s="2" t="s">
        <v>299</v>
      </c>
      <c r="JU4" s="2" t="s">
        <v>300</v>
      </c>
      <c r="JV4" s="2" t="s">
        <v>301</v>
      </c>
      <c r="JW4" s="2" t="s">
        <v>302</v>
      </c>
      <c r="JX4" s="2" t="s">
        <v>303</v>
      </c>
      <c r="JY4" s="2" t="s">
        <v>304</v>
      </c>
      <c r="JZ4" s="2" t="s">
        <v>305</v>
      </c>
      <c r="KA4" s="2" t="s">
        <v>306</v>
      </c>
      <c r="KB4" s="2" t="s">
        <v>307</v>
      </c>
      <c r="KC4" s="2" t="s">
        <v>308</v>
      </c>
      <c r="KD4" s="2" t="s">
        <v>309</v>
      </c>
      <c r="KE4" s="2" t="s">
        <v>310</v>
      </c>
      <c r="KF4" s="2" t="s">
        <v>311</v>
      </c>
      <c r="KG4" s="2" t="s">
        <v>312</v>
      </c>
      <c r="KH4" s="2" t="s">
        <v>313</v>
      </c>
      <c r="KI4" s="2" t="s">
        <v>314</v>
      </c>
      <c r="KJ4" s="2" t="s">
        <v>315</v>
      </c>
      <c r="KK4" s="2" t="s">
        <v>316</v>
      </c>
      <c r="KL4" s="2" t="s">
        <v>317</v>
      </c>
      <c r="KM4" s="2" t="s">
        <v>318</v>
      </c>
      <c r="KN4" s="2" t="s">
        <v>319</v>
      </c>
      <c r="KO4" s="2" t="s">
        <v>320</v>
      </c>
      <c r="KP4" s="2" t="s">
        <v>321</v>
      </c>
      <c r="KQ4" s="2" t="s">
        <v>322</v>
      </c>
      <c r="KR4" s="2" t="s">
        <v>323</v>
      </c>
      <c r="KS4" s="2" t="s">
        <v>324</v>
      </c>
      <c r="KT4" s="2" t="s">
        <v>325</v>
      </c>
      <c r="KU4" s="2" t="s">
        <v>326</v>
      </c>
      <c r="KV4" s="2" t="s">
        <v>327</v>
      </c>
      <c r="KW4" s="2" t="s">
        <v>328</v>
      </c>
      <c r="KX4" s="2" t="s">
        <v>329</v>
      </c>
      <c r="KY4" s="2" t="s">
        <v>330</v>
      </c>
      <c r="KZ4" s="2" t="s">
        <v>331</v>
      </c>
      <c r="LA4" s="2" t="s">
        <v>332</v>
      </c>
      <c r="LB4" s="2" t="s">
        <v>333</v>
      </c>
      <c r="LC4" s="2" t="s">
        <v>334</v>
      </c>
      <c r="LD4" s="2" t="s">
        <v>335</v>
      </c>
      <c r="LE4" s="2" t="s">
        <v>336</v>
      </c>
      <c r="LF4" s="2" t="s">
        <v>337</v>
      </c>
      <c r="LG4" s="2" t="s">
        <v>338</v>
      </c>
      <c r="LH4" s="2" t="s">
        <v>339</v>
      </c>
      <c r="LI4" s="2" t="s">
        <v>340</v>
      </c>
      <c r="LJ4" s="2" t="s">
        <v>341</v>
      </c>
      <c r="LK4" s="2" t="s">
        <v>342</v>
      </c>
      <c r="LL4" s="2" t="s">
        <v>343</v>
      </c>
      <c r="LM4" s="2" t="s">
        <v>344</v>
      </c>
      <c r="LN4" s="2" t="s">
        <v>345</v>
      </c>
      <c r="LO4" s="2" t="s">
        <v>346</v>
      </c>
      <c r="LP4" s="2" t="s">
        <v>347</v>
      </c>
      <c r="LQ4" s="2" t="s">
        <v>348</v>
      </c>
      <c r="LR4" s="2" t="s">
        <v>349</v>
      </c>
      <c r="LS4" s="2" t="s">
        <v>350</v>
      </c>
      <c r="LT4" s="2" t="s">
        <v>351</v>
      </c>
      <c r="LU4" s="2" t="s">
        <v>352</v>
      </c>
      <c r="LV4" s="2" t="s">
        <v>353</v>
      </c>
      <c r="LW4" s="2" t="s">
        <v>354</v>
      </c>
      <c r="LX4" s="2" t="s">
        <v>355</v>
      </c>
      <c r="LY4" s="2" t="s">
        <v>356</v>
      </c>
      <c r="LZ4" s="2" t="s">
        <v>357</v>
      </c>
      <c r="MA4" s="2" t="s">
        <v>358</v>
      </c>
      <c r="MB4" s="2" t="s">
        <v>359</v>
      </c>
      <c r="MC4" s="2" t="s">
        <v>360</v>
      </c>
      <c r="MD4" s="2" t="s">
        <v>361</v>
      </c>
      <c r="ME4" s="2" t="s">
        <v>362</v>
      </c>
      <c r="MF4" s="2" t="s">
        <v>363</v>
      </c>
      <c r="MG4" s="2" t="s">
        <v>364</v>
      </c>
      <c r="MH4" s="2" t="s">
        <v>365</v>
      </c>
      <c r="MI4" s="2" t="s">
        <v>366</v>
      </c>
      <c r="MJ4" s="2" t="s">
        <v>367</v>
      </c>
      <c r="MK4" s="2" t="s">
        <v>368</v>
      </c>
      <c r="ML4" s="2" t="s">
        <v>369</v>
      </c>
      <c r="MM4" s="2" t="s">
        <v>370</v>
      </c>
      <c r="MN4" s="2" t="s">
        <v>371</v>
      </c>
      <c r="MO4" s="2" t="s">
        <v>372</v>
      </c>
      <c r="MP4" s="2" t="s">
        <v>373</v>
      </c>
      <c r="MQ4" s="2" t="s">
        <v>374</v>
      </c>
      <c r="MR4" s="2" t="s">
        <v>375</v>
      </c>
      <c r="MS4" s="2" t="s">
        <v>376</v>
      </c>
      <c r="MT4" s="2" t="s">
        <v>377</v>
      </c>
      <c r="MU4" s="2" t="s">
        <v>378</v>
      </c>
      <c r="MV4" s="2" t="s">
        <v>379</v>
      </c>
      <c r="MW4" s="2" t="s">
        <v>380</v>
      </c>
      <c r="MX4" s="2" t="s">
        <v>381</v>
      </c>
      <c r="MY4" s="2" t="s">
        <v>382</v>
      </c>
      <c r="MZ4" s="2" t="s">
        <v>383</v>
      </c>
      <c r="NA4" s="2" t="s">
        <v>384</v>
      </c>
      <c r="NB4" s="2" t="s">
        <v>385</v>
      </c>
      <c r="NC4" s="2" t="s">
        <v>386</v>
      </c>
      <c r="ND4" s="2" t="s">
        <v>387</v>
      </c>
      <c r="NE4" s="2" t="s">
        <v>388</v>
      </c>
      <c r="NF4" s="2" t="s">
        <v>389</v>
      </c>
      <c r="NG4" s="2" t="s">
        <v>390</v>
      </c>
      <c r="NH4" s="2" t="s">
        <v>391</v>
      </c>
      <c r="NI4" s="2" t="s">
        <v>392</v>
      </c>
      <c r="NJ4" s="2" t="s">
        <v>393</v>
      </c>
      <c r="NK4" s="2" t="s">
        <v>394</v>
      </c>
      <c r="NL4" s="2" t="s">
        <v>395</v>
      </c>
      <c r="NM4" s="2" t="s">
        <v>396</v>
      </c>
      <c r="NN4" s="2" t="s">
        <v>397</v>
      </c>
      <c r="NO4" s="2" t="s">
        <v>398</v>
      </c>
      <c r="NP4" s="2" t="s">
        <v>399</v>
      </c>
      <c r="NQ4" s="2" t="s">
        <v>400</v>
      </c>
      <c r="NR4" s="2" t="s">
        <v>401</v>
      </c>
      <c r="NS4" s="2" t="s">
        <v>402</v>
      </c>
      <c r="NT4" s="2" t="s">
        <v>403</v>
      </c>
      <c r="NU4" s="2" t="s">
        <v>404</v>
      </c>
      <c r="NV4" s="2" t="s">
        <v>405</v>
      </c>
      <c r="NW4" s="2" t="s">
        <v>406</v>
      </c>
      <c r="NX4" s="2" t="s">
        <v>407</v>
      </c>
      <c r="NY4" s="2" t="s">
        <v>408</v>
      </c>
      <c r="NZ4" s="2" t="s">
        <v>409</v>
      </c>
      <c r="OA4" s="2" t="s">
        <v>410</v>
      </c>
      <c r="OB4" s="2" t="s">
        <v>411</v>
      </c>
      <c r="OC4" s="2" t="s">
        <v>412</v>
      </c>
      <c r="OD4" s="2" t="s">
        <v>413</v>
      </c>
      <c r="OE4" s="2" t="s">
        <v>414</v>
      </c>
      <c r="OF4" s="2" t="s">
        <v>415</v>
      </c>
      <c r="OG4" s="2" t="s">
        <v>416</v>
      </c>
      <c r="OH4" s="2" t="s">
        <v>417</v>
      </c>
      <c r="OI4" s="2" t="s">
        <v>418</v>
      </c>
      <c r="OJ4" s="2" t="s">
        <v>419</v>
      </c>
      <c r="OK4" s="2" t="s">
        <v>420</v>
      </c>
      <c r="OL4" s="2" t="s">
        <v>421</v>
      </c>
      <c r="OM4" s="2" t="s">
        <v>422</v>
      </c>
      <c r="ON4" s="2" t="s">
        <v>423</v>
      </c>
      <c r="OO4" s="2" t="s">
        <v>424</v>
      </c>
      <c r="OP4" s="2" t="s">
        <v>425</v>
      </c>
      <c r="OQ4" s="2" t="s">
        <v>426</v>
      </c>
      <c r="OR4" s="2" t="s">
        <v>427</v>
      </c>
      <c r="OS4" s="2" t="s">
        <v>428</v>
      </c>
      <c r="OT4" s="2" t="s">
        <v>429</v>
      </c>
      <c r="OU4" s="2" t="s">
        <v>430</v>
      </c>
      <c r="OV4" s="2" t="s">
        <v>431</v>
      </c>
      <c r="OW4" s="2" t="s">
        <v>432</v>
      </c>
      <c r="OX4" s="2" t="s">
        <v>433</v>
      </c>
      <c r="OY4" s="2" t="s">
        <v>434</v>
      </c>
      <c r="OZ4" s="2" t="s">
        <v>435</v>
      </c>
      <c r="PA4" s="2" t="s">
        <v>436</v>
      </c>
      <c r="PB4" s="2" t="s">
        <v>437</v>
      </c>
      <c r="PC4" s="2" t="s">
        <v>438</v>
      </c>
      <c r="PD4" s="2" t="s">
        <v>439</v>
      </c>
      <c r="PE4" s="2" t="s">
        <v>440</v>
      </c>
      <c r="PF4" s="2" t="s">
        <v>441</v>
      </c>
      <c r="PG4" s="2" t="s">
        <v>442</v>
      </c>
      <c r="PH4" s="2" t="s">
        <v>443</v>
      </c>
      <c r="PI4" s="2" t="s">
        <v>444</v>
      </c>
      <c r="PJ4" s="2" t="s">
        <v>445</v>
      </c>
      <c r="PK4" s="2" t="s">
        <v>446</v>
      </c>
      <c r="PL4" s="2" t="s">
        <v>447</v>
      </c>
      <c r="PM4" s="2" t="s">
        <v>448</v>
      </c>
      <c r="PN4" s="2" t="s">
        <v>449</v>
      </c>
      <c r="PO4" s="2" t="s">
        <v>450</v>
      </c>
      <c r="PP4" s="2" t="s">
        <v>451</v>
      </c>
      <c r="PQ4" s="2" t="s">
        <v>452</v>
      </c>
      <c r="PR4" s="2" t="s">
        <v>453</v>
      </c>
      <c r="PS4" s="7" t="s">
        <v>15</v>
      </c>
      <c r="PT4" s="7" t="s">
        <v>822</v>
      </c>
      <c r="PU4" s="7" t="s">
        <v>823</v>
      </c>
      <c r="PV4" s="1" t="s">
        <v>454</v>
      </c>
      <c r="PW4" s="1" t="s">
        <v>455</v>
      </c>
      <c r="PX4" s="1" t="s">
        <v>456</v>
      </c>
      <c r="PY4" s="1" t="s">
        <v>457</v>
      </c>
      <c r="PZ4" s="1" t="s">
        <v>458</v>
      </c>
      <c r="QA4" s="2" t="s">
        <v>459</v>
      </c>
      <c r="QB4" s="2" t="s">
        <v>460</v>
      </c>
      <c r="QC4" s="2" t="s">
        <v>461</v>
      </c>
      <c r="QD4" s="2" t="s">
        <v>462</v>
      </c>
      <c r="QE4" s="2" t="s">
        <v>463</v>
      </c>
      <c r="QF4" s="2" t="s">
        <v>464</v>
      </c>
      <c r="QG4" s="2" t="s">
        <v>465</v>
      </c>
      <c r="QH4" s="2" t="s">
        <v>466</v>
      </c>
      <c r="QI4" s="2" t="s">
        <v>467</v>
      </c>
      <c r="QJ4" s="2" t="s">
        <v>468</v>
      </c>
      <c r="QK4" s="1" t="s">
        <v>57</v>
      </c>
      <c r="QL4" s="2" t="s">
        <v>469</v>
      </c>
      <c r="QM4" s="2" t="s">
        <v>470</v>
      </c>
      <c r="QN4" s="2" t="s">
        <v>471</v>
      </c>
      <c r="QO4" s="7" t="s">
        <v>16</v>
      </c>
      <c r="QP4" s="7" t="s">
        <v>824</v>
      </c>
      <c r="QQ4" s="7" t="s">
        <v>825</v>
      </c>
      <c r="QR4" s="1" t="s">
        <v>59</v>
      </c>
      <c r="QS4" s="1" t="s">
        <v>60</v>
      </c>
      <c r="QT4" s="2" t="s">
        <v>61</v>
      </c>
      <c r="QU4" s="7" t="s">
        <v>17</v>
      </c>
      <c r="QV4" s="7" t="s">
        <v>826</v>
      </c>
      <c r="QW4" s="7" t="s">
        <v>827</v>
      </c>
      <c r="QX4" s="3" t="s">
        <v>472</v>
      </c>
      <c r="QY4" s="3" t="s">
        <v>473</v>
      </c>
      <c r="QZ4" s="3" t="s">
        <v>474</v>
      </c>
      <c r="RA4" s="3" t="s">
        <v>475</v>
      </c>
      <c r="RB4" s="3" t="s">
        <v>476</v>
      </c>
      <c r="RC4" s="3" t="s">
        <v>477</v>
      </c>
      <c r="RD4" s="3" t="s">
        <v>478</v>
      </c>
      <c r="RE4" s="3" t="s">
        <v>479</v>
      </c>
      <c r="RF4" s="3" t="s">
        <v>480</v>
      </c>
      <c r="RG4" s="3" t="s">
        <v>481</v>
      </c>
      <c r="RH4" s="3" t="s">
        <v>482</v>
      </c>
      <c r="RI4" s="3" t="s">
        <v>483</v>
      </c>
      <c r="RJ4" s="3" t="s">
        <v>484</v>
      </c>
      <c r="RK4" s="3" t="s">
        <v>485</v>
      </c>
      <c r="RL4" s="3" t="s">
        <v>486</v>
      </c>
      <c r="RM4" s="3" t="s">
        <v>487</v>
      </c>
      <c r="RN4" s="3" t="s">
        <v>488</v>
      </c>
      <c r="RO4" s="3" t="s">
        <v>489</v>
      </c>
      <c r="RP4" s="3" t="s">
        <v>490</v>
      </c>
      <c r="RQ4" s="3" t="s">
        <v>491</v>
      </c>
      <c r="RR4" s="3" t="s">
        <v>492</v>
      </c>
      <c r="RS4" s="3" t="s">
        <v>493</v>
      </c>
      <c r="RT4" s="3" t="s">
        <v>494</v>
      </c>
      <c r="RU4" s="3" t="s">
        <v>495</v>
      </c>
      <c r="RV4" s="3" t="s">
        <v>496</v>
      </c>
      <c r="RW4" s="3" t="s">
        <v>497</v>
      </c>
      <c r="RX4" s="3" t="s">
        <v>498</v>
      </c>
      <c r="RY4" s="3" t="s">
        <v>499</v>
      </c>
      <c r="RZ4" s="3" t="s">
        <v>500</v>
      </c>
      <c r="SA4" s="3" t="s">
        <v>501</v>
      </c>
      <c r="SB4" s="3" t="s">
        <v>502</v>
      </c>
      <c r="SC4" s="3" t="s">
        <v>503</v>
      </c>
      <c r="SD4" s="3" t="s">
        <v>504</v>
      </c>
      <c r="SE4" s="3" t="s">
        <v>505</v>
      </c>
      <c r="SF4" s="3" t="s">
        <v>506</v>
      </c>
      <c r="SG4" s="3" t="s">
        <v>507</v>
      </c>
      <c r="SH4" s="3" t="s">
        <v>508</v>
      </c>
      <c r="SI4" s="3" t="s">
        <v>509</v>
      </c>
      <c r="SJ4" s="3" t="s">
        <v>510</v>
      </c>
      <c r="SK4" s="3" t="s">
        <v>511</v>
      </c>
      <c r="SL4" s="3" t="s">
        <v>512</v>
      </c>
      <c r="SM4" s="3" t="s">
        <v>513</v>
      </c>
      <c r="SN4" s="3" t="s">
        <v>514</v>
      </c>
      <c r="SO4" s="3" t="s">
        <v>515</v>
      </c>
      <c r="SP4" s="3" t="s">
        <v>516</v>
      </c>
      <c r="SQ4" s="3" t="s">
        <v>517</v>
      </c>
      <c r="SR4" s="3" t="s">
        <v>518</v>
      </c>
      <c r="SS4" s="3" t="s">
        <v>519</v>
      </c>
      <c r="ST4" s="3" t="s">
        <v>520</v>
      </c>
      <c r="SU4" s="3" t="s">
        <v>521</v>
      </c>
      <c r="SV4" s="3" t="s">
        <v>522</v>
      </c>
      <c r="SW4" s="3" t="s">
        <v>523</v>
      </c>
      <c r="SX4" s="3" t="s">
        <v>524</v>
      </c>
      <c r="SY4" s="3" t="s">
        <v>525</v>
      </c>
      <c r="SZ4" s="3" t="s">
        <v>526</v>
      </c>
      <c r="TA4" s="3" t="s">
        <v>527</v>
      </c>
      <c r="TB4" s="3" t="s">
        <v>528</v>
      </c>
      <c r="TC4" s="3" t="s">
        <v>529</v>
      </c>
      <c r="TD4" s="3" t="s">
        <v>530</v>
      </c>
      <c r="TE4" s="3" t="s">
        <v>531</v>
      </c>
      <c r="TF4" s="3" t="s">
        <v>532</v>
      </c>
      <c r="TG4" s="3" t="s">
        <v>533</v>
      </c>
      <c r="TH4" s="3" t="s">
        <v>534</v>
      </c>
      <c r="TI4" s="3" t="s">
        <v>535</v>
      </c>
      <c r="TJ4" s="3" t="s">
        <v>536</v>
      </c>
      <c r="TK4" s="3" t="s">
        <v>537</v>
      </c>
      <c r="TL4" s="3" t="s">
        <v>538</v>
      </c>
      <c r="TM4" s="3" t="s">
        <v>539</v>
      </c>
      <c r="TN4" s="3" t="s">
        <v>540</v>
      </c>
      <c r="TO4" s="3" t="s">
        <v>541</v>
      </c>
      <c r="TP4" s="3" t="s">
        <v>542</v>
      </c>
      <c r="TQ4" s="3" t="s">
        <v>543</v>
      </c>
      <c r="TR4" s="3" t="s">
        <v>544</v>
      </c>
      <c r="TS4" s="3" t="s">
        <v>545</v>
      </c>
      <c r="TT4" s="3" t="s">
        <v>546</v>
      </c>
      <c r="TU4" s="3" t="s">
        <v>547</v>
      </c>
      <c r="TV4" s="3" t="s">
        <v>548</v>
      </c>
      <c r="TW4" s="3" t="s">
        <v>549</v>
      </c>
      <c r="TX4" s="3" t="s">
        <v>550</v>
      </c>
      <c r="TY4" s="3" t="s">
        <v>551</v>
      </c>
      <c r="TZ4" s="3" t="s">
        <v>552</v>
      </c>
      <c r="UA4" s="3" t="s">
        <v>553</v>
      </c>
      <c r="UB4" s="3" t="s">
        <v>554</v>
      </c>
      <c r="UC4" s="3" t="s">
        <v>555</v>
      </c>
      <c r="UD4" s="3" t="s">
        <v>556</v>
      </c>
      <c r="UE4" s="3" t="s">
        <v>557</v>
      </c>
      <c r="UF4" s="3" t="s">
        <v>558</v>
      </c>
      <c r="UG4" s="3" t="s">
        <v>559</v>
      </c>
      <c r="UH4" s="3" t="s">
        <v>560</v>
      </c>
      <c r="UI4" s="3" t="s">
        <v>561</v>
      </c>
      <c r="UJ4" s="3" t="s">
        <v>562</v>
      </c>
      <c r="UK4" s="3" t="s">
        <v>563</v>
      </c>
      <c r="UL4" s="3" t="s">
        <v>564</v>
      </c>
      <c r="UM4" s="3" t="s">
        <v>565</v>
      </c>
      <c r="UN4" s="3" t="s">
        <v>566</v>
      </c>
      <c r="UO4" s="3" t="s">
        <v>567</v>
      </c>
      <c r="UP4" s="3" t="s">
        <v>568</v>
      </c>
      <c r="UQ4" s="3" t="s">
        <v>569</v>
      </c>
      <c r="UR4" s="3" t="s">
        <v>570</v>
      </c>
      <c r="US4" s="3" t="s">
        <v>571</v>
      </c>
      <c r="UT4" s="3" t="s">
        <v>572</v>
      </c>
      <c r="UU4" s="3" t="s">
        <v>573</v>
      </c>
      <c r="UV4" s="3" t="s">
        <v>574</v>
      </c>
      <c r="UW4" s="3" t="s">
        <v>575</v>
      </c>
      <c r="UX4" s="3" t="s">
        <v>576</v>
      </c>
      <c r="UY4" s="3" t="s">
        <v>577</v>
      </c>
      <c r="UZ4" s="3" t="s">
        <v>578</v>
      </c>
      <c r="VA4" s="3" t="s">
        <v>579</v>
      </c>
      <c r="VB4" s="3" t="s">
        <v>580</v>
      </c>
      <c r="VC4" s="3" t="s">
        <v>581</v>
      </c>
      <c r="VD4" s="3" t="s">
        <v>582</v>
      </c>
      <c r="VE4" s="3" t="s">
        <v>583</v>
      </c>
      <c r="VF4" s="3" t="s">
        <v>584</v>
      </c>
      <c r="VG4" s="3" t="s">
        <v>585</v>
      </c>
      <c r="VH4" s="3" t="s">
        <v>586</v>
      </c>
      <c r="VI4" s="3" t="s">
        <v>587</v>
      </c>
      <c r="VJ4" s="3" t="s">
        <v>588</v>
      </c>
      <c r="VK4" s="3" t="s">
        <v>589</v>
      </c>
      <c r="VL4" s="3" t="s">
        <v>590</v>
      </c>
      <c r="VM4" s="3" t="s">
        <v>591</v>
      </c>
      <c r="VN4" s="3" t="s">
        <v>592</v>
      </c>
      <c r="VO4" s="3" t="s">
        <v>593</v>
      </c>
      <c r="VP4" s="3" t="s">
        <v>594</v>
      </c>
      <c r="VQ4" s="3" t="s">
        <v>595</v>
      </c>
      <c r="VR4" s="3" t="s">
        <v>596</v>
      </c>
      <c r="VS4" s="3" t="s">
        <v>597</v>
      </c>
      <c r="VT4" s="3" t="s">
        <v>598</v>
      </c>
      <c r="VU4" s="3" t="s">
        <v>599</v>
      </c>
      <c r="VV4" s="3" t="s">
        <v>600</v>
      </c>
      <c r="VW4" s="3" t="s">
        <v>601</v>
      </c>
      <c r="VX4" s="3" t="s">
        <v>602</v>
      </c>
      <c r="VY4" s="3" t="s">
        <v>603</v>
      </c>
      <c r="VZ4" s="3" t="s">
        <v>604</v>
      </c>
      <c r="WA4" s="3" t="s">
        <v>605</v>
      </c>
      <c r="WB4" s="3" t="s">
        <v>606</v>
      </c>
      <c r="WC4" s="3" t="s">
        <v>607</v>
      </c>
      <c r="WD4" s="3" t="s">
        <v>608</v>
      </c>
      <c r="WE4" s="3" t="s">
        <v>609</v>
      </c>
      <c r="WF4" s="3" t="s">
        <v>610</v>
      </c>
      <c r="WG4" s="3" t="s">
        <v>611</v>
      </c>
      <c r="WH4" s="3" t="s">
        <v>612</v>
      </c>
      <c r="WI4" s="3" t="s">
        <v>613</v>
      </c>
      <c r="WJ4" s="3" t="s">
        <v>614</v>
      </c>
      <c r="WK4" s="3" t="s">
        <v>615</v>
      </c>
      <c r="WL4" s="3" t="s">
        <v>616</v>
      </c>
      <c r="WM4" s="3" t="s">
        <v>617</v>
      </c>
      <c r="WN4" s="3" t="s">
        <v>618</v>
      </c>
      <c r="WO4" s="3" t="s">
        <v>619</v>
      </c>
      <c r="WP4" s="3" t="s">
        <v>620</v>
      </c>
      <c r="WQ4" s="3" t="s">
        <v>621</v>
      </c>
      <c r="WR4" s="3" t="s">
        <v>622</v>
      </c>
      <c r="WS4" s="3" t="s">
        <v>623</v>
      </c>
      <c r="WT4" s="3" t="s">
        <v>624</v>
      </c>
      <c r="WU4" s="3" t="s">
        <v>625</v>
      </c>
      <c r="WV4" s="3" t="s">
        <v>626</v>
      </c>
      <c r="WW4" s="3" t="s">
        <v>627</v>
      </c>
      <c r="WX4" s="3" t="s">
        <v>628</v>
      </c>
      <c r="WY4" s="3" t="s">
        <v>629</v>
      </c>
      <c r="WZ4" s="3" t="s">
        <v>630</v>
      </c>
      <c r="XA4" s="3" t="s">
        <v>631</v>
      </c>
      <c r="XB4" s="3" t="s">
        <v>632</v>
      </c>
      <c r="XC4" s="3" t="s">
        <v>633</v>
      </c>
      <c r="XD4" s="3" t="s">
        <v>634</v>
      </c>
      <c r="XE4" s="3" t="s">
        <v>635</v>
      </c>
      <c r="XF4" s="3" t="s">
        <v>636</v>
      </c>
      <c r="XG4" s="3" t="s">
        <v>637</v>
      </c>
      <c r="XH4" s="3" t="s">
        <v>638</v>
      </c>
      <c r="XI4" s="3" t="s">
        <v>639</v>
      </c>
      <c r="XJ4" s="3" t="s">
        <v>640</v>
      </c>
      <c r="XK4" s="3" t="s">
        <v>641</v>
      </c>
      <c r="XL4" s="3" t="s">
        <v>642</v>
      </c>
      <c r="XM4" s="3" t="s">
        <v>643</v>
      </c>
      <c r="XN4" s="8" t="s">
        <v>18</v>
      </c>
      <c r="XO4" s="8" t="s">
        <v>828</v>
      </c>
      <c r="XP4" s="8" t="s">
        <v>829</v>
      </c>
      <c r="XQ4" s="1" t="s">
        <v>64</v>
      </c>
      <c r="XR4" s="2" t="s">
        <v>65</v>
      </c>
      <c r="XS4" s="7" t="s">
        <v>19</v>
      </c>
      <c r="XT4" s="7" t="s">
        <v>830</v>
      </c>
      <c r="XU4" s="7" t="s">
        <v>831</v>
      </c>
      <c r="XV4" s="2" t="s">
        <v>66</v>
      </c>
      <c r="XW4" s="1" t="s">
        <v>67</v>
      </c>
      <c r="XX4" s="2" t="s">
        <v>644</v>
      </c>
      <c r="XY4" s="2" t="s">
        <v>645</v>
      </c>
      <c r="XZ4" s="7" t="s">
        <v>20</v>
      </c>
      <c r="YA4" s="7" t="s">
        <v>832</v>
      </c>
      <c r="YB4" s="7" t="s">
        <v>833</v>
      </c>
      <c r="YC4" s="2" t="s">
        <v>69</v>
      </c>
      <c r="YD4" s="2" t="s">
        <v>70</v>
      </c>
      <c r="YE4" s="2" t="s">
        <v>71</v>
      </c>
      <c r="YF4" s="2" t="s">
        <v>72</v>
      </c>
      <c r="YG4" s="7" t="s">
        <v>21</v>
      </c>
      <c r="YH4" s="7" t="s">
        <v>834</v>
      </c>
      <c r="YI4" s="7" t="s">
        <v>835</v>
      </c>
    </row>
    <row r="5" spans="1:659">
      <c r="A5" t="s">
        <v>646</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Z5" s="1">
        <v>1</v>
      </c>
      <c r="AA5" s="1">
        <v>1</v>
      </c>
      <c r="AJ5" s="1">
        <v>1</v>
      </c>
      <c r="AK5" s="6">
        <v>1</v>
      </c>
      <c r="AL5" s="6">
        <v>1</v>
      </c>
      <c r="AM5" s="6">
        <v>3.4375</v>
      </c>
      <c r="AN5" s="1">
        <v>0.5</v>
      </c>
      <c r="AO5" s="1">
        <v>0.5</v>
      </c>
      <c r="AP5" s="1">
        <v>0</v>
      </c>
      <c r="AQ5" s="1">
        <v>0</v>
      </c>
      <c r="AR5" s="1">
        <v>1</v>
      </c>
      <c r="AS5" s="1">
        <v>1</v>
      </c>
      <c r="AT5" s="1">
        <v>0</v>
      </c>
      <c r="AU5" s="1">
        <v>1</v>
      </c>
      <c r="AV5" s="6">
        <v>0.5</v>
      </c>
      <c r="AW5" s="6">
        <v>1</v>
      </c>
      <c r="AX5" s="6">
        <v>3.4375</v>
      </c>
      <c r="AY5" s="1">
        <v>0</v>
      </c>
      <c r="AZ5" s="1">
        <v>997</v>
      </c>
      <c r="BA5" s="6">
        <v>0</v>
      </c>
      <c r="BB5" s="6">
        <v>1</v>
      </c>
      <c r="BC5" s="6">
        <v>1.375</v>
      </c>
      <c r="BD5" s="1">
        <v>1</v>
      </c>
      <c r="BE5" s="1">
        <v>1</v>
      </c>
      <c r="BF5" s="2">
        <v>1</v>
      </c>
      <c r="BG5" s="1">
        <v>0</v>
      </c>
      <c r="BH5" s="1">
        <v>1</v>
      </c>
      <c r="BI5" s="1">
        <v>0</v>
      </c>
      <c r="BJ5" s="1">
        <v>0</v>
      </c>
      <c r="BK5" s="1">
        <v>0</v>
      </c>
      <c r="BL5" s="1">
        <v>0</v>
      </c>
      <c r="BM5" s="1">
        <v>0</v>
      </c>
      <c r="BN5" s="1">
        <v>1</v>
      </c>
      <c r="BO5" s="1">
        <v>0</v>
      </c>
      <c r="BP5" s="1">
        <v>1</v>
      </c>
      <c r="BQ5" s="1">
        <v>1</v>
      </c>
      <c r="BR5" s="1">
        <v>0</v>
      </c>
      <c r="BS5" s="1">
        <v>0</v>
      </c>
      <c r="BT5" s="1">
        <v>0</v>
      </c>
      <c r="BU5" s="1">
        <v>1</v>
      </c>
      <c r="BV5" s="1">
        <v>1</v>
      </c>
      <c r="BW5" s="1">
        <v>0.375</v>
      </c>
      <c r="BX5" s="6">
        <v>0.84399999999999997</v>
      </c>
      <c r="BY5" s="6">
        <v>1</v>
      </c>
      <c r="BZ5" s="6">
        <v>2.75</v>
      </c>
      <c r="CA5" s="5">
        <v>89.4</v>
      </c>
      <c r="CB5" s="2">
        <v>0.33300000000000002</v>
      </c>
      <c r="CC5" s="2">
        <v>2012</v>
      </c>
      <c r="CD5" s="7">
        <v>0.33300000000000002</v>
      </c>
      <c r="CE5" s="7">
        <v>1</v>
      </c>
      <c r="CF5" s="7">
        <v>0.6875</v>
      </c>
      <c r="CG5" s="2">
        <v>0.98</v>
      </c>
      <c r="CH5" s="2">
        <v>2006</v>
      </c>
      <c r="CI5" s="2">
        <v>0.94</v>
      </c>
      <c r="CJ5" s="2">
        <v>2006</v>
      </c>
      <c r="CK5" s="7">
        <v>0.96</v>
      </c>
      <c r="CL5" s="7">
        <v>1</v>
      </c>
      <c r="CM5" s="7">
        <v>1.375</v>
      </c>
      <c r="CN5" s="2">
        <v>0.95</v>
      </c>
      <c r="CO5" s="2">
        <v>2014</v>
      </c>
      <c r="CP5" s="2">
        <v>0.51300000000000001</v>
      </c>
      <c r="CQ5" s="2">
        <v>2014</v>
      </c>
      <c r="CR5" s="7">
        <v>0.73199999999999998</v>
      </c>
      <c r="CS5" s="7">
        <v>1</v>
      </c>
      <c r="CT5" s="7">
        <v>1.375</v>
      </c>
      <c r="CU5" s="2">
        <v>5.3</v>
      </c>
      <c r="CV5" s="2">
        <v>2015</v>
      </c>
      <c r="CW5" s="7">
        <v>5.3</v>
      </c>
      <c r="CX5" s="7">
        <v>1</v>
      </c>
      <c r="CY5" s="7">
        <v>0.6875</v>
      </c>
      <c r="CZ5" s="1">
        <v>1</v>
      </c>
      <c r="DA5" s="2">
        <v>0.79100000000000004</v>
      </c>
      <c r="DB5" s="2">
        <v>2011</v>
      </c>
      <c r="DC5" s="7">
        <v>0.89600000000000002</v>
      </c>
      <c r="DD5" s="7">
        <v>1</v>
      </c>
      <c r="DE5" s="7">
        <v>1.375</v>
      </c>
      <c r="DF5" s="1">
        <v>1</v>
      </c>
      <c r="DG5" s="1">
        <v>1</v>
      </c>
      <c r="DH5" s="1">
        <v>1</v>
      </c>
      <c r="DI5" s="1">
        <v>1</v>
      </c>
      <c r="DJ5" s="1">
        <v>1</v>
      </c>
      <c r="DK5" s="1">
        <v>1</v>
      </c>
      <c r="DL5" s="1">
        <v>1</v>
      </c>
      <c r="DM5" s="1">
        <v>1</v>
      </c>
      <c r="DN5" s="1">
        <v>1</v>
      </c>
      <c r="DO5" s="1">
        <v>1</v>
      </c>
      <c r="DP5" s="1">
        <v>1</v>
      </c>
      <c r="DQ5" s="1">
        <v>1</v>
      </c>
      <c r="DR5" s="1">
        <v>1</v>
      </c>
      <c r="DS5" s="1">
        <v>1</v>
      </c>
      <c r="DT5" s="1">
        <v>1</v>
      </c>
      <c r="DU5" s="1">
        <v>1</v>
      </c>
      <c r="DV5" s="1">
        <v>1</v>
      </c>
      <c r="DW5" s="1">
        <v>1</v>
      </c>
      <c r="DX5" s="2">
        <v>0.33</v>
      </c>
      <c r="DY5" s="2">
        <v>1</v>
      </c>
      <c r="DZ5" s="7">
        <v>0.83250000000000002</v>
      </c>
      <c r="EA5" s="7">
        <v>1</v>
      </c>
      <c r="EB5" s="7">
        <v>2.75</v>
      </c>
      <c r="EC5" s="2">
        <v>0.997</v>
      </c>
      <c r="ED5" s="2">
        <v>1.012</v>
      </c>
      <c r="EE5" s="2">
        <v>0.98099999999999998</v>
      </c>
      <c r="EN5" s="2">
        <v>0.96899999999999997</v>
      </c>
      <c r="EO5" s="2" t="s">
        <v>651</v>
      </c>
      <c r="EX5" s="2">
        <v>0.99</v>
      </c>
      <c r="EY5" s="2">
        <v>0.98599999999999999</v>
      </c>
      <c r="EZ5" s="2">
        <v>0.995</v>
      </c>
      <c r="FI5" s="2">
        <v>0.99099999999999999</v>
      </c>
      <c r="FJ5" s="2" t="s">
        <v>652</v>
      </c>
      <c r="GN5" s="2">
        <v>0.78700000000000003</v>
      </c>
      <c r="GO5" s="2">
        <v>0.746</v>
      </c>
      <c r="GP5" s="2">
        <v>0.82899999999999996</v>
      </c>
      <c r="GY5" s="2">
        <v>0.9</v>
      </c>
      <c r="GZ5" s="2" t="s">
        <v>652</v>
      </c>
      <c r="HI5" s="2">
        <v>0.20499999999999999</v>
      </c>
      <c r="HJ5" s="2">
        <v>2013</v>
      </c>
      <c r="HK5" s="2">
        <v>0.92</v>
      </c>
      <c r="HL5" s="2">
        <v>0.91900000000000004</v>
      </c>
      <c r="HM5" s="2">
        <v>0.92100000000000004</v>
      </c>
      <c r="HV5" s="2">
        <v>0.998</v>
      </c>
      <c r="HW5" s="2" t="s">
        <v>652</v>
      </c>
      <c r="IF5" s="2">
        <v>0.873</v>
      </c>
      <c r="IG5" s="2">
        <v>0.86</v>
      </c>
      <c r="IH5" s="2">
        <v>0.88700000000000001</v>
      </c>
      <c r="IQ5" s="2">
        <v>0.97</v>
      </c>
      <c r="IR5" s="2" t="s">
        <v>652</v>
      </c>
      <c r="JA5" s="2">
        <v>0.27300000000000002</v>
      </c>
      <c r="JB5" s="2">
        <v>2013</v>
      </c>
      <c r="JC5" s="2">
        <v>0.39789999999999998</v>
      </c>
      <c r="JD5" s="2">
        <v>2012</v>
      </c>
      <c r="JE5" s="2">
        <v>0.97</v>
      </c>
      <c r="JF5" s="2">
        <v>0.97</v>
      </c>
      <c r="JG5" s="2">
        <v>0.96</v>
      </c>
      <c r="JP5" s="2">
        <v>0.99</v>
      </c>
      <c r="JQ5" s="2" t="s">
        <v>651</v>
      </c>
      <c r="JZ5" s="2">
        <v>0.93</v>
      </c>
      <c r="KA5" s="2">
        <v>0.92</v>
      </c>
      <c r="KB5" s="2">
        <v>0.94</v>
      </c>
      <c r="KK5" s="2">
        <v>0.97899999999999998</v>
      </c>
      <c r="KL5" s="2" t="s">
        <v>652</v>
      </c>
      <c r="LP5" s="2">
        <v>0.25</v>
      </c>
      <c r="LQ5" s="2">
        <v>0.21</v>
      </c>
      <c r="LR5" s="2">
        <v>0.28000000000000003</v>
      </c>
      <c r="MA5" s="2">
        <v>0.75</v>
      </c>
      <c r="MB5" s="2" t="s">
        <v>652</v>
      </c>
      <c r="PQ5" s="2">
        <v>0.10199999999999999</v>
      </c>
      <c r="PR5" s="2">
        <v>2013</v>
      </c>
      <c r="PS5" s="7">
        <v>0.92300000000000004</v>
      </c>
      <c r="PT5" s="7">
        <v>0.17299999999999999</v>
      </c>
      <c r="PU5" s="7">
        <v>2.75</v>
      </c>
      <c r="PV5" s="1">
        <v>1</v>
      </c>
      <c r="PW5" s="1">
        <v>1</v>
      </c>
      <c r="PX5" s="1">
        <v>1</v>
      </c>
      <c r="PY5" s="1">
        <v>1</v>
      </c>
      <c r="PZ5" s="1">
        <v>1</v>
      </c>
      <c r="QA5" s="2">
        <v>1</v>
      </c>
      <c r="QB5" s="2">
        <v>1</v>
      </c>
      <c r="QC5" s="2">
        <v>1</v>
      </c>
      <c r="QD5" s="2">
        <v>1</v>
      </c>
      <c r="QE5" s="2">
        <v>1</v>
      </c>
      <c r="QF5" s="2">
        <v>0</v>
      </c>
      <c r="QG5" s="2">
        <v>0</v>
      </c>
      <c r="QH5" s="2">
        <v>0</v>
      </c>
      <c r="QI5" s="2">
        <v>0</v>
      </c>
      <c r="QJ5" s="2">
        <v>0</v>
      </c>
      <c r="QK5" s="1">
        <v>0</v>
      </c>
      <c r="QL5" s="2">
        <v>1</v>
      </c>
      <c r="QM5" s="2">
        <v>1</v>
      </c>
      <c r="QN5" s="2">
        <v>1</v>
      </c>
      <c r="QO5" s="7">
        <v>0.68400000000000005</v>
      </c>
      <c r="QP5" s="7">
        <v>1</v>
      </c>
      <c r="QQ5" s="7">
        <v>3.4375</v>
      </c>
      <c r="QR5" s="1">
        <v>1</v>
      </c>
      <c r="QS5" s="1">
        <v>1</v>
      </c>
      <c r="QT5" s="2">
        <v>0.33</v>
      </c>
      <c r="QU5" s="7">
        <v>0.77700000000000002</v>
      </c>
      <c r="QV5" s="7">
        <v>1</v>
      </c>
      <c r="QW5" s="7">
        <v>2.0625</v>
      </c>
      <c r="VT5" s="3">
        <v>0</v>
      </c>
      <c r="VV5" s="3">
        <v>0.98899999999999999</v>
      </c>
      <c r="VW5" s="3">
        <v>0.98899999999999999</v>
      </c>
      <c r="VX5" s="3">
        <v>0.98899999999999999</v>
      </c>
      <c r="WG5" s="3">
        <v>1</v>
      </c>
      <c r="WQ5" s="3">
        <v>0.96699999999999997</v>
      </c>
      <c r="WR5" s="3">
        <v>0.96899999999999997</v>
      </c>
      <c r="WS5" s="3">
        <v>0.96530000000000005</v>
      </c>
      <c r="WT5" s="3">
        <v>0.97499999999999998</v>
      </c>
      <c r="WU5" s="3">
        <v>0.91269999999999996</v>
      </c>
      <c r="WV5" s="3">
        <v>0.93230000000000002</v>
      </c>
      <c r="WW5" s="3">
        <v>0.96089999999999998</v>
      </c>
      <c r="WX5" s="3">
        <v>0.96550000000000002</v>
      </c>
      <c r="WY5" s="3">
        <v>0.98229999999999995</v>
      </c>
      <c r="WZ5" s="3">
        <v>0.99580000000000002</v>
      </c>
      <c r="XA5" s="3">
        <v>0.80359999999999998</v>
      </c>
      <c r="XB5" s="3">
        <v>0.996</v>
      </c>
      <c r="XC5" s="3" t="s">
        <v>651</v>
      </c>
      <c r="XD5" s="3">
        <v>0.93600000000000005</v>
      </c>
      <c r="XE5" s="3" t="s">
        <v>653</v>
      </c>
      <c r="XF5" s="3">
        <v>0.97</v>
      </c>
      <c r="XG5" s="3" t="s">
        <v>654</v>
      </c>
      <c r="XH5" s="3">
        <v>0.96699999999999997</v>
      </c>
      <c r="XI5" s="3" t="s">
        <v>655</v>
      </c>
      <c r="XJ5" s="3">
        <v>0.83099999999999996</v>
      </c>
      <c r="XK5" s="3" t="s">
        <v>656</v>
      </c>
      <c r="XL5" s="3">
        <v>0.63600000000000001</v>
      </c>
      <c r="XM5" s="3">
        <v>2012</v>
      </c>
      <c r="XN5" s="8">
        <v>0.96299999999999997</v>
      </c>
      <c r="XO5" s="8">
        <v>0.106</v>
      </c>
      <c r="XP5" s="8">
        <v>16.5</v>
      </c>
      <c r="XQ5" s="1">
        <v>1</v>
      </c>
      <c r="XR5" s="2">
        <v>0.33</v>
      </c>
      <c r="XS5" s="7">
        <v>0.66500000000000004</v>
      </c>
      <c r="XT5" s="7">
        <v>1</v>
      </c>
      <c r="XU5" s="7">
        <v>1.375</v>
      </c>
      <c r="XV5" s="2">
        <v>0</v>
      </c>
      <c r="XW5" s="1">
        <v>1</v>
      </c>
      <c r="XY5" s="2">
        <v>0.996</v>
      </c>
      <c r="XZ5" s="7">
        <v>0.66500000000000004</v>
      </c>
      <c r="YA5" s="7">
        <v>0.75</v>
      </c>
      <c r="YB5" s="7">
        <v>2.0625</v>
      </c>
      <c r="YD5" s="2">
        <v>0.66</v>
      </c>
      <c r="YE5" s="2">
        <v>0</v>
      </c>
      <c r="YF5" s="2">
        <v>997</v>
      </c>
      <c r="YG5" s="7">
        <v>0.33300000000000002</v>
      </c>
      <c r="YH5" s="7">
        <v>0.75</v>
      </c>
      <c r="YI5" s="7">
        <v>2.75</v>
      </c>
    </row>
    <row r="6" spans="1:659">
      <c r="A6" t="s">
        <v>647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c r="AJ6" s="1">
        <v>1</v>
      </c>
      <c r="AK6" s="6">
        <v>1</v>
      </c>
      <c r="AL6" s="6">
        <v>1</v>
      </c>
      <c r="AM6" s="6">
        <v>3.4375</v>
      </c>
      <c r="AN6" s="1">
        <v>1</v>
      </c>
      <c r="AO6" s="1">
        <v>1</v>
      </c>
      <c r="AP6" s="1">
        <v>1</v>
      </c>
      <c r="AQ6" s="1">
        <v>1</v>
      </c>
      <c r="AR6" s="1">
        <v>997</v>
      </c>
      <c r="AS6" s="1">
        <v>1</v>
      </c>
      <c r="AT6" s="1">
        <v>1</v>
      </c>
      <c r="AU6" s="1">
        <v>1</v>
      </c>
      <c r="AV6" s="6">
        <v>1</v>
      </c>
      <c r="AW6" s="6">
        <v>1</v>
      </c>
      <c r="AX6" s="6">
        <v>3.4375</v>
      </c>
      <c r="AY6" s="1">
        <v>1</v>
      </c>
      <c r="AZ6" s="1">
        <v>1</v>
      </c>
      <c r="BA6" s="6">
        <v>1</v>
      </c>
      <c r="BB6" s="6">
        <v>1</v>
      </c>
      <c r="BC6" s="6">
        <v>1.375</v>
      </c>
      <c r="BD6" s="1">
        <v>1</v>
      </c>
      <c r="BE6" s="1">
        <v>1</v>
      </c>
      <c r="BF6" s="2">
        <v>1</v>
      </c>
      <c r="BG6" s="1">
        <v>0</v>
      </c>
      <c r="BH6" s="1">
        <v>1</v>
      </c>
      <c r="BI6" s="1">
        <v>0</v>
      </c>
      <c r="BJ6" s="1">
        <v>0</v>
      </c>
      <c r="BK6" s="1">
        <v>0</v>
      </c>
      <c r="BL6" s="1">
        <v>1</v>
      </c>
      <c r="BM6" s="1">
        <v>0</v>
      </c>
      <c r="BN6" s="1">
        <v>0</v>
      </c>
      <c r="BO6" s="1">
        <v>1</v>
      </c>
      <c r="BP6" s="1">
        <v>0</v>
      </c>
      <c r="BQ6" s="1">
        <v>1</v>
      </c>
      <c r="BR6" s="1">
        <v>1</v>
      </c>
      <c r="BS6" s="1">
        <v>0</v>
      </c>
      <c r="BT6" s="1">
        <v>0</v>
      </c>
      <c r="BU6" s="1">
        <v>1</v>
      </c>
      <c r="BV6" s="1">
        <v>0</v>
      </c>
      <c r="BW6" s="1">
        <v>0.375</v>
      </c>
      <c r="BX6" s="6">
        <v>0.84399999999999997</v>
      </c>
      <c r="BY6" s="6">
        <v>1</v>
      </c>
      <c r="BZ6" s="6">
        <v>2.75</v>
      </c>
      <c r="CA6" s="5">
        <v>88.4</v>
      </c>
      <c r="CB6" s="2">
        <v>0.25600000000000001</v>
      </c>
      <c r="CC6" s="2">
        <v>2010</v>
      </c>
      <c r="CD6" s="7">
        <v>0.25600000000000001</v>
      </c>
      <c r="CE6" s="7">
        <v>1</v>
      </c>
      <c r="CF6" s="7">
        <v>0.6875</v>
      </c>
      <c r="CG6" s="2">
        <v>0.32</v>
      </c>
      <c r="CH6" s="2">
        <v>2013</v>
      </c>
      <c r="CI6" s="2">
        <v>0.67</v>
      </c>
      <c r="CJ6" s="2">
        <v>2013</v>
      </c>
      <c r="CK6" s="7">
        <v>0.5</v>
      </c>
      <c r="CL6" s="7">
        <v>1</v>
      </c>
      <c r="CM6" s="7">
        <v>1.375</v>
      </c>
      <c r="CN6" s="2">
        <v>0.60589999999999999</v>
      </c>
      <c r="CO6" s="2">
        <v>2011</v>
      </c>
      <c r="CP6" s="2">
        <v>0.14299999999999999</v>
      </c>
      <c r="CQ6" s="2">
        <v>2012</v>
      </c>
      <c r="CR6" s="7">
        <v>0.375</v>
      </c>
      <c r="CS6" s="7">
        <v>1</v>
      </c>
      <c r="CT6" s="7">
        <v>1.375</v>
      </c>
      <c r="CU6" s="2">
        <v>1</v>
      </c>
      <c r="CV6" s="2">
        <v>2014</v>
      </c>
      <c r="CW6" s="7">
        <v>1</v>
      </c>
      <c r="CX6" s="7">
        <v>1</v>
      </c>
      <c r="CY6" s="7">
        <v>0.6875</v>
      </c>
      <c r="CZ6" s="1">
        <v>1</v>
      </c>
      <c r="DA6" s="2">
        <v>0.94799999999999995</v>
      </c>
      <c r="DB6" s="2">
        <v>2011</v>
      </c>
      <c r="DC6" s="7">
        <v>0.97399999999999998</v>
      </c>
      <c r="DD6" s="7">
        <v>1</v>
      </c>
      <c r="DE6" s="7">
        <v>1.375</v>
      </c>
      <c r="DF6" s="1">
        <v>1</v>
      </c>
      <c r="DG6" s="1">
        <v>1</v>
      </c>
      <c r="DH6" s="1">
        <v>1</v>
      </c>
      <c r="DI6" s="1">
        <v>1</v>
      </c>
      <c r="DJ6" s="1">
        <v>1</v>
      </c>
      <c r="DK6" s="1">
        <v>1</v>
      </c>
      <c r="DL6" s="1">
        <v>1</v>
      </c>
      <c r="DM6" s="1">
        <v>1</v>
      </c>
      <c r="DN6" s="1">
        <v>1</v>
      </c>
      <c r="DO6" s="1">
        <v>1</v>
      </c>
      <c r="DP6" s="1">
        <v>1</v>
      </c>
      <c r="DQ6" s="1">
        <v>1</v>
      </c>
      <c r="DR6" s="1">
        <v>1</v>
      </c>
      <c r="DS6" s="1">
        <v>1</v>
      </c>
      <c r="DT6" s="1">
        <v>1</v>
      </c>
      <c r="DU6" s="1">
        <v>1</v>
      </c>
      <c r="DV6" s="1">
        <v>1</v>
      </c>
      <c r="DW6" s="1">
        <v>0</v>
      </c>
      <c r="DX6" s="2">
        <v>0.33</v>
      </c>
      <c r="DY6" s="2">
        <v>1</v>
      </c>
      <c r="DZ6" s="7">
        <v>0.58299999999999996</v>
      </c>
      <c r="EA6" s="7">
        <v>1</v>
      </c>
      <c r="EB6" s="7">
        <v>2.75</v>
      </c>
      <c r="EC6" s="2">
        <v>0.76580000000000004</v>
      </c>
      <c r="ED6" s="2">
        <v>0.78879999999999995</v>
      </c>
      <c r="EE6" s="2">
        <v>0.74180000000000001</v>
      </c>
      <c r="EN6" s="2">
        <v>0.94040000000000001</v>
      </c>
      <c r="EO6" s="2" t="s">
        <v>651</v>
      </c>
      <c r="EX6" s="2">
        <v>0.438</v>
      </c>
      <c r="EY6" s="2">
        <v>0.46400000000000002</v>
      </c>
      <c r="EZ6" s="2">
        <v>0.41199999999999998</v>
      </c>
      <c r="FI6" s="2">
        <v>0.88700000000000001</v>
      </c>
      <c r="FJ6" s="2" t="s">
        <v>651</v>
      </c>
      <c r="GN6" s="2">
        <v>0.10299999999999999</v>
      </c>
      <c r="GO6" s="2">
        <v>0.1207</v>
      </c>
      <c r="GP6" s="2">
        <v>8.6599999999999996E-2</v>
      </c>
      <c r="GY6" s="2">
        <v>0.71699999999999997</v>
      </c>
      <c r="GZ6" s="2" t="s">
        <v>651</v>
      </c>
      <c r="HI6" s="2">
        <v>0.20499999999999999</v>
      </c>
      <c r="HJ6" s="2">
        <v>2011</v>
      </c>
      <c r="HK6" s="2">
        <v>0.63900000000000001</v>
      </c>
      <c r="HL6" s="2">
        <v>0.69410000000000005</v>
      </c>
      <c r="HM6" s="2">
        <v>0.58130000000000004</v>
      </c>
      <c r="HV6" s="2">
        <v>0.83699999999999997</v>
      </c>
      <c r="HW6" s="2" t="s">
        <v>651</v>
      </c>
      <c r="JA6" s="2">
        <v>0.182</v>
      </c>
      <c r="JB6" s="2">
        <v>2010</v>
      </c>
      <c r="JC6" s="2">
        <v>0.92</v>
      </c>
      <c r="JD6" s="2">
        <v>2010</v>
      </c>
      <c r="JE6" s="2">
        <v>0.74399999999999999</v>
      </c>
      <c r="JF6" s="2">
        <v>0.7</v>
      </c>
      <c r="JG6" s="2">
        <v>0.81399999999999995</v>
      </c>
      <c r="JH6" s="2">
        <v>0.84399999999999997</v>
      </c>
      <c r="JI6" s="2">
        <v>0.69699999999999995</v>
      </c>
      <c r="JP6" s="2">
        <v>0.86</v>
      </c>
      <c r="JQ6" s="2" t="s">
        <v>652</v>
      </c>
      <c r="JR6" s="2">
        <v>0.83599999999999997</v>
      </c>
      <c r="JS6" s="2" t="s">
        <v>653</v>
      </c>
      <c r="PQ6" s="2">
        <v>5.7000000000000002E-2</v>
      </c>
      <c r="PR6" s="2">
        <v>2014</v>
      </c>
      <c r="PS6" s="7">
        <v>0.77800000000000002</v>
      </c>
      <c r="PT6" s="7">
        <v>0.17299999999999999</v>
      </c>
      <c r="PU6" s="7">
        <v>2.75</v>
      </c>
      <c r="PV6" s="1">
        <v>1</v>
      </c>
      <c r="PW6" s="1">
        <v>1</v>
      </c>
      <c r="PX6" s="1">
        <v>1</v>
      </c>
      <c r="PY6" s="1">
        <v>1</v>
      </c>
      <c r="QA6" s="2">
        <v>1</v>
      </c>
      <c r="QB6" s="2">
        <v>1</v>
      </c>
      <c r="QC6" s="2">
        <v>1</v>
      </c>
      <c r="QD6" s="2">
        <v>1</v>
      </c>
      <c r="QE6" s="2">
        <v>1</v>
      </c>
      <c r="QF6" s="2">
        <v>1</v>
      </c>
      <c r="QG6" s="2">
        <v>1</v>
      </c>
      <c r="QH6" s="2">
        <v>1</v>
      </c>
      <c r="QI6" s="2">
        <v>1</v>
      </c>
      <c r="QJ6" s="2">
        <v>1</v>
      </c>
      <c r="QK6" s="1">
        <v>1</v>
      </c>
      <c r="QL6" s="2">
        <v>1</v>
      </c>
      <c r="QM6" s="2">
        <v>1</v>
      </c>
      <c r="QN6" s="2">
        <v>1</v>
      </c>
      <c r="QO6" s="7">
        <v>1</v>
      </c>
      <c r="QP6" s="7">
        <v>0.94699999999999995</v>
      </c>
      <c r="QQ6" s="7">
        <v>3.4375</v>
      </c>
      <c r="QR6" s="1">
        <v>1</v>
      </c>
      <c r="QS6" s="1">
        <v>0</v>
      </c>
      <c r="QT6" s="2">
        <v>0.33</v>
      </c>
      <c r="QU6" s="7">
        <v>0.443</v>
      </c>
      <c r="QV6" s="7">
        <v>1</v>
      </c>
      <c r="QW6" s="7">
        <v>2.0625</v>
      </c>
      <c r="TI6" s="3">
        <v>0.31280000000000002</v>
      </c>
      <c r="VT6" s="3">
        <v>0</v>
      </c>
      <c r="VV6" s="3">
        <v>0.85599999999999998</v>
      </c>
      <c r="VW6" s="3">
        <v>0.89400000000000002</v>
      </c>
      <c r="VX6" s="3">
        <v>0.81599999999999995</v>
      </c>
      <c r="VY6" s="3">
        <v>0.94299999999999995</v>
      </c>
      <c r="VZ6" s="3">
        <v>0.81299999999999994</v>
      </c>
      <c r="WG6" s="3">
        <v>0.91300000000000003</v>
      </c>
      <c r="WH6" s="3" t="s">
        <v>651</v>
      </c>
      <c r="WI6" s="3">
        <v>0.86199999999999999</v>
      </c>
      <c r="WJ6" s="3" t="s">
        <v>653</v>
      </c>
      <c r="WQ6" s="3">
        <v>0.71599999999999997</v>
      </c>
      <c r="WR6" s="3">
        <v>0.79300000000000004</v>
      </c>
      <c r="WS6" s="3">
        <v>0.63700000000000001</v>
      </c>
      <c r="WT6" s="3">
        <v>0.83</v>
      </c>
      <c r="WU6" s="3">
        <v>0.65500000000000003</v>
      </c>
      <c r="XB6" s="3">
        <v>0.80300000000000005</v>
      </c>
      <c r="XC6" s="3" t="s">
        <v>651</v>
      </c>
      <c r="XD6" s="3">
        <v>0.749</v>
      </c>
      <c r="XE6" s="3" t="s">
        <v>653</v>
      </c>
      <c r="XL6" s="3">
        <v>0.45450000000000002</v>
      </c>
      <c r="XM6" s="3">
        <v>2010</v>
      </c>
      <c r="XN6" s="8">
        <v>0.95599999999999996</v>
      </c>
      <c r="XO6" s="8">
        <v>9.4E-2</v>
      </c>
      <c r="XP6" s="8">
        <v>16.5</v>
      </c>
      <c r="XQ6" s="1">
        <v>1</v>
      </c>
      <c r="XR6" s="2">
        <v>0.33</v>
      </c>
      <c r="XS6" s="7">
        <v>0.66500000000000004</v>
      </c>
      <c r="XT6" s="7">
        <v>1</v>
      </c>
      <c r="XU6" s="7">
        <v>1.375</v>
      </c>
      <c r="XV6" s="2">
        <v>1</v>
      </c>
      <c r="XW6" s="1">
        <v>1</v>
      </c>
      <c r="XX6" s="2">
        <v>0.78200000000000003</v>
      </c>
      <c r="XZ6" s="7">
        <v>0.92700000000000005</v>
      </c>
      <c r="YA6" s="7">
        <v>0.75</v>
      </c>
      <c r="YB6" s="7">
        <v>2.0625</v>
      </c>
      <c r="YC6" s="2">
        <v>0.66</v>
      </c>
      <c r="YD6" s="2">
        <v>0.66</v>
      </c>
      <c r="YF6" s="2">
        <v>997</v>
      </c>
      <c r="YG6" s="7">
        <v>0.66</v>
      </c>
      <c r="YH6" s="7">
        <v>0.75</v>
      </c>
      <c r="YI6" s="7">
        <v>2.75</v>
      </c>
    </row>
    <row r="7" spans="1:659">
      <c r="A7" t="s">
        <v>648</v>
      </c>
      <c r="B7" s="1">
        <v>1</v>
      </c>
      <c r="C7" s="1">
        <v>1</v>
      </c>
      <c r="D7" s="1">
        <v>1</v>
      </c>
      <c r="E7" s="1">
        <v>1</v>
      </c>
      <c r="F7" s="1">
        <v>1</v>
      </c>
      <c r="G7" s="1">
        <v>1</v>
      </c>
      <c r="H7" s="1">
        <v>1</v>
      </c>
      <c r="I7" s="1">
        <v>1</v>
      </c>
      <c r="J7" s="1">
        <v>1</v>
      </c>
      <c r="K7" s="1">
        <v>1</v>
      </c>
      <c r="L7" s="1">
        <v>1</v>
      </c>
      <c r="M7" s="1">
        <v>1</v>
      </c>
      <c r="N7" s="1">
        <v>0</v>
      </c>
      <c r="O7" s="1">
        <v>0.66</v>
      </c>
      <c r="P7" s="1">
        <v>1</v>
      </c>
      <c r="Q7" s="1">
        <v>1</v>
      </c>
      <c r="R7" s="1">
        <v>1</v>
      </c>
      <c r="S7" s="1">
        <v>1</v>
      </c>
      <c r="T7" s="1">
        <v>1</v>
      </c>
      <c r="AJ7" s="1">
        <v>997</v>
      </c>
      <c r="AK7" s="6">
        <v>0.91500000000000004</v>
      </c>
      <c r="AL7" s="6">
        <v>1</v>
      </c>
      <c r="AM7" s="6">
        <v>3.4375</v>
      </c>
      <c r="AN7" s="1">
        <v>1</v>
      </c>
      <c r="AO7" s="1">
        <v>1</v>
      </c>
      <c r="AP7" s="1">
        <v>1</v>
      </c>
      <c r="AQ7" s="1">
        <v>1</v>
      </c>
      <c r="AR7" s="1">
        <v>997</v>
      </c>
      <c r="AS7" s="1">
        <v>1</v>
      </c>
      <c r="AT7" s="1">
        <v>1</v>
      </c>
      <c r="AU7" s="1">
        <v>1</v>
      </c>
      <c r="AV7" s="6">
        <v>1</v>
      </c>
      <c r="AW7" s="6">
        <v>1</v>
      </c>
      <c r="AX7" s="6">
        <v>3.4375</v>
      </c>
      <c r="AY7" s="1">
        <v>1</v>
      </c>
      <c r="AZ7" s="1">
        <v>1</v>
      </c>
      <c r="BA7" s="6">
        <v>1</v>
      </c>
      <c r="BB7" s="6">
        <v>1</v>
      </c>
      <c r="BC7" s="6">
        <v>1.375</v>
      </c>
      <c r="BD7" s="1">
        <v>1</v>
      </c>
      <c r="BE7" s="1">
        <v>1</v>
      </c>
      <c r="BF7" s="2">
        <v>1</v>
      </c>
      <c r="BG7" s="1">
        <v>1</v>
      </c>
      <c r="BH7" s="1">
        <v>1</v>
      </c>
      <c r="BI7" s="1">
        <v>1</v>
      </c>
      <c r="BJ7" s="1">
        <v>1</v>
      </c>
      <c r="BK7" s="1">
        <v>0</v>
      </c>
      <c r="BL7" s="1">
        <v>0</v>
      </c>
      <c r="BM7" s="1">
        <v>0</v>
      </c>
      <c r="BN7" s="1">
        <v>1</v>
      </c>
      <c r="BO7" s="1">
        <v>0</v>
      </c>
      <c r="BP7" s="1">
        <v>1</v>
      </c>
      <c r="BQ7" s="1">
        <v>1</v>
      </c>
      <c r="BR7" s="1">
        <v>0</v>
      </c>
      <c r="BS7" s="1">
        <v>1</v>
      </c>
      <c r="BT7" s="1">
        <v>1</v>
      </c>
      <c r="BU7" s="1">
        <v>1</v>
      </c>
      <c r="BV7" s="1">
        <v>0</v>
      </c>
      <c r="BW7" s="1">
        <v>0.625</v>
      </c>
      <c r="BX7" s="6">
        <v>0.90600000000000003</v>
      </c>
      <c r="BY7" s="6">
        <v>1</v>
      </c>
      <c r="BZ7" s="6">
        <v>2.75</v>
      </c>
      <c r="CA7" s="5">
        <v>86.3</v>
      </c>
      <c r="CB7" s="2">
        <v>0.13300000000000001</v>
      </c>
      <c r="CC7" s="2">
        <v>2013</v>
      </c>
      <c r="CD7" s="7">
        <v>0.13300000000000001</v>
      </c>
      <c r="CE7" s="7">
        <v>1</v>
      </c>
      <c r="CF7" s="7">
        <v>0.6875</v>
      </c>
      <c r="CG7" s="2">
        <v>0.96699999999999997</v>
      </c>
      <c r="CH7" s="2">
        <v>2008</v>
      </c>
      <c r="CI7" s="2">
        <v>0.8</v>
      </c>
      <c r="CJ7" s="2">
        <v>2013</v>
      </c>
      <c r="CK7" s="7">
        <v>0.88400000000000001</v>
      </c>
      <c r="CL7" s="7">
        <v>1</v>
      </c>
      <c r="CM7" s="7">
        <v>1.375</v>
      </c>
      <c r="CP7" s="2">
        <v>0.26300000000000001</v>
      </c>
      <c r="CQ7" s="2">
        <v>2014</v>
      </c>
      <c r="CR7" s="7">
        <v>0.26300000000000001</v>
      </c>
      <c r="CS7" s="7">
        <v>0.5</v>
      </c>
      <c r="CT7" s="7">
        <v>1.375</v>
      </c>
      <c r="CU7" s="2">
        <v>1</v>
      </c>
      <c r="CV7" s="2">
        <v>2012</v>
      </c>
      <c r="CW7" s="7">
        <v>1</v>
      </c>
      <c r="CX7" s="7">
        <v>1</v>
      </c>
      <c r="CY7" s="7">
        <v>0.6875</v>
      </c>
      <c r="CZ7" s="1">
        <v>1</v>
      </c>
      <c r="DA7" s="2">
        <v>0.96099999999999997</v>
      </c>
      <c r="DB7" s="2">
        <v>2013</v>
      </c>
      <c r="DC7" s="7">
        <v>0.98099999999999998</v>
      </c>
      <c r="DD7" s="7">
        <v>1</v>
      </c>
      <c r="DE7" s="7">
        <v>1.375</v>
      </c>
      <c r="DF7" s="1">
        <v>1</v>
      </c>
      <c r="DG7" s="1">
        <v>1</v>
      </c>
      <c r="DH7" s="1">
        <v>1</v>
      </c>
      <c r="DI7" s="1">
        <v>1</v>
      </c>
      <c r="DJ7" s="1">
        <v>1</v>
      </c>
      <c r="DK7" s="1">
        <v>1</v>
      </c>
      <c r="DL7" s="1">
        <v>1</v>
      </c>
      <c r="DM7" s="1">
        <v>1</v>
      </c>
      <c r="DN7" s="1">
        <v>1</v>
      </c>
      <c r="DO7" s="1">
        <v>1</v>
      </c>
      <c r="DP7" s="1">
        <v>1</v>
      </c>
      <c r="DQ7" s="1">
        <v>1</v>
      </c>
      <c r="DR7" s="1">
        <v>1</v>
      </c>
      <c r="DS7" s="1">
        <v>1</v>
      </c>
      <c r="DT7" s="1">
        <v>1</v>
      </c>
      <c r="DU7" s="1">
        <v>1</v>
      </c>
      <c r="DV7" s="1">
        <v>1</v>
      </c>
      <c r="DW7" s="1">
        <v>1</v>
      </c>
      <c r="DX7" s="2">
        <v>0.66</v>
      </c>
      <c r="DY7" s="2">
        <v>1</v>
      </c>
      <c r="DZ7" s="7">
        <v>0.91500000000000004</v>
      </c>
      <c r="EA7" s="7">
        <v>1</v>
      </c>
      <c r="EB7" s="7">
        <v>2.75</v>
      </c>
      <c r="EC7" s="2">
        <v>1.07</v>
      </c>
      <c r="EX7" s="2">
        <v>0.85299999999999998</v>
      </c>
      <c r="FS7" s="2">
        <v>7.0000000000000001E-3</v>
      </c>
      <c r="GN7" s="2">
        <v>0.34</v>
      </c>
      <c r="HI7" s="2">
        <v>9.0999999999999998E-2</v>
      </c>
      <c r="HJ7" s="2">
        <v>2013</v>
      </c>
      <c r="HK7" s="2">
        <v>0.94499999999999995</v>
      </c>
      <c r="IF7" s="2">
        <v>0.86199999999999999</v>
      </c>
      <c r="JA7" s="2">
        <v>9.0999999999999998E-2</v>
      </c>
      <c r="JB7" s="2">
        <v>2014</v>
      </c>
      <c r="JC7" s="2">
        <v>0.91849999999999998</v>
      </c>
      <c r="JD7" s="2">
        <v>2014</v>
      </c>
      <c r="JE7" s="2">
        <v>0.79</v>
      </c>
      <c r="JZ7" s="2">
        <v>0.75</v>
      </c>
      <c r="KU7" s="2">
        <v>0.91</v>
      </c>
      <c r="LP7" s="2">
        <v>0.5675</v>
      </c>
      <c r="PQ7" s="2">
        <v>4.4999999999999998E-2</v>
      </c>
      <c r="PR7" s="2">
        <v>2014</v>
      </c>
      <c r="PS7" s="7">
        <v>0.93100000000000005</v>
      </c>
      <c r="PT7" s="7">
        <v>3.7999999999999999E-2</v>
      </c>
      <c r="PU7" s="7">
        <v>2.75</v>
      </c>
      <c r="PV7" s="1">
        <v>1</v>
      </c>
      <c r="PW7" s="1">
        <v>1</v>
      </c>
      <c r="PX7" s="1">
        <v>1</v>
      </c>
      <c r="PY7" s="1">
        <v>1</v>
      </c>
      <c r="PZ7" s="1">
        <v>1</v>
      </c>
      <c r="QA7" s="2">
        <v>1</v>
      </c>
      <c r="QB7" s="2">
        <v>1</v>
      </c>
      <c r="QC7" s="2">
        <v>1</v>
      </c>
      <c r="QD7" s="2">
        <v>1</v>
      </c>
      <c r="QE7" s="2">
        <v>1</v>
      </c>
      <c r="QF7" s="2">
        <v>1</v>
      </c>
      <c r="QG7" s="2">
        <v>1</v>
      </c>
      <c r="QH7" s="2">
        <v>1</v>
      </c>
      <c r="QI7" s="2">
        <v>1</v>
      </c>
      <c r="QJ7" s="2">
        <v>1</v>
      </c>
      <c r="QK7" s="1">
        <v>1</v>
      </c>
      <c r="QL7" s="2">
        <v>1</v>
      </c>
      <c r="QM7" s="2">
        <v>1</v>
      </c>
      <c r="QN7" s="2">
        <v>1</v>
      </c>
      <c r="QO7" s="7">
        <v>1</v>
      </c>
      <c r="QP7" s="7">
        <v>1</v>
      </c>
      <c r="QQ7" s="7">
        <v>3.4375</v>
      </c>
      <c r="QR7" s="1">
        <v>1</v>
      </c>
      <c r="QS7" s="1">
        <v>1</v>
      </c>
      <c r="QT7" s="2">
        <v>0.33</v>
      </c>
      <c r="QU7" s="7">
        <v>0.77700000000000002</v>
      </c>
      <c r="QV7" s="7">
        <v>1</v>
      </c>
      <c r="QW7" s="7">
        <v>2.0625</v>
      </c>
      <c r="QX7" s="3">
        <v>0.7</v>
      </c>
      <c r="QY7" s="3">
        <v>0.67200000000000004</v>
      </c>
      <c r="QZ7" s="3">
        <v>0.70599999999999996</v>
      </c>
      <c r="RI7" s="3">
        <v>0.95199999999999996</v>
      </c>
      <c r="RJ7" s="3" t="s">
        <v>652</v>
      </c>
      <c r="RS7" s="3">
        <v>0.67120000000000002</v>
      </c>
      <c r="SN7" s="3">
        <v>0.69030000000000002</v>
      </c>
      <c r="TI7" s="3">
        <v>0.54</v>
      </c>
      <c r="TJ7" s="3">
        <v>0.49</v>
      </c>
      <c r="TK7" s="3">
        <v>0.53500000000000003</v>
      </c>
      <c r="TT7" s="3">
        <v>0.91600000000000004</v>
      </c>
      <c r="TU7" s="3" t="s">
        <v>652</v>
      </c>
      <c r="UD7" s="3">
        <v>0.53990000000000005</v>
      </c>
      <c r="UY7" s="3">
        <v>0.46829999999999999</v>
      </c>
      <c r="VT7" s="3">
        <v>0.152</v>
      </c>
      <c r="VU7" s="3">
        <v>2013</v>
      </c>
      <c r="VV7" s="3">
        <v>0.97750000000000004</v>
      </c>
      <c r="VW7" s="3">
        <v>0.97019999999999995</v>
      </c>
      <c r="VX7" s="3">
        <v>0.9849</v>
      </c>
      <c r="WG7" s="3">
        <v>0.98499999999999999</v>
      </c>
      <c r="WH7" s="3" t="s">
        <v>652</v>
      </c>
      <c r="WQ7" s="3">
        <v>0.95420000000000005</v>
      </c>
      <c r="WR7" s="3">
        <v>0.95009999999999994</v>
      </c>
      <c r="WS7" s="3">
        <v>0.95830000000000004</v>
      </c>
      <c r="XB7" s="3">
        <v>0.99099999999999999</v>
      </c>
      <c r="XC7" s="3" t="s">
        <v>652</v>
      </c>
      <c r="XL7" s="3">
        <v>0.27300000000000002</v>
      </c>
      <c r="XM7" s="3">
        <v>2008</v>
      </c>
      <c r="XN7" s="8">
        <v>0.85099999999999998</v>
      </c>
      <c r="XO7" s="8">
        <v>0.14099999999999999</v>
      </c>
      <c r="XP7" s="8">
        <v>16.5</v>
      </c>
      <c r="XQ7" s="1">
        <v>1</v>
      </c>
      <c r="XR7" s="2">
        <v>0.66</v>
      </c>
      <c r="XS7" s="7">
        <v>0.83</v>
      </c>
      <c r="XT7" s="7">
        <v>1</v>
      </c>
      <c r="XU7" s="7">
        <v>1.375</v>
      </c>
      <c r="XV7" s="2">
        <v>997</v>
      </c>
      <c r="XW7" s="1">
        <v>1</v>
      </c>
      <c r="XX7" s="2">
        <v>0.96</v>
      </c>
      <c r="XZ7" s="7">
        <v>0.98</v>
      </c>
      <c r="YA7" s="7">
        <v>0.75</v>
      </c>
      <c r="YB7" s="7">
        <v>2.0625</v>
      </c>
      <c r="YC7" s="2">
        <v>0</v>
      </c>
      <c r="YD7" s="2">
        <v>0.33</v>
      </c>
      <c r="YF7" s="2">
        <v>1</v>
      </c>
      <c r="YG7" s="7">
        <v>0.443</v>
      </c>
      <c r="YH7" s="7">
        <v>0.75</v>
      </c>
      <c r="YI7" s="7">
        <v>2.75</v>
      </c>
    </row>
    <row r="8" spans="1:659">
      <c r="A8" t="s">
        <v>649</v>
      </c>
      <c r="B8" s="1">
        <v>1</v>
      </c>
      <c r="C8" s="1">
        <v>1</v>
      </c>
      <c r="D8" s="1">
        <v>1</v>
      </c>
      <c r="E8" s="1">
        <v>1</v>
      </c>
      <c r="F8" s="1">
        <v>0</v>
      </c>
      <c r="G8" s="1">
        <v>1</v>
      </c>
      <c r="H8" s="1">
        <v>1</v>
      </c>
      <c r="I8" s="1">
        <v>1</v>
      </c>
      <c r="J8" s="1">
        <v>0.875</v>
      </c>
      <c r="K8" s="1">
        <v>1</v>
      </c>
      <c r="L8" s="1">
        <v>1</v>
      </c>
      <c r="M8" s="1">
        <v>1</v>
      </c>
      <c r="N8" s="1">
        <v>1</v>
      </c>
      <c r="O8" s="1">
        <v>1</v>
      </c>
      <c r="P8" s="1">
        <v>0</v>
      </c>
      <c r="Q8" s="1">
        <v>0</v>
      </c>
      <c r="R8" s="1">
        <v>1</v>
      </c>
      <c r="S8" s="1">
        <v>1</v>
      </c>
      <c r="T8" s="1">
        <v>0.5</v>
      </c>
      <c r="U8" s="1">
        <v>1</v>
      </c>
      <c r="V8" s="1">
        <v>1</v>
      </c>
      <c r="W8" s="1">
        <v>1</v>
      </c>
      <c r="X8" s="1">
        <v>1</v>
      </c>
      <c r="Y8" s="1">
        <v>1</v>
      </c>
      <c r="AJ8" s="1">
        <v>1</v>
      </c>
      <c r="AK8" s="6">
        <v>0.875</v>
      </c>
      <c r="AL8" s="6">
        <v>1</v>
      </c>
      <c r="AM8" s="6">
        <v>3.4375</v>
      </c>
      <c r="AN8" s="1">
        <v>0.5</v>
      </c>
      <c r="AO8" s="1">
        <v>0.5</v>
      </c>
      <c r="AP8" s="1">
        <v>0.5</v>
      </c>
      <c r="AQ8" s="1">
        <v>0.5</v>
      </c>
      <c r="AR8" s="1">
        <v>997</v>
      </c>
      <c r="AS8" s="1">
        <v>1</v>
      </c>
      <c r="AT8" s="1">
        <v>1</v>
      </c>
      <c r="AU8" s="1">
        <v>1</v>
      </c>
      <c r="AV8" s="6">
        <v>0.625</v>
      </c>
      <c r="AW8" s="6">
        <v>1</v>
      </c>
      <c r="AX8" s="6">
        <v>3.4375</v>
      </c>
      <c r="AY8" s="1">
        <v>1</v>
      </c>
      <c r="AZ8" s="1">
        <v>1</v>
      </c>
      <c r="BA8" s="6">
        <v>1</v>
      </c>
      <c r="BB8" s="6">
        <v>1</v>
      </c>
      <c r="BC8" s="6">
        <v>1.375</v>
      </c>
      <c r="BD8" s="1">
        <v>1</v>
      </c>
      <c r="BE8" s="1">
        <v>1</v>
      </c>
      <c r="BF8" s="2">
        <v>1</v>
      </c>
      <c r="BG8" s="1">
        <v>0</v>
      </c>
      <c r="BH8" s="1">
        <v>1</v>
      </c>
      <c r="BI8" s="1">
        <v>0</v>
      </c>
      <c r="BJ8" s="1">
        <v>0</v>
      </c>
      <c r="BK8" s="1">
        <v>0</v>
      </c>
      <c r="BL8" s="1">
        <v>0</v>
      </c>
      <c r="BM8" s="1">
        <v>0</v>
      </c>
      <c r="BN8" s="1">
        <v>0</v>
      </c>
      <c r="BO8" s="1">
        <v>0</v>
      </c>
      <c r="BP8" s="1">
        <v>1</v>
      </c>
      <c r="BQ8" s="1">
        <v>1</v>
      </c>
      <c r="BR8" s="1">
        <v>0</v>
      </c>
      <c r="BS8" s="1">
        <v>0</v>
      </c>
      <c r="BT8" s="1">
        <v>0</v>
      </c>
      <c r="BU8" s="1">
        <v>1</v>
      </c>
      <c r="BV8" s="1">
        <v>0</v>
      </c>
      <c r="BW8" s="1">
        <v>0.25</v>
      </c>
      <c r="BX8" s="6">
        <v>0.81299999999999994</v>
      </c>
      <c r="BY8" s="6">
        <v>1</v>
      </c>
      <c r="BZ8" s="6">
        <v>2.75</v>
      </c>
      <c r="CA8" s="5">
        <v>91.4</v>
      </c>
      <c r="CB8" s="2">
        <v>0.13900000000000001</v>
      </c>
      <c r="CC8" s="2">
        <v>2013</v>
      </c>
      <c r="CD8" s="7">
        <v>0.13900000000000001</v>
      </c>
      <c r="CE8" s="7">
        <v>1</v>
      </c>
      <c r="CF8" s="7">
        <v>0.6875</v>
      </c>
      <c r="CG8" s="2">
        <v>1</v>
      </c>
      <c r="CH8" s="2">
        <v>2013</v>
      </c>
      <c r="CI8" s="2">
        <v>0.436</v>
      </c>
      <c r="CJ8" s="2">
        <v>2010</v>
      </c>
      <c r="CK8" s="7">
        <v>0.71799999999999997</v>
      </c>
      <c r="CL8" s="7">
        <v>1</v>
      </c>
      <c r="CM8" s="7">
        <v>1.375</v>
      </c>
      <c r="CN8" s="2">
        <v>0.98899999999999999</v>
      </c>
      <c r="CO8" s="2">
        <v>2013</v>
      </c>
      <c r="CP8" s="2">
        <v>0.22700000000000001</v>
      </c>
      <c r="CQ8" s="2">
        <v>2013</v>
      </c>
      <c r="CR8" s="7">
        <v>0.60799999999999998</v>
      </c>
      <c r="CS8" s="7">
        <v>1</v>
      </c>
      <c r="CT8" s="7">
        <v>1.375</v>
      </c>
      <c r="CU8" s="2">
        <v>0.27</v>
      </c>
      <c r="CV8" s="2">
        <v>2013</v>
      </c>
      <c r="CW8" s="7">
        <v>0.27</v>
      </c>
      <c r="CX8" s="7">
        <v>1</v>
      </c>
      <c r="CY8" s="7">
        <v>0.6875</v>
      </c>
      <c r="CZ8" s="1">
        <v>1</v>
      </c>
      <c r="DA8" s="2">
        <v>0.98109999999999997</v>
      </c>
      <c r="DB8" s="2">
        <v>2012</v>
      </c>
      <c r="DC8" s="7">
        <v>0.99099999999999999</v>
      </c>
      <c r="DD8" s="7">
        <v>1</v>
      </c>
      <c r="DE8" s="7">
        <v>1.375</v>
      </c>
      <c r="DF8" s="1">
        <v>1</v>
      </c>
      <c r="DG8" s="1">
        <v>1</v>
      </c>
      <c r="DH8" s="1">
        <v>1</v>
      </c>
      <c r="DI8" s="1">
        <v>1</v>
      </c>
      <c r="DJ8" s="1">
        <v>1</v>
      </c>
      <c r="DK8" s="1">
        <v>1</v>
      </c>
      <c r="DL8" s="1">
        <v>1</v>
      </c>
      <c r="DM8" s="1">
        <v>1</v>
      </c>
      <c r="DN8" s="1">
        <v>1</v>
      </c>
      <c r="DO8" s="1">
        <v>1</v>
      </c>
      <c r="DP8" s="1">
        <v>1</v>
      </c>
      <c r="DQ8" s="1">
        <v>1</v>
      </c>
      <c r="DR8" s="1">
        <v>1</v>
      </c>
      <c r="DS8" s="1">
        <v>1</v>
      </c>
      <c r="DT8" s="1">
        <v>1</v>
      </c>
      <c r="DU8" s="1">
        <v>1</v>
      </c>
      <c r="DV8" s="1">
        <v>1</v>
      </c>
      <c r="DW8" s="1">
        <v>0</v>
      </c>
      <c r="DX8" s="2">
        <v>0</v>
      </c>
      <c r="DY8" s="2">
        <v>1</v>
      </c>
      <c r="DZ8" s="7">
        <v>0.5</v>
      </c>
      <c r="EA8" s="7">
        <v>1</v>
      </c>
      <c r="EB8" s="7">
        <v>2.75</v>
      </c>
      <c r="EC8" s="2">
        <v>0.96199999999999997</v>
      </c>
      <c r="ED8" s="2">
        <v>0.95099999999999996</v>
      </c>
      <c r="EE8" s="2">
        <v>0.97199999999999998</v>
      </c>
      <c r="EN8" s="2">
        <v>0.97799999999999998</v>
      </c>
      <c r="EO8" s="2" t="s">
        <v>652</v>
      </c>
      <c r="EX8" s="2">
        <v>0.45500000000000002</v>
      </c>
      <c r="EY8" s="2">
        <v>0.47199999999999998</v>
      </c>
      <c r="EZ8" s="2">
        <v>0.438</v>
      </c>
      <c r="FI8" s="2">
        <v>0.92800000000000005</v>
      </c>
      <c r="FJ8" s="2" t="s">
        <v>651</v>
      </c>
      <c r="GN8" s="2">
        <v>5.5E-2</v>
      </c>
      <c r="GO8" s="2">
        <v>7.9000000000000001E-2</v>
      </c>
      <c r="GP8" s="2">
        <v>3.5000000000000003E-2</v>
      </c>
      <c r="GY8" s="2">
        <v>0.443</v>
      </c>
      <c r="GZ8" s="2" t="s">
        <v>651</v>
      </c>
      <c r="HI8" s="2">
        <v>0.20499999999999999</v>
      </c>
      <c r="HJ8" s="2">
        <v>2013</v>
      </c>
      <c r="HK8" s="2">
        <v>0.89700000000000002</v>
      </c>
      <c r="HL8" s="2">
        <v>0.89100000000000001</v>
      </c>
      <c r="HM8" s="2">
        <v>0.90300000000000002</v>
      </c>
      <c r="HV8" s="2">
        <v>0.98699999999999999</v>
      </c>
      <c r="HW8" s="2" t="s">
        <v>652</v>
      </c>
      <c r="IF8" s="2">
        <v>0.33700000000000002</v>
      </c>
      <c r="IG8" s="2">
        <v>0.33700000000000002</v>
      </c>
      <c r="IH8" s="2">
        <v>0.33700000000000002</v>
      </c>
      <c r="IQ8" s="2">
        <v>1</v>
      </c>
      <c r="JA8" s="2">
        <v>0.27300000000000002</v>
      </c>
      <c r="JB8" s="2">
        <v>2013</v>
      </c>
      <c r="JC8" s="2">
        <v>0.97599999999999998</v>
      </c>
      <c r="JD8" s="2">
        <v>2013</v>
      </c>
      <c r="JE8" s="2">
        <v>0.872</v>
      </c>
      <c r="JF8" s="2">
        <v>0.83399999999999996</v>
      </c>
      <c r="JG8" s="2">
        <v>0.90900000000000003</v>
      </c>
      <c r="JP8" s="2">
        <v>0.91700000000000004</v>
      </c>
      <c r="JQ8" s="2" t="s">
        <v>652</v>
      </c>
      <c r="JZ8" s="2">
        <v>0.42399999999999999</v>
      </c>
      <c r="KA8" s="2">
        <v>0.46500000000000002</v>
      </c>
      <c r="KB8" s="2">
        <v>0.38500000000000001</v>
      </c>
      <c r="KK8" s="2">
        <v>0.82799999999999996</v>
      </c>
      <c r="KL8" s="2" t="s">
        <v>651</v>
      </c>
      <c r="PQ8" s="2">
        <v>6.8000000000000005E-2</v>
      </c>
      <c r="PR8" s="2">
        <v>2013</v>
      </c>
      <c r="PS8" s="7">
        <v>0.89700000000000002</v>
      </c>
      <c r="PT8" s="7">
        <v>0.16300000000000001</v>
      </c>
      <c r="PU8" s="7">
        <v>2.75</v>
      </c>
      <c r="PV8" s="1">
        <v>1</v>
      </c>
      <c r="PW8" s="1">
        <v>1</v>
      </c>
      <c r="PX8" s="1">
        <v>1</v>
      </c>
      <c r="PY8" s="1">
        <v>1</v>
      </c>
      <c r="QA8" s="2">
        <v>1</v>
      </c>
      <c r="QB8" s="2">
        <v>1</v>
      </c>
      <c r="QC8" s="2">
        <v>1</v>
      </c>
      <c r="QD8" s="2">
        <v>1</v>
      </c>
      <c r="QE8" s="2">
        <v>1</v>
      </c>
      <c r="QF8" s="2">
        <v>1</v>
      </c>
      <c r="QG8" s="2">
        <v>1</v>
      </c>
      <c r="QH8" s="2">
        <v>1</v>
      </c>
      <c r="QI8" s="2">
        <v>1</v>
      </c>
      <c r="QJ8" s="2">
        <v>1</v>
      </c>
      <c r="QK8" s="1">
        <v>1</v>
      </c>
      <c r="QL8" s="2">
        <v>1</v>
      </c>
      <c r="QM8" s="2">
        <v>1</v>
      </c>
      <c r="QN8" s="2">
        <v>1</v>
      </c>
      <c r="QO8" s="7">
        <v>1</v>
      </c>
      <c r="QP8" s="7">
        <v>0.94699999999999995</v>
      </c>
      <c r="QQ8" s="7">
        <v>3.4375</v>
      </c>
      <c r="QR8" s="1">
        <v>1</v>
      </c>
      <c r="QS8" s="1">
        <v>0</v>
      </c>
      <c r="QT8" s="2">
        <v>0</v>
      </c>
      <c r="QU8" s="7">
        <v>0.33300000000000002</v>
      </c>
      <c r="QV8" s="7">
        <v>1</v>
      </c>
      <c r="QW8" s="7">
        <v>2.0625</v>
      </c>
      <c r="QX8" s="3">
        <v>0.56899999999999995</v>
      </c>
      <c r="QY8" s="3">
        <v>0.60799999999999998</v>
      </c>
      <c r="QZ8" s="3">
        <v>0.54600000000000004</v>
      </c>
      <c r="RI8" s="3">
        <v>0.89800000000000002</v>
      </c>
      <c r="RJ8" s="3" t="s">
        <v>651</v>
      </c>
      <c r="TI8" s="3">
        <v>0.69799999999999995</v>
      </c>
      <c r="TJ8" s="3">
        <v>0.7702</v>
      </c>
      <c r="TK8" s="3">
        <v>0.69399999999999995</v>
      </c>
      <c r="TT8" s="3">
        <v>0.90100000000000002</v>
      </c>
      <c r="TU8" s="3" t="s">
        <v>651</v>
      </c>
      <c r="VT8" s="3">
        <v>9.0999999999999998E-2</v>
      </c>
      <c r="VV8" s="3">
        <v>0.873</v>
      </c>
      <c r="VW8" s="3">
        <v>0.87450000000000006</v>
      </c>
      <c r="VX8" s="3">
        <v>0.87160000000000004</v>
      </c>
      <c r="WG8" s="3">
        <v>0.997</v>
      </c>
      <c r="WH8" s="3" t="s">
        <v>651</v>
      </c>
      <c r="WQ8" s="3">
        <v>0.80300000000000005</v>
      </c>
      <c r="WR8" s="3">
        <v>0.84819999999999995</v>
      </c>
      <c r="WS8" s="3">
        <v>0.75870000000000004</v>
      </c>
      <c r="XB8" s="3">
        <v>0.89500000000000002</v>
      </c>
      <c r="XC8" s="3" t="s">
        <v>651</v>
      </c>
      <c r="XL8" s="3">
        <v>0.27300000000000002</v>
      </c>
      <c r="XM8" s="3">
        <v>2012</v>
      </c>
      <c r="XN8" s="8">
        <v>0.80300000000000005</v>
      </c>
      <c r="XO8" s="8">
        <v>0.11799999999999999</v>
      </c>
      <c r="XP8" s="8">
        <v>16.5</v>
      </c>
      <c r="XQ8" s="1">
        <v>1</v>
      </c>
      <c r="XR8" s="2">
        <v>0.33</v>
      </c>
      <c r="XS8" s="7">
        <v>0.66500000000000004</v>
      </c>
      <c r="XT8" s="7">
        <v>1</v>
      </c>
      <c r="XU8" s="7">
        <v>1.375</v>
      </c>
      <c r="XV8" s="2">
        <v>0</v>
      </c>
      <c r="XW8" s="1">
        <v>0</v>
      </c>
      <c r="XX8" s="2">
        <v>0.99</v>
      </c>
      <c r="XY8" s="2">
        <v>0.01</v>
      </c>
      <c r="XZ8" s="7">
        <v>0.25</v>
      </c>
      <c r="YA8" s="7">
        <v>1</v>
      </c>
      <c r="YB8" s="7">
        <v>2.0625</v>
      </c>
      <c r="YC8" s="2">
        <v>1</v>
      </c>
      <c r="YD8" s="2">
        <v>0</v>
      </c>
      <c r="YE8" s="2">
        <v>0</v>
      </c>
      <c r="YF8" s="2">
        <v>997</v>
      </c>
      <c r="YG8" s="7">
        <v>0.33300000000000002</v>
      </c>
      <c r="YH8" s="7">
        <v>1</v>
      </c>
      <c r="YI8" s="7">
        <v>2.75</v>
      </c>
    </row>
    <row r="9" spans="1:659">
      <c r="A9" t="s">
        <v>650</v>
      </c>
      <c r="B9" s="1">
        <v>1</v>
      </c>
      <c r="C9" s="1">
        <v>1</v>
      </c>
      <c r="D9" s="1">
        <v>1</v>
      </c>
      <c r="E9" s="1">
        <v>1</v>
      </c>
      <c r="F9" s="1">
        <v>0</v>
      </c>
      <c r="G9" s="1">
        <v>0.5</v>
      </c>
      <c r="H9" s="1">
        <v>0.5</v>
      </c>
      <c r="I9" s="1">
        <v>1</v>
      </c>
      <c r="J9" s="1">
        <v>0.625</v>
      </c>
      <c r="K9" s="1">
        <v>1</v>
      </c>
      <c r="L9" s="1">
        <v>1</v>
      </c>
      <c r="M9" s="1">
        <v>1</v>
      </c>
      <c r="N9" s="1">
        <v>0</v>
      </c>
      <c r="O9" s="1">
        <v>0.66</v>
      </c>
      <c r="P9" s="1">
        <v>1</v>
      </c>
      <c r="Q9" s="1">
        <v>1</v>
      </c>
      <c r="R9" s="1">
        <v>1</v>
      </c>
      <c r="S9" s="1">
        <v>1</v>
      </c>
      <c r="T9" s="1">
        <v>1</v>
      </c>
      <c r="U9" s="1">
        <v>1</v>
      </c>
      <c r="V9" s="1">
        <v>1</v>
      </c>
      <c r="W9" s="1">
        <v>1</v>
      </c>
      <c r="X9" s="1">
        <v>1</v>
      </c>
      <c r="Y9" s="1">
        <v>1</v>
      </c>
      <c r="AJ9" s="1">
        <v>1</v>
      </c>
      <c r="AK9" s="6">
        <v>0.91500000000000004</v>
      </c>
      <c r="AL9" s="6">
        <v>1</v>
      </c>
      <c r="AM9" s="6">
        <v>3.4375</v>
      </c>
      <c r="AN9" s="1">
        <v>0.5</v>
      </c>
      <c r="AO9" s="1">
        <v>0.5</v>
      </c>
      <c r="AP9" s="1">
        <v>0.5</v>
      </c>
      <c r="AQ9" s="1">
        <v>0.5</v>
      </c>
      <c r="AR9" s="1">
        <v>997</v>
      </c>
      <c r="AS9" s="1">
        <v>1</v>
      </c>
      <c r="AT9" s="1">
        <v>1</v>
      </c>
      <c r="AU9" s="1">
        <v>1</v>
      </c>
      <c r="AV9" s="6">
        <v>0.625</v>
      </c>
      <c r="AW9" s="6">
        <v>1</v>
      </c>
      <c r="AX9" s="6">
        <v>3.4375</v>
      </c>
      <c r="AY9" s="1">
        <v>0</v>
      </c>
      <c r="AZ9" s="1">
        <v>997</v>
      </c>
      <c r="BA9" s="6">
        <v>0</v>
      </c>
      <c r="BB9" s="6">
        <v>1</v>
      </c>
      <c r="BC9" s="6">
        <v>1.375</v>
      </c>
      <c r="BD9" s="1">
        <v>1</v>
      </c>
      <c r="BE9" s="1">
        <v>1</v>
      </c>
      <c r="BF9" s="2">
        <v>0.25</v>
      </c>
      <c r="BG9" s="1">
        <v>0</v>
      </c>
      <c r="BH9" s="1">
        <v>1</v>
      </c>
      <c r="BI9" s="1">
        <v>0</v>
      </c>
      <c r="BJ9" s="1">
        <v>0</v>
      </c>
      <c r="BK9" s="1">
        <v>0</v>
      </c>
      <c r="BL9" s="1">
        <v>0</v>
      </c>
      <c r="BM9" s="1">
        <v>0</v>
      </c>
      <c r="BN9" s="1">
        <v>0</v>
      </c>
      <c r="BO9" s="1">
        <v>0</v>
      </c>
      <c r="BP9" s="1">
        <v>0</v>
      </c>
      <c r="BQ9" s="1">
        <v>1</v>
      </c>
      <c r="BR9" s="1">
        <v>0</v>
      </c>
      <c r="BS9" s="1">
        <v>0</v>
      </c>
      <c r="BT9" s="1">
        <v>0</v>
      </c>
      <c r="BU9" s="1">
        <v>0</v>
      </c>
      <c r="BV9" s="1">
        <v>0</v>
      </c>
      <c r="BW9" s="1">
        <v>0.125</v>
      </c>
      <c r="BX9" s="6">
        <v>0.59399999999999997</v>
      </c>
      <c r="BY9" s="6">
        <v>1</v>
      </c>
      <c r="BZ9" s="6">
        <v>2.75</v>
      </c>
      <c r="CA9" s="5">
        <v>89.7</v>
      </c>
      <c r="CB9" s="2">
        <v>0.23499999999999999</v>
      </c>
      <c r="CC9" s="2">
        <v>2013</v>
      </c>
      <c r="CD9" s="7">
        <v>0.23499999999999999</v>
      </c>
      <c r="CE9" s="7">
        <v>1</v>
      </c>
      <c r="CF9" s="7">
        <v>0.6875</v>
      </c>
      <c r="CG9" s="2">
        <v>1</v>
      </c>
      <c r="CH9" s="2">
        <v>2012</v>
      </c>
      <c r="CI9" s="2">
        <v>0.82</v>
      </c>
      <c r="CJ9" s="2">
        <v>2013</v>
      </c>
      <c r="CK9" s="7">
        <v>0.91</v>
      </c>
      <c r="CL9" s="7">
        <v>1</v>
      </c>
      <c r="CM9" s="7">
        <v>1.375</v>
      </c>
      <c r="CN9" s="2">
        <v>0.85860000000000003</v>
      </c>
      <c r="CO9" s="2">
        <v>2013</v>
      </c>
      <c r="CP9" s="2">
        <v>0.23799999999999999</v>
      </c>
      <c r="CQ9" s="2">
        <v>2013</v>
      </c>
      <c r="CR9" s="7">
        <v>0.54900000000000004</v>
      </c>
      <c r="CS9" s="7">
        <v>1</v>
      </c>
      <c r="CT9" s="7">
        <v>1.375</v>
      </c>
      <c r="CU9" s="2">
        <v>1.3</v>
      </c>
      <c r="CV9" s="2">
        <v>2013</v>
      </c>
      <c r="CW9" s="7">
        <v>1.3</v>
      </c>
      <c r="CX9" s="7">
        <v>1</v>
      </c>
      <c r="CY9" s="7">
        <v>0.6875</v>
      </c>
      <c r="CZ9" s="1">
        <v>0.5</v>
      </c>
      <c r="DA9" s="2">
        <v>0.96199999999999997</v>
      </c>
      <c r="DB9" s="2">
        <v>2011</v>
      </c>
      <c r="DC9" s="7">
        <v>0.73099999999999998</v>
      </c>
      <c r="DD9" s="7">
        <v>1</v>
      </c>
      <c r="DE9" s="7">
        <v>1.375</v>
      </c>
      <c r="DF9" s="1">
        <v>1</v>
      </c>
      <c r="DG9" s="1">
        <v>1</v>
      </c>
      <c r="DH9" s="1">
        <v>1</v>
      </c>
      <c r="DI9" s="1">
        <v>1</v>
      </c>
      <c r="DJ9" s="1">
        <v>1</v>
      </c>
      <c r="DK9" s="1">
        <v>1</v>
      </c>
      <c r="DL9" s="1">
        <v>1</v>
      </c>
      <c r="DM9" s="1">
        <v>1</v>
      </c>
      <c r="DN9" s="1">
        <v>0</v>
      </c>
      <c r="DO9" s="1">
        <v>1</v>
      </c>
      <c r="DP9" s="1">
        <v>1</v>
      </c>
      <c r="DQ9" s="1">
        <v>1</v>
      </c>
      <c r="DR9" s="1">
        <v>1</v>
      </c>
      <c r="DS9" s="1">
        <v>1</v>
      </c>
      <c r="DT9" s="1">
        <v>1</v>
      </c>
      <c r="DU9" s="1">
        <v>1</v>
      </c>
      <c r="DV9" s="1">
        <v>0.93799999999999994</v>
      </c>
      <c r="DW9" s="1">
        <v>1</v>
      </c>
      <c r="DX9" s="2">
        <v>1</v>
      </c>
      <c r="DY9" s="2">
        <v>0</v>
      </c>
      <c r="DZ9" s="7">
        <v>0.73499999999999999</v>
      </c>
      <c r="EA9" s="7">
        <v>1</v>
      </c>
      <c r="EB9" s="7">
        <v>2.75</v>
      </c>
      <c r="EC9" s="2">
        <v>1.091</v>
      </c>
      <c r="ED9" s="2">
        <v>1.105</v>
      </c>
      <c r="EE9" s="2">
        <v>1.077</v>
      </c>
      <c r="EN9" s="2">
        <v>0.97499999999999998</v>
      </c>
      <c r="EO9" s="2" t="s">
        <v>651</v>
      </c>
      <c r="EX9" s="2">
        <v>0.52100000000000002</v>
      </c>
      <c r="EY9" s="2">
        <v>0.52600000000000002</v>
      </c>
      <c r="EZ9" s="2">
        <v>0.51700000000000002</v>
      </c>
      <c r="FI9" s="2">
        <v>0.98299999999999998</v>
      </c>
      <c r="FJ9" s="2" t="s">
        <v>651</v>
      </c>
      <c r="GN9" s="2">
        <v>5.8299999999999998E-2</v>
      </c>
      <c r="GO9" s="2">
        <v>6.2899999999999998E-2</v>
      </c>
      <c r="GP9" s="2">
        <v>5.3600000000000002E-2</v>
      </c>
      <c r="GY9" s="2">
        <v>0.85199999999999998</v>
      </c>
      <c r="GZ9" s="2" t="s">
        <v>651</v>
      </c>
      <c r="HI9" s="2">
        <v>0.20499999999999999</v>
      </c>
      <c r="HJ9" s="2">
        <v>2013</v>
      </c>
      <c r="HK9" s="2">
        <v>0.93700000000000006</v>
      </c>
      <c r="HL9" s="2">
        <v>0.93400000000000005</v>
      </c>
      <c r="HM9" s="2">
        <v>0.94</v>
      </c>
      <c r="HV9" s="2">
        <v>0.99399999999999999</v>
      </c>
      <c r="HW9" s="2" t="s">
        <v>652</v>
      </c>
      <c r="IF9" s="2">
        <v>0.51500000000000001</v>
      </c>
      <c r="IG9" s="2">
        <v>0.52100000000000002</v>
      </c>
      <c r="IH9" s="2">
        <v>0.50900000000000001</v>
      </c>
      <c r="IQ9" s="2">
        <v>0.97699999999999998</v>
      </c>
      <c r="IR9" s="2" t="s">
        <v>652</v>
      </c>
      <c r="JA9" s="2">
        <v>0.27300000000000002</v>
      </c>
      <c r="JB9" s="2">
        <v>2013</v>
      </c>
      <c r="JC9" s="2">
        <v>0.11</v>
      </c>
      <c r="JD9" s="2">
        <v>2013</v>
      </c>
      <c r="JE9" s="2">
        <v>0.77439999999999998</v>
      </c>
      <c r="JF9" s="2">
        <v>0.76329999999999998</v>
      </c>
      <c r="JG9" s="2">
        <v>0.78580000000000005</v>
      </c>
      <c r="JP9" s="2">
        <v>0.97099999999999997</v>
      </c>
      <c r="JQ9" s="2" t="s">
        <v>652</v>
      </c>
      <c r="JZ9" s="2">
        <v>0.63249999999999995</v>
      </c>
      <c r="KA9" s="2">
        <v>0.65680000000000005</v>
      </c>
      <c r="KB9" s="2">
        <v>0.60799999999999998</v>
      </c>
      <c r="KK9" s="2">
        <v>0.92600000000000005</v>
      </c>
      <c r="KL9" s="2" t="s">
        <v>651</v>
      </c>
      <c r="PQ9" s="2">
        <v>6.8000000000000005E-2</v>
      </c>
      <c r="PR9" s="2">
        <v>2013</v>
      </c>
      <c r="PS9" s="7">
        <v>0.89400000000000002</v>
      </c>
      <c r="PT9" s="7">
        <v>0.16300000000000001</v>
      </c>
      <c r="PU9" s="7">
        <v>2.75</v>
      </c>
      <c r="PV9" s="1">
        <v>1</v>
      </c>
      <c r="PW9" s="1">
        <v>1</v>
      </c>
      <c r="PX9" s="1">
        <v>1</v>
      </c>
      <c r="PY9" s="1">
        <v>1</v>
      </c>
      <c r="PZ9" s="1">
        <v>0</v>
      </c>
      <c r="QA9" s="2">
        <v>1</v>
      </c>
      <c r="QB9" s="2">
        <v>1</v>
      </c>
      <c r="QC9" s="2">
        <v>1</v>
      </c>
      <c r="QD9" s="2">
        <v>1</v>
      </c>
      <c r="QE9" s="2">
        <v>1</v>
      </c>
      <c r="QF9" s="2">
        <v>1</v>
      </c>
      <c r="QG9" s="2">
        <v>1</v>
      </c>
      <c r="QH9" s="2">
        <v>1</v>
      </c>
      <c r="QI9" s="2">
        <v>1</v>
      </c>
      <c r="QJ9" s="2">
        <v>1</v>
      </c>
      <c r="QK9" s="1">
        <v>1</v>
      </c>
      <c r="QL9" s="2">
        <v>1</v>
      </c>
      <c r="QM9" s="2">
        <v>1</v>
      </c>
      <c r="QN9" s="2">
        <v>1</v>
      </c>
      <c r="QO9" s="7">
        <v>0.94699999999999995</v>
      </c>
      <c r="QP9" s="7">
        <v>1</v>
      </c>
      <c r="QQ9" s="7">
        <v>3.4375</v>
      </c>
      <c r="QR9" s="1">
        <v>1</v>
      </c>
      <c r="QS9" s="1">
        <v>1</v>
      </c>
      <c r="QT9" s="2">
        <v>0</v>
      </c>
      <c r="QU9" s="7">
        <v>0.66600000000000004</v>
      </c>
      <c r="QV9" s="7">
        <v>1</v>
      </c>
      <c r="QW9" s="7">
        <v>2.0625</v>
      </c>
      <c r="QX9" s="3">
        <v>0.496</v>
      </c>
      <c r="QY9" s="3">
        <v>0.46700000000000003</v>
      </c>
      <c r="QZ9" s="3">
        <v>0.56399999999999995</v>
      </c>
      <c r="RI9" s="3">
        <v>0.82799999999999996</v>
      </c>
      <c r="RJ9" s="3" t="s">
        <v>652</v>
      </c>
      <c r="SN9" s="3">
        <v>0.52200000000000002</v>
      </c>
      <c r="TI9" s="3">
        <v>0.21</v>
      </c>
      <c r="TJ9" s="3">
        <v>0.22700000000000001</v>
      </c>
      <c r="TK9" s="3">
        <v>0.193</v>
      </c>
      <c r="TT9" s="3">
        <v>0.85</v>
      </c>
      <c r="TU9" s="3" t="s">
        <v>651</v>
      </c>
      <c r="VT9" s="3">
        <v>0.106</v>
      </c>
      <c r="VU9" s="3">
        <v>2014</v>
      </c>
      <c r="VV9" s="3">
        <v>0.9093</v>
      </c>
      <c r="VW9" s="3">
        <v>0.89590000000000003</v>
      </c>
      <c r="VX9" s="3">
        <v>0.92120000000000002</v>
      </c>
      <c r="WG9" s="3">
        <v>0.97299999999999998</v>
      </c>
      <c r="WH9" s="3" t="s">
        <v>651</v>
      </c>
      <c r="WQ9" s="3">
        <v>0.83579999999999999</v>
      </c>
      <c r="WR9" s="3">
        <v>0.87760000000000005</v>
      </c>
      <c r="WS9" s="3">
        <v>0.80069999999999997</v>
      </c>
      <c r="XB9" s="3">
        <v>0.91200000000000003</v>
      </c>
      <c r="XC9" s="3" t="s">
        <v>651</v>
      </c>
      <c r="XL9" s="3">
        <v>0.27300000000000002</v>
      </c>
      <c r="XM9" s="3">
        <v>2013</v>
      </c>
      <c r="XN9" s="8">
        <v>0.75800000000000001</v>
      </c>
      <c r="XO9" s="8">
        <v>0.129</v>
      </c>
      <c r="XP9" s="8">
        <v>16.5</v>
      </c>
      <c r="XQ9" s="1">
        <v>1</v>
      </c>
      <c r="XR9" s="2">
        <v>0.33</v>
      </c>
      <c r="XS9" s="7">
        <v>0.66500000000000004</v>
      </c>
      <c r="XT9" s="7">
        <v>1</v>
      </c>
      <c r="XU9" s="7">
        <v>1.375</v>
      </c>
      <c r="XV9" s="2">
        <v>997</v>
      </c>
      <c r="XW9" s="1">
        <v>1</v>
      </c>
      <c r="XZ9" s="7">
        <v>1</v>
      </c>
      <c r="YA9" s="7">
        <v>0.5</v>
      </c>
      <c r="YB9" s="7">
        <v>2.0625</v>
      </c>
      <c r="YC9" s="2">
        <v>0.33</v>
      </c>
      <c r="YD9" s="2">
        <v>0.66</v>
      </c>
      <c r="YE9" s="2">
        <v>0</v>
      </c>
      <c r="YF9" s="2">
        <v>997</v>
      </c>
      <c r="YG9" s="7">
        <v>0.33300000000000002</v>
      </c>
      <c r="YH9" s="7">
        <v>1</v>
      </c>
      <c r="YI9" s="7">
        <v>2.75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BH9"/>
  <sheetViews>
    <sheetView tabSelected="1" topLeftCell="BG1" workbookViewId="0">
      <selection activeCell="AQ14" sqref="AQ14"/>
    </sheetView>
  </sheetViews>
  <sheetFormatPr defaultRowHeight="15"/>
  <cols>
    <col min="1" max="1" width="11" bestFit="1" customWidth="1"/>
    <col min="2" max="2" width="118.42578125" style="1" bestFit="1" customWidth="1"/>
    <col min="3" max="3" width="93.140625" style="1" bestFit="1" customWidth="1"/>
    <col min="4" max="4" width="11.5703125" style="1" bestFit="1" customWidth="1"/>
    <col min="5" max="5" width="119" style="1" bestFit="1" customWidth="1"/>
    <col min="6" max="6" width="11.5703125" style="1" bestFit="1" customWidth="1"/>
    <col min="7" max="7" width="112" style="1" bestFit="1" customWidth="1"/>
    <col min="8" max="8" width="11.5703125" style="1" bestFit="1" customWidth="1"/>
    <col min="9" max="9" width="96.42578125" style="1" bestFit="1" customWidth="1"/>
    <col min="10" max="10" width="11.5703125" style="1" bestFit="1" customWidth="1"/>
    <col min="11" max="11" width="94.42578125" style="1" bestFit="1" customWidth="1"/>
    <col min="12" max="12" width="18.28515625" style="1" bestFit="1" customWidth="1"/>
    <col min="13" max="13" width="12.85546875" style="1" bestFit="1" customWidth="1"/>
    <col min="14" max="14" width="15.85546875" style="1" bestFit="1" customWidth="1"/>
    <col min="15" max="15" width="11.5703125" style="1" bestFit="1" customWidth="1"/>
    <col min="16" max="16" width="96.5703125" style="1" bestFit="1" customWidth="1"/>
    <col min="17" max="17" width="63.140625" style="1" bestFit="1" customWidth="1"/>
    <col min="18" max="18" width="46.28515625" style="1" bestFit="1" customWidth="1"/>
    <col min="19" max="19" width="11.5703125" style="1" bestFit="1" customWidth="1"/>
    <col min="20" max="20" width="99.5703125" style="2" bestFit="1" customWidth="1"/>
    <col min="21" max="21" width="11.5703125" style="2" bestFit="1" customWidth="1"/>
    <col min="22" max="22" width="65.7109375" style="2" bestFit="1" customWidth="1"/>
    <col min="23" max="23" width="11.5703125" style="2" bestFit="1" customWidth="1"/>
    <col min="24" max="24" width="67" style="2" bestFit="1" customWidth="1"/>
    <col min="25" max="25" width="11.5703125" style="2" bestFit="1" customWidth="1"/>
    <col min="26" max="26" width="73.85546875" style="2" bestFit="1" customWidth="1"/>
    <col min="27" max="27" width="11.5703125" style="2" bestFit="1" customWidth="1"/>
    <col min="28" max="28" width="83" style="2" bestFit="1" customWidth="1"/>
    <col min="29" max="29" width="11.5703125" style="2" bestFit="1" customWidth="1"/>
    <col min="30" max="30" width="70.5703125" style="2" bestFit="1" customWidth="1"/>
    <col min="31" max="31" width="11.5703125" style="2" bestFit="1" customWidth="1"/>
    <col min="32" max="32" width="76.42578125" style="2" bestFit="1" customWidth="1"/>
    <col min="33" max="33" width="22.5703125" style="2" bestFit="1" customWidth="1"/>
    <col min="34" max="34" width="11.5703125" style="2" bestFit="1" customWidth="1"/>
    <col min="35" max="35" width="64.85546875" style="2" bestFit="1" customWidth="1"/>
    <col min="36" max="36" width="11.5703125" style="2" bestFit="1" customWidth="1"/>
    <col min="37" max="37" width="81.140625" style="2" bestFit="1" customWidth="1"/>
    <col min="38" max="38" width="11.5703125" style="2" bestFit="1" customWidth="1"/>
    <col min="39" max="39" width="72.7109375" style="2" bestFit="1" customWidth="1"/>
    <col min="40" max="40" width="85.7109375" style="2" bestFit="1" customWidth="1"/>
    <col min="41" max="41" width="11.5703125" style="2" bestFit="1" customWidth="1"/>
    <col min="42" max="42" width="90.7109375" style="1" bestFit="1" customWidth="1"/>
    <col min="43" max="43" width="51" style="2" bestFit="1" customWidth="1"/>
    <col min="44" max="44" width="13.28515625" style="2" bestFit="1" customWidth="1"/>
    <col min="45" max="45" width="15.5703125" style="2" bestFit="1" customWidth="1"/>
    <col min="46" max="46" width="119.140625" style="1" bestFit="1" customWidth="1"/>
    <col min="47" max="47" width="78.42578125" style="2" bestFit="1" customWidth="1"/>
    <col min="48" max="48" width="23.140625" style="2" bestFit="1" customWidth="1"/>
    <col min="49" max="49" width="25.140625" style="2" bestFit="1" customWidth="1"/>
    <col min="50" max="50" width="11.5703125" style="2" bestFit="1" customWidth="1"/>
    <col min="51" max="51" width="67.28515625" style="1" bestFit="1" customWidth="1"/>
    <col min="52" max="52" width="66.7109375" style="2" bestFit="1" customWidth="1"/>
    <col min="53" max="53" width="12.7109375" style="2" bestFit="1" customWidth="1"/>
    <col min="54" max="54" width="57.140625" style="1" bestFit="1" customWidth="1"/>
    <col min="55" max="55" width="71.7109375" style="1" bestFit="1" customWidth="1"/>
    <col min="56" max="56" width="80.140625" style="2" bestFit="1" customWidth="1"/>
    <col min="57" max="57" width="11.5703125" style="2" bestFit="1" customWidth="1"/>
    <col min="58" max="58" width="64.85546875" style="1" bestFit="1" customWidth="1"/>
    <col min="59" max="59" width="71.7109375" style="2" bestFit="1" customWidth="1"/>
    <col min="60" max="60" width="102" style="2" bestFit="1" customWidth="1"/>
  </cols>
  <sheetData>
    <row r="1" spans="1:60">
      <c r="A1" t="s">
        <v>741</v>
      </c>
      <c r="B1" s="1" t="s">
        <v>0</v>
      </c>
      <c r="V1" s="2" t="s">
        <v>1</v>
      </c>
      <c r="AK1" s="2" t="s">
        <v>2</v>
      </c>
      <c r="AT1" s="1" t="s">
        <v>3</v>
      </c>
      <c r="AU1" s="2" t="s">
        <v>4</v>
      </c>
    </row>
    <row r="2" spans="1:60">
      <c r="A2" t="s">
        <v>742</v>
      </c>
      <c r="B2" s="1" t="s">
        <v>7</v>
      </c>
      <c r="C2" s="1" t="s">
        <v>673</v>
      </c>
      <c r="V2" s="2" t="s">
        <v>9</v>
      </c>
      <c r="X2" s="2" t="s">
        <v>10</v>
      </c>
      <c r="AB2" s="2" t="s">
        <v>11</v>
      </c>
      <c r="AI2" s="2" t="s">
        <v>12</v>
      </c>
      <c r="AK2" s="2" t="s">
        <v>13</v>
      </c>
      <c r="AQ2" s="2" t="s">
        <v>15</v>
      </c>
      <c r="AT2" s="1" t="s">
        <v>16</v>
      </c>
      <c r="AU2" s="2" t="s">
        <v>19</v>
      </c>
      <c r="AY2" s="1" t="s">
        <v>674</v>
      </c>
    </row>
    <row r="3" spans="1:60">
      <c r="A3" t="s">
        <v>743</v>
      </c>
      <c r="B3" s="1" t="s">
        <v>675</v>
      </c>
      <c r="C3" s="1" t="s">
        <v>676</v>
      </c>
      <c r="E3" s="1" t="s">
        <v>677</v>
      </c>
      <c r="G3" s="1" t="s">
        <v>678</v>
      </c>
      <c r="I3" s="1" t="s">
        <v>679</v>
      </c>
      <c r="K3" s="1" t="s">
        <v>680</v>
      </c>
      <c r="P3" s="1" t="s">
        <v>681</v>
      </c>
      <c r="T3" s="2" t="s">
        <v>682</v>
      </c>
      <c r="V3" s="2" t="s">
        <v>683</v>
      </c>
      <c r="X3" s="2" t="s">
        <v>684</v>
      </c>
      <c r="Z3" s="2" t="s">
        <v>685</v>
      </c>
      <c r="AB3" s="2" t="s">
        <v>686</v>
      </c>
      <c r="AD3" s="2" t="s">
        <v>687</v>
      </c>
      <c r="AF3" s="2" t="s">
        <v>688</v>
      </c>
      <c r="AI3" s="2" t="s">
        <v>689</v>
      </c>
      <c r="AK3" s="2" t="s">
        <v>690</v>
      </c>
      <c r="AM3" s="2" t="s">
        <v>691</v>
      </c>
      <c r="AP3" s="1" t="s">
        <v>692</v>
      </c>
      <c r="AQ3" s="2" t="s">
        <v>693</v>
      </c>
      <c r="AT3" s="1" t="s">
        <v>694</v>
      </c>
      <c r="AU3" s="2" t="s">
        <v>695</v>
      </c>
      <c r="AY3" s="1" t="s">
        <v>696</v>
      </c>
      <c r="AZ3" s="2" t="s">
        <v>697</v>
      </c>
      <c r="BB3" s="1" t="s">
        <v>698</v>
      </c>
      <c r="BC3" s="1" t="s">
        <v>699</v>
      </c>
      <c r="BD3" s="2" t="s">
        <v>700</v>
      </c>
      <c r="BF3" s="1" t="s">
        <v>701</v>
      </c>
      <c r="BG3" s="2" t="s">
        <v>702</v>
      </c>
      <c r="BH3" s="2" t="s">
        <v>703</v>
      </c>
    </row>
    <row r="4" spans="1:60">
      <c r="B4" s="1" t="s">
        <v>675</v>
      </c>
      <c r="C4" s="1" t="s">
        <v>676</v>
      </c>
      <c r="D4" s="1" t="s">
        <v>704</v>
      </c>
      <c r="E4" s="1" t="s">
        <v>677</v>
      </c>
      <c r="F4" s="1" t="s">
        <v>705</v>
      </c>
      <c r="G4" s="1" t="s">
        <v>678</v>
      </c>
      <c r="H4" s="1" t="s">
        <v>706</v>
      </c>
      <c r="I4" s="1" t="s">
        <v>707</v>
      </c>
      <c r="J4" s="1" t="s">
        <v>708</v>
      </c>
      <c r="K4" s="1" t="s">
        <v>709</v>
      </c>
      <c r="L4" s="1" t="s">
        <v>710</v>
      </c>
      <c r="M4" s="1" t="s">
        <v>711</v>
      </c>
      <c r="N4" s="1" t="s">
        <v>712</v>
      </c>
      <c r="O4" s="1" t="s">
        <v>713</v>
      </c>
      <c r="P4" s="1" t="s">
        <v>714</v>
      </c>
      <c r="Q4" s="1" t="s">
        <v>715</v>
      </c>
      <c r="R4" s="1" t="s">
        <v>716</v>
      </c>
      <c r="S4" s="1" t="s">
        <v>717</v>
      </c>
      <c r="T4" s="2" t="s">
        <v>682</v>
      </c>
      <c r="U4" s="2" t="s">
        <v>718</v>
      </c>
      <c r="V4" s="2" t="s">
        <v>839</v>
      </c>
      <c r="W4" s="2" t="s">
        <v>836</v>
      </c>
      <c r="X4" s="2" t="s">
        <v>837</v>
      </c>
      <c r="Y4" s="2" t="s">
        <v>719</v>
      </c>
      <c r="Z4" s="2" t="s">
        <v>838</v>
      </c>
      <c r="AA4" s="2" t="s">
        <v>720</v>
      </c>
      <c r="AB4" s="2" t="s">
        <v>840</v>
      </c>
      <c r="AC4" s="2" t="s">
        <v>721</v>
      </c>
      <c r="AD4" s="2" t="s">
        <v>841</v>
      </c>
      <c r="AE4" s="2" t="s">
        <v>722</v>
      </c>
      <c r="AF4" s="2" t="s">
        <v>723</v>
      </c>
      <c r="AG4" s="2" t="s">
        <v>724</v>
      </c>
      <c r="AH4" s="2" t="s">
        <v>725</v>
      </c>
      <c r="AI4" s="2" t="s">
        <v>842</v>
      </c>
      <c r="AJ4" s="2" t="s">
        <v>726</v>
      </c>
      <c r="AK4" s="2" t="s">
        <v>690</v>
      </c>
      <c r="AL4" s="2" t="s">
        <v>727</v>
      </c>
      <c r="AM4" s="2" t="s">
        <v>728</v>
      </c>
      <c r="AN4" s="2" t="s">
        <v>729</v>
      </c>
      <c r="AO4" s="2" t="s">
        <v>730</v>
      </c>
      <c r="AP4" s="1" t="s">
        <v>692</v>
      </c>
      <c r="AQ4" s="2" t="s">
        <v>843</v>
      </c>
      <c r="AR4" s="2" t="s">
        <v>844</v>
      </c>
      <c r="AS4" s="2" t="s">
        <v>845</v>
      </c>
      <c r="AT4" s="1" t="s">
        <v>694</v>
      </c>
      <c r="AU4" s="2" t="s">
        <v>731</v>
      </c>
      <c r="AV4" s="2" t="s">
        <v>732</v>
      </c>
      <c r="AW4" s="2" t="s">
        <v>733</v>
      </c>
      <c r="AX4" s="2" t="s">
        <v>734</v>
      </c>
      <c r="AY4" s="1" t="s">
        <v>696</v>
      </c>
      <c r="AZ4" s="2" t="s">
        <v>697</v>
      </c>
      <c r="BA4" s="2" t="s">
        <v>735</v>
      </c>
      <c r="BB4" s="1" t="s">
        <v>698</v>
      </c>
      <c r="BC4" s="1" t="s">
        <v>699</v>
      </c>
      <c r="BD4" s="2" t="s">
        <v>700</v>
      </c>
      <c r="BE4" s="2" t="s">
        <v>736</v>
      </c>
      <c r="BF4" s="1" t="s">
        <v>701</v>
      </c>
      <c r="BG4" s="2" t="s">
        <v>702</v>
      </c>
      <c r="BH4" s="2" t="s">
        <v>703</v>
      </c>
    </row>
    <row r="5" spans="1:60">
      <c r="A5" t="s">
        <v>646</v>
      </c>
      <c r="C5" s="1">
        <v>0.17</v>
      </c>
      <c r="D5" s="1">
        <v>2012</v>
      </c>
      <c r="E5" s="1">
        <v>4.2999999999999997E-2</v>
      </c>
      <c r="F5" s="1">
        <v>2014</v>
      </c>
      <c r="N5" s="1">
        <v>0.14180000000000001</v>
      </c>
      <c r="O5" s="1">
        <v>2014</v>
      </c>
      <c r="T5" s="2">
        <v>1</v>
      </c>
      <c r="U5" s="2">
        <v>2013</v>
      </c>
      <c r="V5" s="2">
        <v>3.2199999999999999E-2</v>
      </c>
      <c r="W5" s="2">
        <v>2012</v>
      </c>
      <c r="AB5" s="2">
        <v>0.95</v>
      </c>
      <c r="AC5" s="2">
        <v>2014</v>
      </c>
      <c r="AD5" s="2">
        <v>4.5199999999999997E-2</v>
      </c>
      <c r="AE5" s="2">
        <v>2013</v>
      </c>
      <c r="AF5" s="2">
        <v>1.34</v>
      </c>
      <c r="AH5" s="2">
        <v>2012</v>
      </c>
      <c r="AI5" s="2">
        <v>5.31</v>
      </c>
      <c r="AJ5" s="2">
        <v>2015</v>
      </c>
      <c r="AK5" s="2">
        <v>0.79100000000000004</v>
      </c>
      <c r="AL5" s="2">
        <v>2011</v>
      </c>
      <c r="AM5" s="2">
        <v>0</v>
      </c>
      <c r="AN5" s="2" t="s">
        <v>737</v>
      </c>
      <c r="AO5" s="2">
        <v>2012</v>
      </c>
      <c r="AP5" s="1">
        <v>1</v>
      </c>
      <c r="AQ5" s="2">
        <v>0.39629999999999999</v>
      </c>
      <c r="AS5" s="2">
        <v>0.156</v>
      </c>
      <c r="AT5" s="1">
        <v>0</v>
      </c>
      <c r="AU5" s="2">
        <v>0.09</v>
      </c>
      <c r="AX5" s="2">
        <v>2014</v>
      </c>
      <c r="AY5" s="1">
        <v>0</v>
      </c>
      <c r="AZ5" s="2">
        <v>0.9919</v>
      </c>
      <c r="BA5" s="2">
        <v>2014</v>
      </c>
      <c r="BB5" s="1">
        <v>1</v>
      </c>
      <c r="BC5" s="1">
        <v>1</v>
      </c>
      <c r="BD5" s="2">
        <v>0.96199999999999997</v>
      </c>
      <c r="BE5" s="2">
        <v>2012</v>
      </c>
      <c r="BF5" s="1">
        <v>1</v>
      </c>
      <c r="BG5" s="2">
        <v>1</v>
      </c>
    </row>
    <row r="6" spans="1:60">
      <c r="A6" t="s">
        <v>647</v>
      </c>
      <c r="B6" s="1">
        <v>1</v>
      </c>
      <c r="G6" s="1">
        <v>5.8999999999999999E-3</v>
      </c>
      <c r="H6" s="1">
        <v>2012</v>
      </c>
      <c r="P6" s="1">
        <v>0.83</v>
      </c>
      <c r="R6" s="1">
        <v>0.09</v>
      </c>
      <c r="S6" s="1">
        <v>2014</v>
      </c>
      <c r="T6" s="2">
        <v>0.85</v>
      </c>
      <c r="U6" s="2">
        <v>2014</v>
      </c>
      <c r="V6" s="2">
        <v>2.7E-2</v>
      </c>
      <c r="W6" s="2">
        <v>2013</v>
      </c>
      <c r="X6" s="2">
        <v>0.32</v>
      </c>
      <c r="Y6" s="2">
        <v>2013</v>
      </c>
      <c r="Z6" s="2">
        <v>0.67</v>
      </c>
      <c r="AA6" s="2">
        <v>2013</v>
      </c>
      <c r="AB6" s="2">
        <v>0.37680000000000002</v>
      </c>
      <c r="AC6" s="2">
        <v>2010</v>
      </c>
      <c r="AD6" s="2">
        <v>1.26E-2</v>
      </c>
      <c r="AE6" s="2">
        <v>2011</v>
      </c>
      <c r="AM6" s="2">
        <v>0</v>
      </c>
      <c r="AP6" s="1">
        <v>0</v>
      </c>
      <c r="AT6" s="1">
        <v>0</v>
      </c>
      <c r="AY6" s="1">
        <v>1</v>
      </c>
      <c r="AZ6" s="2">
        <v>0.51</v>
      </c>
      <c r="BA6" s="2">
        <v>2013</v>
      </c>
      <c r="BB6" s="1">
        <v>1</v>
      </c>
      <c r="BC6" s="1">
        <v>1</v>
      </c>
      <c r="BD6" s="2">
        <v>0.68899999999999995</v>
      </c>
      <c r="BE6" s="2">
        <v>2010</v>
      </c>
      <c r="BF6" s="1">
        <v>1</v>
      </c>
      <c r="BG6" s="2">
        <v>1</v>
      </c>
    </row>
    <row r="7" spans="1:60">
      <c r="A7" t="s">
        <v>648</v>
      </c>
      <c r="B7" s="1">
        <v>1</v>
      </c>
      <c r="C7" s="1">
        <v>9.2999999999999999E-2</v>
      </c>
      <c r="D7" s="1">
        <v>2012</v>
      </c>
      <c r="E7" s="1">
        <v>2.5000000000000001E-2</v>
      </c>
      <c r="F7" s="1">
        <v>2013</v>
      </c>
      <c r="G7" s="1">
        <v>2.3199999999999998E-2</v>
      </c>
      <c r="H7" s="1">
        <v>2012</v>
      </c>
      <c r="K7" s="1">
        <v>0.62990000000000002</v>
      </c>
      <c r="L7" s="1">
        <v>0.2155</v>
      </c>
      <c r="M7" s="1">
        <v>9.7000000000000003E-3</v>
      </c>
      <c r="N7" s="1">
        <v>0.13</v>
      </c>
      <c r="O7" s="1">
        <v>2014</v>
      </c>
      <c r="P7" s="1">
        <v>0.81340000000000001</v>
      </c>
      <c r="Q7" s="1">
        <v>0.127</v>
      </c>
      <c r="R7" s="1">
        <v>0.59599999999999997</v>
      </c>
      <c r="S7" s="1">
        <v>2014</v>
      </c>
      <c r="T7" s="2">
        <v>0.96099999999999997</v>
      </c>
      <c r="U7" s="2">
        <v>2013</v>
      </c>
      <c r="V7" s="2">
        <v>1.35E-2</v>
      </c>
      <c r="W7" s="2">
        <v>2013</v>
      </c>
      <c r="X7" s="2">
        <v>0.96699999999999997</v>
      </c>
      <c r="Y7" s="2">
        <v>2013</v>
      </c>
      <c r="Z7" s="2">
        <v>0.8</v>
      </c>
      <c r="AA7" s="2">
        <v>2013</v>
      </c>
      <c r="AD7" s="2">
        <v>2.63E-2</v>
      </c>
      <c r="AE7" s="2">
        <v>2014</v>
      </c>
      <c r="AF7" s="2">
        <v>1.68</v>
      </c>
      <c r="AG7" s="2">
        <v>0.9</v>
      </c>
      <c r="AH7" s="2">
        <v>2014</v>
      </c>
      <c r="AI7" s="2">
        <v>1</v>
      </c>
      <c r="AJ7" s="2">
        <v>2012</v>
      </c>
      <c r="AK7" s="2">
        <v>0.95899999999999996</v>
      </c>
      <c r="AL7" s="2">
        <v>2012</v>
      </c>
      <c r="AM7" s="2">
        <v>0</v>
      </c>
      <c r="AN7" s="2" t="s">
        <v>738</v>
      </c>
      <c r="AO7" s="2">
        <v>2013</v>
      </c>
      <c r="AP7" s="1">
        <v>1</v>
      </c>
      <c r="AQ7" s="2">
        <v>0.81410000000000005</v>
      </c>
      <c r="AS7" s="2">
        <v>0.43180000000000002</v>
      </c>
      <c r="AT7" s="1">
        <v>0</v>
      </c>
      <c r="AU7" s="2">
        <v>3.5999999999999999E-3</v>
      </c>
      <c r="AX7" s="2">
        <v>2014</v>
      </c>
      <c r="AY7" s="1">
        <v>1</v>
      </c>
      <c r="AZ7" s="2">
        <v>0.85</v>
      </c>
      <c r="BA7" s="2">
        <v>2013</v>
      </c>
      <c r="BB7" s="1">
        <v>1</v>
      </c>
      <c r="BC7" s="1">
        <v>1</v>
      </c>
      <c r="BD7" s="2">
        <v>0.96599999999999997</v>
      </c>
      <c r="BE7" s="2">
        <v>2014</v>
      </c>
      <c r="BF7" s="1">
        <v>1</v>
      </c>
      <c r="BG7" s="2">
        <v>0.66</v>
      </c>
    </row>
    <row r="8" spans="1:60">
      <c r="A8" t="s">
        <v>649</v>
      </c>
      <c r="B8" s="1">
        <v>1</v>
      </c>
      <c r="C8" s="1">
        <v>8.3000000000000004E-2</v>
      </c>
      <c r="D8" s="1">
        <v>2009</v>
      </c>
      <c r="E8" s="1">
        <v>3.5400000000000001E-2</v>
      </c>
      <c r="F8" s="1">
        <v>2014</v>
      </c>
      <c r="G8" s="1">
        <v>5.91E-2</v>
      </c>
      <c r="H8" s="1">
        <v>2014</v>
      </c>
      <c r="K8" s="1">
        <v>0.55500000000000005</v>
      </c>
      <c r="L8" s="1">
        <v>0.155</v>
      </c>
      <c r="M8" s="1">
        <v>1.7000000000000001E-2</v>
      </c>
      <c r="N8" s="1">
        <v>0.27300000000000002</v>
      </c>
      <c r="O8" s="1">
        <v>2013</v>
      </c>
      <c r="R8" s="1">
        <v>0.16</v>
      </c>
      <c r="S8" s="1">
        <v>2014</v>
      </c>
      <c r="T8" s="2">
        <v>0.96</v>
      </c>
      <c r="U8" s="2">
        <v>2013</v>
      </c>
      <c r="V8" s="2">
        <v>2.5600000000000001E-2</v>
      </c>
      <c r="W8" s="2">
        <v>2013</v>
      </c>
      <c r="X8" s="2">
        <v>1</v>
      </c>
      <c r="Y8" s="2">
        <v>2013</v>
      </c>
      <c r="Z8" s="2">
        <v>0.436</v>
      </c>
      <c r="AA8" s="2">
        <v>2010</v>
      </c>
      <c r="AB8" s="2">
        <v>0.89200000000000002</v>
      </c>
      <c r="AC8" s="2">
        <v>2013</v>
      </c>
      <c r="AD8" s="2">
        <v>3.5700000000000003E-2</v>
      </c>
      <c r="AE8" s="2">
        <v>2013</v>
      </c>
      <c r="AF8" s="2">
        <v>0.5</v>
      </c>
      <c r="AH8" s="2">
        <v>2015</v>
      </c>
      <c r="AI8" s="2">
        <v>0.5</v>
      </c>
      <c r="AJ8" s="2">
        <v>2013</v>
      </c>
      <c r="AK8" s="2">
        <v>0.98109999999999997</v>
      </c>
      <c r="AL8" s="2">
        <v>2012</v>
      </c>
      <c r="AM8" s="2">
        <v>0</v>
      </c>
      <c r="AN8" s="2" t="s">
        <v>739</v>
      </c>
      <c r="AO8" s="2">
        <v>2015</v>
      </c>
      <c r="AP8" s="1">
        <v>0</v>
      </c>
      <c r="AQ8" s="2">
        <v>0.83399999999999996</v>
      </c>
      <c r="AR8" s="2">
        <v>0.76785000000000003</v>
      </c>
      <c r="AS8" s="2">
        <v>0.79500000000000004</v>
      </c>
      <c r="AT8" s="1">
        <v>0</v>
      </c>
      <c r="AY8" s="1">
        <v>0</v>
      </c>
      <c r="AZ8" s="2">
        <v>0.621</v>
      </c>
      <c r="BA8" s="2">
        <v>2010</v>
      </c>
      <c r="BB8" s="1">
        <v>1</v>
      </c>
      <c r="BC8" s="1">
        <v>1</v>
      </c>
      <c r="BD8" s="2">
        <v>0.76900000000000002</v>
      </c>
      <c r="BE8" s="2">
        <v>2013</v>
      </c>
      <c r="BF8" s="1">
        <v>1</v>
      </c>
      <c r="BG8" s="2">
        <v>1</v>
      </c>
    </row>
    <row r="9" spans="1:60">
      <c r="A9" t="s">
        <v>650</v>
      </c>
      <c r="B9" s="1">
        <v>1</v>
      </c>
      <c r="E9" s="1">
        <v>1.9699999999999999E-2</v>
      </c>
      <c r="F9" s="1">
        <v>2010</v>
      </c>
      <c r="G9" s="1">
        <v>6.4699999999999994E-2</v>
      </c>
      <c r="H9" s="1">
        <v>2012</v>
      </c>
      <c r="K9" s="1">
        <v>0.51580000000000004</v>
      </c>
      <c r="L9" s="1">
        <v>0.25600000000000001</v>
      </c>
      <c r="N9" s="1">
        <v>0.22819999999999999</v>
      </c>
      <c r="O9" s="1">
        <v>2010</v>
      </c>
      <c r="P9" s="1">
        <v>0.96</v>
      </c>
      <c r="S9" s="1">
        <v>2014</v>
      </c>
      <c r="V9" s="2">
        <v>2.1600000000000001E-2</v>
      </c>
      <c r="W9" s="2">
        <v>2013</v>
      </c>
      <c r="Z9" s="2">
        <v>0.85699999999999998</v>
      </c>
      <c r="AA9" s="2">
        <v>2013</v>
      </c>
      <c r="AB9" s="2">
        <v>0.73</v>
      </c>
      <c r="AC9" s="2">
        <v>2013</v>
      </c>
      <c r="AD9" s="2">
        <v>3.2300000000000002E-2</v>
      </c>
      <c r="AE9" s="2">
        <v>2013</v>
      </c>
      <c r="AF9" s="2">
        <v>1.58</v>
      </c>
      <c r="AH9" s="2">
        <v>2015</v>
      </c>
      <c r="AI9" s="2">
        <v>0.95</v>
      </c>
      <c r="AJ9" s="2">
        <v>2013</v>
      </c>
      <c r="AK9" s="2">
        <v>0.96199999999999997</v>
      </c>
      <c r="AL9" s="2">
        <v>2011</v>
      </c>
      <c r="AM9" s="2">
        <v>0</v>
      </c>
      <c r="AN9" s="2" t="s">
        <v>740</v>
      </c>
      <c r="AO9" s="2">
        <v>2015</v>
      </c>
      <c r="AP9" s="1">
        <v>1</v>
      </c>
      <c r="AQ9" s="2">
        <v>0.77200000000000002</v>
      </c>
      <c r="AT9" s="1">
        <v>0</v>
      </c>
      <c r="AY9" s="1">
        <v>0</v>
      </c>
      <c r="AZ9" s="2">
        <v>0.755</v>
      </c>
      <c r="BA9" s="2">
        <v>2013</v>
      </c>
      <c r="BB9" s="1">
        <v>1</v>
      </c>
      <c r="BC9" s="1">
        <v>1</v>
      </c>
      <c r="BD9" s="2">
        <v>0.9526</v>
      </c>
      <c r="BE9" s="2">
        <v>2014</v>
      </c>
      <c r="BF9" s="1">
        <v>1</v>
      </c>
      <c r="BG9"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6"/>
  <sheetViews>
    <sheetView workbookViewId="0">
      <selection activeCell="B25" sqref="B25"/>
    </sheetView>
  </sheetViews>
  <sheetFormatPr defaultRowHeight="15"/>
  <cols>
    <col min="1" max="1" width="24.140625" style="4" bestFit="1" customWidth="1"/>
    <col min="2" max="2" width="24.140625" style="14" customWidth="1"/>
    <col min="3" max="3" width="14.7109375" style="4" bestFit="1" customWidth="1"/>
    <col min="4" max="4" width="14.42578125" style="4" bestFit="1" customWidth="1"/>
    <col min="5" max="5" width="18.85546875" style="4" bestFit="1" customWidth="1"/>
    <col min="6" max="6" width="15.140625" style="4" bestFit="1" customWidth="1"/>
    <col min="7" max="7" width="16.140625" style="4" bestFit="1" customWidth="1"/>
    <col min="8" max="16384" width="9.140625" style="4"/>
  </cols>
  <sheetData>
    <row r="1" spans="1:6">
      <c r="A1"/>
      <c r="B1" s="9" t="s">
        <v>646</v>
      </c>
    </row>
    <row r="2" spans="1:6">
      <c r="A2" s="10" t="s">
        <v>744</v>
      </c>
      <c r="B2" s="11">
        <f>AVERAGE(B3,B9,B14,B18,B22)</f>
        <v>72.901745098039214</v>
      </c>
    </row>
    <row r="3" spans="1:6">
      <c r="A3" s="12" t="s">
        <v>745</v>
      </c>
      <c r="B3" s="13">
        <f>AVERAGE(B4:B8)</f>
        <v>64.26705882352941</v>
      </c>
    </row>
    <row r="4" spans="1:6">
      <c r="A4" t="s">
        <v>657</v>
      </c>
      <c r="B4" s="35">
        <f>PRODUCT('Core Questionnaire'!AK5*100)</f>
        <v>100</v>
      </c>
    </row>
    <row r="5" spans="1:6">
      <c r="A5" t="s">
        <v>746</v>
      </c>
      <c r="B5" s="35">
        <f>PRODUCT('Core Questionnaire'!AV5*100)</f>
        <v>50</v>
      </c>
    </row>
    <row r="6" spans="1:6">
      <c r="A6" t="s">
        <v>658</v>
      </c>
      <c r="B6" s="35">
        <f>PRODUCT('Core Questionnaire'!BA5*100)</f>
        <v>0</v>
      </c>
    </row>
    <row r="7" spans="1:6">
      <c r="A7" t="s">
        <v>659</v>
      </c>
      <c r="B7" s="35">
        <f>PRODUCT('Core Questionnaire'!BX5*100)</f>
        <v>84.399999999999991</v>
      </c>
    </row>
    <row r="8" spans="1:6">
      <c r="A8" t="s">
        <v>672</v>
      </c>
      <c r="B8" s="35">
        <f>AVERAGE('Core Questionnaire'!YH5,'Core Questionnaire'!YA5,'Core Questionnaire'!XT5,'Core Questionnaire'!XO5,'Core Questionnaire'!QV5,'Core Questionnaire'!QP5,'Core Questionnaire'!PT5,'Core Questionnaire'!EA5,'Core Questionnaire'!DD5,'Core Questionnaire'!CX5,'Core Questionnaire'!CS5,'Core Questionnaire'!CL5,'Core Questionnaire'!CE5,'Core Questionnaire'!BY5,'Core Questionnaire'!BB5,'Core Questionnaire'!AW5,'Core Questionnaire'!AL5)*100</f>
        <v>86.935294117647061</v>
      </c>
      <c r="C8" s="15"/>
      <c r="D8" s="15"/>
      <c r="E8" s="15"/>
      <c r="F8" s="15"/>
    </row>
    <row r="9" spans="1:6">
      <c r="A9" s="12" t="s">
        <v>747</v>
      </c>
      <c r="B9" s="13">
        <f>AVERAGE(B10:B13)</f>
        <v>75.625</v>
      </c>
    </row>
    <row r="10" spans="1:6">
      <c r="A10" t="s">
        <v>660</v>
      </c>
      <c r="B10" s="35">
        <f>PRODUCT('Core Questionnaire'!CD5*100)</f>
        <v>33.300000000000004</v>
      </c>
    </row>
    <row r="11" spans="1:6">
      <c r="A11" t="s">
        <v>748</v>
      </c>
      <c r="B11" s="35">
        <f>PRODUCT('Core Questionnaire'!CK5*100)</f>
        <v>96</v>
      </c>
    </row>
    <row r="12" spans="1:6">
      <c r="A12" t="s">
        <v>661</v>
      </c>
      <c r="B12" s="35">
        <f>PRODUCT('Core Questionnaire'!CR5*100)</f>
        <v>73.2</v>
      </c>
    </row>
    <row r="13" spans="1:6">
      <c r="A13" t="s">
        <v>662</v>
      </c>
      <c r="B13" s="35">
        <f>IF('Core Questionnaire'!CW5&gt;=1,"1",'Core Questionnaire'!CW5)*100</f>
        <v>100</v>
      </c>
      <c r="C13" s="15"/>
      <c r="D13" s="15"/>
      <c r="E13" s="15"/>
      <c r="F13" s="15"/>
    </row>
    <row r="14" spans="1:6">
      <c r="A14" s="12" t="s">
        <v>749</v>
      </c>
      <c r="B14" s="13">
        <f>AVERAGE(B15:B17)</f>
        <v>88.38333333333334</v>
      </c>
    </row>
    <row r="15" spans="1:6">
      <c r="A15" t="s">
        <v>663</v>
      </c>
      <c r="B15" s="35">
        <f>PRODUCT('Core Questionnaire'!DC5*100)</f>
        <v>89.600000000000009</v>
      </c>
    </row>
    <row r="16" spans="1:6">
      <c r="A16" t="s">
        <v>664</v>
      </c>
      <c r="B16" s="35">
        <f>PRODUCT('Core Questionnaire'!DZ5*100)</f>
        <v>83.25</v>
      </c>
    </row>
    <row r="17" spans="1:6">
      <c r="A17" t="s">
        <v>665</v>
      </c>
      <c r="B17" s="35">
        <f>PRODUCT('Core Questionnaire'!PS5*100)</f>
        <v>92.300000000000011</v>
      </c>
      <c r="C17" s="15"/>
      <c r="D17" s="15"/>
      <c r="E17" s="15"/>
      <c r="F17" s="15"/>
    </row>
    <row r="18" spans="1:6">
      <c r="A18" s="12" t="s">
        <v>750</v>
      </c>
      <c r="B18" s="13">
        <f>AVERAGE(B19:B21)</f>
        <v>80.800000000000011</v>
      </c>
    </row>
    <row r="19" spans="1:6">
      <c r="A19" t="s">
        <v>666</v>
      </c>
      <c r="B19" s="35">
        <f>PRODUCT('Core Questionnaire'!QO5*100)</f>
        <v>68.400000000000006</v>
      </c>
    </row>
    <row r="20" spans="1:6">
      <c r="A20" t="s">
        <v>667</v>
      </c>
      <c r="B20" s="35">
        <f>PRODUCT('Core Questionnaire'!QU5*100)</f>
        <v>77.7</v>
      </c>
    </row>
    <row r="21" spans="1:6">
      <c r="A21" t="s">
        <v>668</v>
      </c>
      <c r="B21" s="35">
        <f>PRODUCT('Core Questionnaire'!XN5*100)</f>
        <v>96.3</v>
      </c>
      <c r="C21" s="15"/>
      <c r="D21" s="15"/>
      <c r="E21" s="15"/>
      <c r="F21" s="15"/>
    </row>
    <row r="22" spans="1:6">
      <c r="A22" s="12" t="s">
        <v>751</v>
      </c>
      <c r="B22" s="13">
        <f>AVERAGE(B23:B25)</f>
        <v>55.433333333333337</v>
      </c>
    </row>
    <row r="23" spans="1:6">
      <c r="A23" t="s">
        <v>669</v>
      </c>
      <c r="B23" s="35">
        <f>PRODUCT('Core Questionnaire'!XS5*100)</f>
        <v>66.5</v>
      </c>
    </row>
    <row r="24" spans="1:6">
      <c r="A24" t="s">
        <v>670</v>
      </c>
      <c r="B24" s="35">
        <f>PRODUCT('Core Questionnaire'!XZ5*100)</f>
        <v>66.5</v>
      </c>
    </row>
    <row r="25" spans="1:6">
      <c r="A25" t="s">
        <v>671</v>
      </c>
      <c r="B25" s="35">
        <f>PRODUCT('Core Questionnaire'!YG5*100)</f>
        <v>33.300000000000004</v>
      </c>
      <c r="C25" s="15"/>
      <c r="D25" s="15"/>
      <c r="E25" s="15"/>
      <c r="F25" s="15"/>
    </row>
    <row r="26" spans="1:6">
      <c r="A26" s="16"/>
      <c r="B26" s="17"/>
      <c r="C26" s="17"/>
      <c r="D26" s="17"/>
      <c r="E26" s="18"/>
      <c r="F26" s="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6"/>
  <sheetViews>
    <sheetView workbookViewId="0">
      <selection activeCell="B2" sqref="B2"/>
    </sheetView>
  </sheetViews>
  <sheetFormatPr defaultRowHeight="15"/>
  <cols>
    <col min="1" max="1" width="24.140625" style="4" bestFit="1" customWidth="1"/>
    <col min="2" max="2" width="24.140625" style="14" customWidth="1"/>
    <col min="3" max="3" width="14.7109375" style="4" bestFit="1" customWidth="1"/>
    <col min="4" max="4" width="14.42578125" style="4" bestFit="1" customWidth="1"/>
    <col min="5" max="5" width="18.85546875" style="4" bestFit="1" customWidth="1"/>
    <col min="6" max="6" width="15.140625" style="4" bestFit="1" customWidth="1"/>
    <col min="7" max="7" width="16.140625" style="4" bestFit="1" customWidth="1"/>
    <col min="8" max="16384" width="9.140625" style="4"/>
  </cols>
  <sheetData>
    <row r="1" spans="1:6">
      <c r="A1"/>
      <c r="B1" s="9" t="s">
        <v>647</v>
      </c>
    </row>
    <row r="2" spans="1:6">
      <c r="A2" s="10" t="s">
        <v>744</v>
      </c>
      <c r="B2" s="11">
        <f>AVERAGE(B3,B9,B14,B18,B22)</f>
        <v>75.066450980392148</v>
      </c>
    </row>
    <row r="3" spans="1:6">
      <c r="A3" s="12" t="s">
        <v>745</v>
      </c>
      <c r="B3" s="13">
        <f>AVERAGE(B4:B8)</f>
        <v>94.190588235294115</v>
      </c>
    </row>
    <row r="4" spans="1:6">
      <c r="A4" t="s">
        <v>657</v>
      </c>
      <c r="B4" s="35">
        <f>PRODUCT('Core Questionnaire'!AK6*100)</f>
        <v>100</v>
      </c>
    </row>
    <row r="5" spans="1:6">
      <c r="A5" t="s">
        <v>746</v>
      </c>
      <c r="B5" s="35">
        <f>PRODUCT('Core Questionnaire'!AV6*100)</f>
        <v>100</v>
      </c>
    </row>
    <row r="6" spans="1:6">
      <c r="A6" t="s">
        <v>658</v>
      </c>
      <c r="B6" s="35">
        <f>PRODUCT('Core Questionnaire'!BA6*100)</f>
        <v>100</v>
      </c>
    </row>
    <row r="7" spans="1:6">
      <c r="A7" t="s">
        <v>659</v>
      </c>
      <c r="B7" s="35">
        <f>PRODUCT('Core Questionnaire'!BX6*100)</f>
        <v>84.399999999999991</v>
      </c>
    </row>
    <row r="8" spans="1:6">
      <c r="A8" t="s">
        <v>672</v>
      </c>
      <c r="B8" s="35">
        <f>AVERAGE('Core Questionnaire'!YH6,'Core Questionnaire'!YA6,'Core Questionnaire'!XT6,'Core Questionnaire'!XO6,'Core Questionnaire'!QV6,'Core Questionnaire'!QP6,'Core Questionnaire'!PT6,'Core Questionnaire'!EA6,'Core Questionnaire'!DD6,'Core Questionnaire'!CX6,'Core Questionnaire'!CS6,'Core Questionnaire'!CL6,'Core Questionnaire'!CE6,'Core Questionnaire'!BY6,'Core Questionnaire'!BB6,'Core Questionnaire'!AW6,'Core Questionnaire'!AL6)*100</f>
        <v>86.552941176470583</v>
      </c>
      <c r="C8" s="15"/>
      <c r="D8" s="15"/>
      <c r="E8" s="15"/>
      <c r="F8" s="15"/>
    </row>
    <row r="9" spans="1:6">
      <c r="A9" s="12" t="s">
        <v>747</v>
      </c>
      <c r="B9" s="13">
        <f>AVERAGE(B10:B13)</f>
        <v>53.274999999999999</v>
      </c>
    </row>
    <row r="10" spans="1:6">
      <c r="A10" t="s">
        <v>660</v>
      </c>
      <c r="B10" s="35">
        <f>PRODUCT('Core Questionnaire'!CD6*100)</f>
        <v>25.6</v>
      </c>
    </row>
    <row r="11" spans="1:6">
      <c r="A11" t="s">
        <v>748</v>
      </c>
      <c r="B11" s="35">
        <f>PRODUCT('Core Questionnaire'!CK6*100)</f>
        <v>50</v>
      </c>
    </row>
    <row r="12" spans="1:6">
      <c r="A12" t="s">
        <v>661</v>
      </c>
      <c r="B12" s="35">
        <f>PRODUCT('Core Questionnaire'!CR6*100)</f>
        <v>37.5</v>
      </c>
    </row>
    <row r="13" spans="1:6">
      <c r="A13" t="s">
        <v>662</v>
      </c>
      <c r="B13" s="35">
        <f>IF('Core Questionnaire'!CW6&gt;=1,"1",'Core Questionnaire'!CW6)*100</f>
        <v>100</v>
      </c>
      <c r="C13" s="15"/>
      <c r="D13" s="15"/>
      <c r="E13" s="15"/>
      <c r="F13" s="15"/>
    </row>
    <row r="14" spans="1:6">
      <c r="A14" s="12" t="s">
        <v>749</v>
      </c>
      <c r="B14" s="13">
        <f>AVERAGE(B15:B17)</f>
        <v>77.833333333333329</v>
      </c>
    </row>
    <row r="15" spans="1:6">
      <c r="A15" t="s">
        <v>663</v>
      </c>
      <c r="B15" s="35">
        <f>PRODUCT('Core Questionnaire'!DC6*100)</f>
        <v>97.399999999999991</v>
      </c>
    </row>
    <row r="16" spans="1:6">
      <c r="A16" t="s">
        <v>664</v>
      </c>
      <c r="B16" s="35">
        <f>PRODUCT('Core Questionnaire'!DZ6*100)</f>
        <v>58.3</v>
      </c>
    </row>
    <row r="17" spans="1:6">
      <c r="A17" t="s">
        <v>665</v>
      </c>
      <c r="B17" s="35">
        <f>PRODUCT('Core Questionnaire'!PS6*100)</f>
        <v>77.8</v>
      </c>
      <c r="C17" s="15"/>
      <c r="D17" s="15"/>
      <c r="E17" s="15"/>
      <c r="F17" s="15"/>
    </row>
    <row r="18" spans="1:6">
      <c r="A18" s="12" t="s">
        <v>750</v>
      </c>
      <c r="B18" s="13">
        <f>AVERAGE(B19:B21)</f>
        <v>74.966666666666669</v>
      </c>
    </row>
    <row r="19" spans="1:6">
      <c r="A19" t="s">
        <v>666</v>
      </c>
      <c r="B19" s="35">
        <f>PRODUCT('Core Questionnaire'!QO6*100)</f>
        <v>100</v>
      </c>
    </row>
    <row r="20" spans="1:6">
      <c r="A20" t="s">
        <v>667</v>
      </c>
      <c r="B20" s="35">
        <f>PRODUCT('Core Questionnaire'!QU6*100)</f>
        <v>44.3</v>
      </c>
    </row>
    <row r="21" spans="1:6">
      <c r="A21" t="s">
        <v>668</v>
      </c>
      <c r="B21" s="35">
        <v>80.599999999999994</v>
      </c>
      <c r="C21" s="15"/>
      <c r="D21" s="15"/>
      <c r="E21" s="15"/>
      <c r="F21" s="15"/>
    </row>
    <row r="22" spans="1:6">
      <c r="A22" s="12" t="s">
        <v>751</v>
      </c>
      <c r="B22" s="13">
        <f>AVERAGE(B23:B25)</f>
        <v>75.066666666666663</v>
      </c>
    </row>
    <row r="23" spans="1:6">
      <c r="A23" t="s">
        <v>669</v>
      </c>
      <c r="B23" s="35">
        <f>PRODUCT('Core Questionnaire'!XS6*100)</f>
        <v>66.5</v>
      </c>
    </row>
    <row r="24" spans="1:6">
      <c r="A24" t="s">
        <v>670</v>
      </c>
      <c r="B24" s="35">
        <f>PRODUCT('Core Questionnaire'!XZ6*100)</f>
        <v>92.7</v>
      </c>
    </row>
    <row r="25" spans="1:6">
      <c r="A25" t="s">
        <v>671</v>
      </c>
      <c r="B25" s="35">
        <f>PRODUCT('Core Questionnaire'!YG6*100)</f>
        <v>66</v>
      </c>
      <c r="C25" s="15"/>
      <c r="D25" s="15"/>
      <c r="E25" s="15"/>
      <c r="F25" s="15"/>
    </row>
    <row r="26" spans="1:6">
      <c r="A26" s="16"/>
      <c r="B26" s="17"/>
      <c r="C26" s="17"/>
      <c r="D26" s="17"/>
      <c r="E26" s="18"/>
      <c r="F26"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6"/>
  <sheetViews>
    <sheetView workbookViewId="0">
      <selection activeCell="B2" sqref="B2:B25"/>
    </sheetView>
  </sheetViews>
  <sheetFormatPr defaultRowHeight="15"/>
  <cols>
    <col min="1" max="1" width="24.140625" style="4" bestFit="1" customWidth="1"/>
    <col min="2" max="2" width="24.140625" style="14" customWidth="1"/>
    <col min="3" max="3" width="14.7109375" style="4" bestFit="1" customWidth="1"/>
    <col min="4" max="4" width="14.42578125" style="4" bestFit="1" customWidth="1"/>
    <col min="5" max="5" width="18.85546875" style="4" bestFit="1" customWidth="1"/>
    <col min="6" max="6" width="15.140625" style="4" bestFit="1" customWidth="1"/>
    <col min="7" max="7" width="16.140625" style="4" bestFit="1" customWidth="1"/>
    <col min="8" max="16384" width="9.140625" style="4"/>
  </cols>
  <sheetData>
    <row r="1" spans="1:2">
      <c r="A1"/>
      <c r="B1" s="9" t="s">
        <v>648</v>
      </c>
    </row>
    <row r="2" spans="1:2">
      <c r="A2" s="10" t="s">
        <v>744</v>
      </c>
      <c r="B2" s="11">
        <f>AVERAGE(B3,B9,B14,B18,B22)</f>
        <v>81.40690196078431</v>
      </c>
    </row>
    <row r="3" spans="1:2">
      <c r="A3" s="12" t="s">
        <v>745</v>
      </c>
      <c r="B3" s="13">
        <f>AVERAGE(B4:B8)</f>
        <v>93.101176470588229</v>
      </c>
    </row>
    <row r="4" spans="1:2">
      <c r="A4" t="s">
        <v>657</v>
      </c>
      <c r="B4" s="35">
        <f>PRODUCT('Core Questionnaire'!AK7*100)</f>
        <v>91.5</v>
      </c>
    </row>
    <row r="5" spans="1:2">
      <c r="A5" t="s">
        <v>746</v>
      </c>
      <c r="B5" s="35">
        <f>PRODUCT('Core Questionnaire'!AV7*100)</f>
        <v>100</v>
      </c>
    </row>
    <row r="6" spans="1:2">
      <c r="A6" t="s">
        <v>658</v>
      </c>
      <c r="B6" s="35">
        <f>PRODUCT('Core Questionnaire'!BA7*100)</f>
        <v>100</v>
      </c>
    </row>
    <row r="7" spans="1:2">
      <c r="A7" t="s">
        <v>659</v>
      </c>
      <c r="B7" s="35">
        <f>PRODUCT('Core Questionnaire'!BX7*100)</f>
        <v>90.600000000000009</v>
      </c>
    </row>
    <row r="8" spans="1:2">
      <c r="A8" t="s">
        <v>672</v>
      </c>
      <c r="B8" s="35">
        <f>AVERAGE('Core Questionnaire'!YH7,'Core Questionnaire'!YA7,'Core Questionnaire'!XT7,'Core Questionnaire'!XO7,'Core Questionnaire'!QV7,'Core Questionnaire'!QP7,'Core Questionnaire'!PT7,'Core Questionnaire'!EA7,'Core Questionnaire'!DD7,'Core Questionnaire'!CX7,'Core Questionnaire'!CS7,'Core Questionnaire'!CL7,'Core Questionnaire'!CE7,'Core Questionnaire'!BY7,'Core Questionnaire'!BB7,'Core Questionnaire'!AW7,'Core Questionnaire'!AL7)*100</f>
        <v>83.405882352941177</v>
      </c>
    </row>
    <row r="9" spans="1:2">
      <c r="A9" s="12" t="s">
        <v>747</v>
      </c>
      <c r="B9" s="13">
        <f>AVERAGE(B10:B13)</f>
        <v>57</v>
      </c>
    </row>
    <row r="10" spans="1:2">
      <c r="A10" t="s">
        <v>660</v>
      </c>
      <c r="B10" s="35">
        <f>PRODUCT('Core Questionnaire'!CD7*100)</f>
        <v>13.3</v>
      </c>
    </row>
    <row r="11" spans="1:2">
      <c r="A11" t="s">
        <v>748</v>
      </c>
      <c r="B11" s="35">
        <f>PRODUCT('Core Questionnaire'!CK7*100)</f>
        <v>88.4</v>
      </c>
    </row>
    <row r="12" spans="1:2">
      <c r="A12" t="s">
        <v>661</v>
      </c>
      <c r="B12" s="35">
        <f>PRODUCT('Core Questionnaire'!CR7*100)</f>
        <v>26.3</v>
      </c>
    </row>
    <row r="13" spans="1:2">
      <c r="A13" t="s">
        <v>662</v>
      </c>
      <c r="B13" s="35">
        <f>IF('Core Questionnaire'!CW7&gt;=1,"1",'Core Questionnaire'!CW7)*100</f>
        <v>100</v>
      </c>
    </row>
    <row r="14" spans="1:2">
      <c r="A14" s="12" t="s">
        <v>749</v>
      </c>
      <c r="B14" s="13">
        <f>AVERAGE(B15:B17)</f>
        <v>94.233333333333334</v>
      </c>
    </row>
    <row r="15" spans="1:2">
      <c r="A15" t="s">
        <v>663</v>
      </c>
      <c r="B15" s="35">
        <f>PRODUCT('Core Questionnaire'!DC7*100)</f>
        <v>98.1</v>
      </c>
    </row>
    <row r="16" spans="1:2">
      <c r="A16" t="s">
        <v>664</v>
      </c>
      <c r="B16" s="35">
        <f>PRODUCT('Core Questionnaire'!DZ7*100)</f>
        <v>91.5</v>
      </c>
    </row>
    <row r="17" spans="1:2">
      <c r="A17" t="s">
        <v>665</v>
      </c>
      <c r="B17" s="35">
        <f>PRODUCT('Core Questionnaire'!PS7*100)</f>
        <v>93.100000000000009</v>
      </c>
    </row>
    <row r="18" spans="1:2">
      <c r="A18" s="12" t="s">
        <v>750</v>
      </c>
      <c r="B18" s="13">
        <f>AVERAGE(B19:B21)</f>
        <v>87.59999999999998</v>
      </c>
    </row>
    <row r="19" spans="1:2">
      <c r="A19" t="s">
        <v>666</v>
      </c>
      <c r="B19" s="35">
        <f>PRODUCT('Core Questionnaire'!QO7*100)</f>
        <v>100</v>
      </c>
    </row>
    <row r="20" spans="1:2">
      <c r="A20" t="s">
        <v>667</v>
      </c>
      <c r="B20" s="35">
        <f>PRODUCT('Core Questionnaire'!QU7*100)</f>
        <v>77.7</v>
      </c>
    </row>
    <row r="21" spans="1:2">
      <c r="A21" t="s">
        <v>668</v>
      </c>
      <c r="B21" s="35">
        <f>PRODUCT('Core Questionnaire'!XN7*100)</f>
        <v>85.1</v>
      </c>
    </row>
    <row r="22" spans="1:2">
      <c r="A22" s="12" t="s">
        <v>751</v>
      </c>
      <c r="B22" s="13">
        <f>AVERAGE(B23:B25)</f>
        <v>75.100000000000009</v>
      </c>
    </row>
    <row r="23" spans="1:2">
      <c r="A23" t="s">
        <v>669</v>
      </c>
      <c r="B23" s="35">
        <f>PRODUCT('Core Questionnaire'!XS7*100)</f>
        <v>83</v>
      </c>
    </row>
    <row r="24" spans="1:2">
      <c r="A24" t="s">
        <v>670</v>
      </c>
      <c r="B24" s="35">
        <f>PRODUCT('Core Questionnaire'!XZ7*100)</f>
        <v>98</v>
      </c>
    </row>
    <row r="25" spans="1:2">
      <c r="A25" t="s">
        <v>671</v>
      </c>
      <c r="B25" s="35">
        <f>PRODUCT('Core Questionnaire'!YG7*100)</f>
        <v>44.3</v>
      </c>
    </row>
    <row r="26" spans="1:2">
      <c r="A26" s="16"/>
      <c r="B26"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topLeftCell="B1" workbookViewId="0">
      <selection activeCell="B2" sqref="B2:B25"/>
    </sheetView>
  </sheetViews>
  <sheetFormatPr defaultRowHeight="15"/>
  <cols>
    <col min="1" max="1" width="24.140625" style="4" bestFit="1" customWidth="1"/>
    <col min="2" max="2" width="24.140625" style="14" customWidth="1"/>
    <col min="3" max="3" width="14.7109375" style="4" bestFit="1" customWidth="1"/>
    <col min="4" max="4" width="14.42578125" style="4" bestFit="1" customWidth="1"/>
    <col min="5" max="5" width="18.85546875" style="4" bestFit="1" customWidth="1"/>
    <col min="6" max="6" width="15.140625" style="4" bestFit="1" customWidth="1"/>
    <col min="7" max="7" width="16.140625" style="4" bestFit="1" customWidth="1"/>
    <col min="8" max="16384" width="9.140625" style="4"/>
  </cols>
  <sheetData>
    <row r="1" spans="1:2">
      <c r="A1"/>
      <c r="B1" s="9" t="s">
        <v>649</v>
      </c>
    </row>
    <row r="2" spans="1:2">
      <c r="A2" s="10" t="s">
        <v>744</v>
      </c>
      <c r="B2" s="11">
        <f>AVERAGE(B3,B9,B14,B18,B22)</f>
        <v>63.990058823529424</v>
      </c>
    </row>
    <row r="3" spans="1:2">
      <c r="A3" s="12" t="s">
        <v>745</v>
      </c>
      <c r="B3" s="13">
        <f>AVERAGE(B4:B8)</f>
        <v>84.175294117647056</v>
      </c>
    </row>
    <row r="4" spans="1:2">
      <c r="A4" t="s">
        <v>657</v>
      </c>
      <c r="B4" s="35">
        <f>PRODUCT('Core Questionnaire'!AK8*100)</f>
        <v>87.5</v>
      </c>
    </row>
    <row r="5" spans="1:2">
      <c r="A5" t="s">
        <v>746</v>
      </c>
      <c r="B5" s="35">
        <f>PRODUCT('Core Questionnaire'!AV8*100)</f>
        <v>62.5</v>
      </c>
    </row>
    <row r="6" spans="1:2">
      <c r="A6" t="s">
        <v>658</v>
      </c>
      <c r="B6" s="35">
        <f>PRODUCT('Core Questionnaire'!BA8*100)</f>
        <v>100</v>
      </c>
    </row>
    <row r="7" spans="1:2">
      <c r="A7" t="s">
        <v>659</v>
      </c>
      <c r="B7" s="35">
        <f>PRODUCT('Core Questionnaire'!BX8*100)</f>
        <v>81.3</v>
      </c>
    </row>
    <row r="8" spans="1:2">
      <c r="A8" t="s">
        <v>672</v>
      </c>
      <c r="B8" s="35">
        <f>AVERAGE('Core Questionnaire'!YH8,'Core Questionnaire'!YA8,'Core Questionnaire'!XT8,'Core Questionnaire'!XO8,'Core Questionnaire'!QV8,'Core Questionnaire'!QP8,'Core Questionnaire'!PT8,'Core Questionnaire'!EA8,'Core Questionnaire'!DD8,'Core Questionnaire'!CX8,'Core Questionnaire'!CS8,'Core Questionnaire'!CL8,'Core Questionnaire'!CE8,'Core Questionnaire'!BY8,'Core Questionnaire'!BB8,'Core Questionnaire'!AW8,'Core Questionnaire'!AL8)*100</f>
        <v>89.576470588235296</v>
      </c>
    </row>
    <row r="9" spans="1:2">
      <c r="A9" s="12" t="s">
        <v>747</v>
      </c>
      <c r="B9" s="13">
        <f>AVERAGE(B10:B13)</f>
        <v>43.375</v>
      </c>
    </row>
    <row r="10" spans="1:2">
      <c r="A10" t="s">
        <v>660</v>
      </c>
      <c r="B10" s="35">
        <f>PRODUCT('Core Questionnaire'!CD8*100)</f>
        <v>13.900000000000002</v>
      </c>
    </row>
    <row r="11" spans="1:2">
      <c r="A11" t="s">
        <v>748</v>
      </c>
      <c r="B11" s="35">
        <f>PRODUCT('Core Questionnaire'!CK8*100)</f>
        <v>71.8</v>
      </c>
    </row>
    <row r="12" spans="1:2">
      <c r="A12" t="s">
        <v>661</v>
      </c>
      <c r="B12" s="35">
        <f>PRODUCT('Core Questionnaire'!CR8*100)</f>
        <v>60.8</v>
      </c>
    </row>
    <row r="13" spans="1:2">
      <c r="A13" t="s">
        <v>662</v>
      </c>
      <c r="B13" s="35">
        <f>IF('Core Questionnaire'!CW8&gt;=1,"1", 'Core Questionnaire'!CW8)*100</f>
        <v>27</v>
      </c>
    </row>
    <row r="14" spans="1:2">
      <c r="A14" s="12" t="s">
        <v>749</v>
      </c>
      <c r="B14" s="13">
        <f>AVERAGE(B15:B17)</f>
        <v>79.600000000000009</v>
      </c>
    </row>
    <row r="15" spans="1:2">
      <c r="A15" t="s">
        <v>663</v>
      </c>
      <c r="B15" s="35">
        <f>PRODUCT('Core Questionnaire'!DC8*100)</f>
        <v>99.1</v>
      </c>
    </row>
    <row r="16" spans="1:2">
      <c r="A16" t="s">
        <v>664</v>
      </c>
      <c r="B16" s="35">
        <f>PRODUCT('Core Questionnaire'!DZ8*100)</f>
        <v>50</v>
      </c>
    </row>
    <row r="17" spans="1:2">
      <c r="A17" t="s">
        <v>665</v>
      </c>
      <c r="B17" s="35">
        <f>PRODUCT('Core Questionnaire'!PS8*100)</f>
        <v>89.7</v>
      </c>
    </row>
    <row r="18" spans="1:2">
      <c r="A18" s="12" t="s">
        <v>750</v>
      </c>
      <c r="B18" s="13">
        <f>AVERAGE(B19:B21)</f>
        <v>71.2</v>
      </c>
    </row>
    <row r="19" spans="1:2">
      <c r="A19" t="s">
        <v>666</v>
      </c>
      <c r="B19" s="35">
        <f>PRODUCT('Core Questionnaire'!QO8*100)</f>
        <v>100</v>
      </c>
    </row>
    <row r="20" spans="1:2">
      <c r="A20" t="s">
        <v>667</v>
      </c>
      <c r="B20" s="35">
        <f>PRODUCT('Core Questionnaire'!QU8*100)</f>
        <v>33.300000000000004</v>
      </c>
    </row>
    <row r="21" spans="1:2">
      <c r="A21" t="s">
        <v>668</v>
      </c>
      <c r="B21" s="35">
        <f>PRODUCT('Core Questionnaire'!XN8*100)</f>
        <v>80.300000000000011</v>
      </c>
    </row>
    <row r="22" spans="1:2">
      <c r="A22" s="12" t="s">
        <v>751</v>
      </c>
      <c r="B22" s="13">
        <f>AVERAGE(B23:B25)</f>
        <v>41.6</v>
      </c>
    </row>
    <row r="23" spans="1:2">
      <c r="A23" t="s">
        <v>669</v>
      </c>
      <c r="B23" s="35">
        <f>PRODUCT('Core Questionnaire'!XS8*100)</f>
        <v>66.5</v>
      </c>
    </row>
    <row r="24" spans="1:2">
      <c r="A24" t="s">
        <v>670</v>
      </c>
      <c r="B24" s="35">
        <f>PRODUCT('Core Questionnaire'!XZ8*100)</f>
        <v>25</v>
      </c>
    </row>
    <row r="25" spans="1:2">
      <c r="A25" t="s">
        <v>671</v>
      </c>
      <c r="B25" s="35">
        <f>PRODUCT('Core Questionnaire'!YG8*100)</f>
        <v>33.300000000000004</v>
      </c>
    </row>
    <row r="26" spans="1:2">
      <c r="B26"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26"/>
  <sheetViews>
    <sheetView workbookViewId="0">
      <selection activeCell="D26" sqref="D26"/>
    </sheetView>
  </sheetViews>
  <sheetFormatPr defaultRowHeight="15"/>
  <cols>
    <col min="1" max="1" width="24.140625" style="4" bestFit="1" customWidth="1"/>
    <col min="2" max="2" width="24.140625" style="14" customWidth="1"/>
    <col min="3" max="3" width="14.7109375" style="4" bestFit="1" customWidth="1"/>
    <col min="4" max="4" width="14.42578125" style="4" bestFit="1" customWidth="1"/>
    <col min="5" max="5" width="18.85546875" style="4" bestFit="1" customWidth="1"/>
    <col min="6" max="6" width="15.140625" style="4" bestFit="1" customWidth="1"/>
    <col min="7" max="7" width="16.140625" style="4" bestFit="1" customWidth="1"/>
    <col min="8" max="16384" width="9.140625" style="4"/>
  </cols>
  <sheetData>
    <row r="1" spans="1:2">
      <c r="A1"/>
      <c r="B1" s="9" t="s">
        <v>650</v>
      </c>
    </row>
    <row r="2" spans="1:2">
      <c r="A2" s="10" t="s">
        <v>744</v>
      </c>
      <c r="B2" s="11">
        <f>AVERAGE(B3,B9,B14,B18,B22)</f>
        <v>70.346470588235306</v>
      </c>
    </row>
    <row r="3" spans="1:2">
      <c r="A3" s="12" t="s">
        <v>745</v>
      </c>
      <c r="B3" s="13">
        <f>AVERAGE(B4:B8)</f>
        <v>60.082352941176474</v>
      </c>
    </row>
    <row r="4" spans="1:2">
      <c r="A4" t="s">
        <v>657</v>
      </c>
      <c r="B4" s="35">
        <f>PRODUCT('Core Questionnaire'!AK9*100)</f>
        <v>91.5</v>
      </c>
    </row>
    <row r="5" spans="1:2">
      <c r="A5" t="s">
        <v>746</v>
      </c>
      <c r="B5" s="35">
        <f>PRODUCT('Core Questionnaire'!AV9*100)</f>
        <v>62.5</v>
      </c>
    </row>
    <row r="6" spans="1:2">
      <c r="A6" t="s">
        <v>658</v>
      </c>
      <c r="B6" s="35">
        <f>PRODUCT('Core Questionnaire'!BA9*100)</f>
        <v>0</v>
      </c>
    </row>
    <row r="7" spans="1:2">
      <c r="A7" t="s">
        <v>659</v>
      </c>
      <c r="B7" s="35">
        <f>PRODUCT('Core Questionnaire'!BX9*100)</f>
        <v>59.4</v>
      </c>
    </row>
    <row r="8" spans="1:2">
      <c r="A8" t="s">
        <v>672</v>
      </c>
      <c r="B8" s="35">
        <f>AVERAGE('Core Questionnaire'!YH9,'Core Questionnaire'!YA9,'Core Questionnaire'!XT9,'Core Questionnaire'!XO9,'Core Questionnaire'!QV9,'Core Questionnaire'!QP9,'Core Questionnaire'!PT9,'Core Questionnaire'!EA9,'Core Questionnaire'!DD9,'Core Questionnaire'!CX9,'Core Questionnaire'!CS9,'Core Questionnaire'!CL9,'Core Questionnaire'!CE9,'Core Questionnaire'!BY9,'Core Questionnaire'!BB9,'Core Questionnaire'!AW9,'Core Questionnaire'!AL9)*100</f>
        <v>87.011764705882356</v>
      </c>
    </row>
    <row r="9" spans="1:2">
      <c r="A9" s="12" t="s">
        <v>747</v>
      </c>
      <c r="B9" s="13">
        <f>AVERAGE(B10:B13)</f>
        <v>67.349999999999994</v>
      </c>
    </row>
    <row r="10" spans="1:2">
      <c r="A10" t="s">
        <v>660</v>
      </c>
      <c r="B10" s="35">
        <f>PRODUCT('Core Questionnaire'!CD9*100)</f>
        <v>23.5</v>
      </c>
    </row>
    <row r="11" spans="1:2">
      <c r="A11" t="s">
        <v>748</v>
      </c>
      <c r="B11" s="35">
        <f>PRODUCT('Core Questionnaire'!CK9*100)</f>
        <v>91</v>
      </c>
    </row>
    <row r="12" spans="1:2">
      <c r="A12" t="s">
        <v>661</v>
      </c>
      <c r="B12" s="35">
        <f>PRODUCT('Core Questionnaire'!CR9*100)</f>
        <v>54.900000000000006</v>
      </c>
    </row>
    <row r="13" spans="1:2">
      <c r="A13" t="s">
        <v>662</v>
      </c>
      <c r="B13" s="35">
        <f>IF('Core Questionnaire'!CW9&gt;=1,"1", 'Core Questionnaire'!CW9)*100</f>
        <v>100</v>
      </c>
    </row>
    <row r="14" spans="1:2">
      <c r="A14" s="12" t="s">
        <v>749</v>
      </c>
      <c r="B14" s="13">
        <f>AVERAGE(B15:B17)</f>
        <v>78.666666666666671</v>
      </c>
    </row>
    <row r="15" spans="1:2">
      <c r="A15" t="s">
        <v>663</v>
      </c>
      <c r="B15" s="35">
        <f>PRODUCT('Core Questionnaire'!DC9*100)</f>
        <v>73.099999999999994</v>
      </c>
    </row>
    <row r="16" spans="1:2">
      <c r="A16" t="s">
        <v>664</v>
      </c>
      <c r="B16" s="35">
        <f>PRODUCT('Core Questionnaire'!DZ9*100)</f>
        <v>73.5</v>
      </c>
    </row>
    <row r="17" spans="1:2">
      <c r="A17" t="s">
        <v>665</v>
      </c>
      <c r="B17" s="35">
        <f>PRODUCT('Core Questionnaire'!PS9*100)</f>
        <v>89.4</v>
      </c>
    </row>
    <row r="18" spans="1:2">
      <c r="A18" s="12" t="s">
        <v>750</v>
      </c>
      <c r="B18" s="13">
        <f>AVERAGE(B19:B21)</f>
        <v>79.033333333333346</v>
      </c>
    </row>
    <row r="19" spans="1:2">
      <c r="A19" t="s">
        <v>666</v>
      </c>
      <c r="B19" s="35">
        <f>PRODUCT('Core Questionnaire'!QO9*100)</f>
        <v>94.699999999999989</v>
      </c>
    </row>
    <row r="20" spans="1:2">
      <c r="A20" t="s">
        <v>667</v>
      </c>
      <c r="B20" s="35">
        <f>PRODUCT('Core Questionnaire'!QU9*100)</f>
        <v>66.600000000000009</v>
      </c>
    </row>
    <row r="21" spans="1:2">
      <c r="A21" t="s">
        <v>668</v>
      </c>
      <c r="B21" s="35">
        <f>PRODUCT('Core Questionnaire'!XN9*100)</f>
        <v>75.8</v>
      </c>
    </row>
    <row r="22" spans="1:2">
      <c r="A22" s="12" t="s">
        <v>751</v>
      </c>
      <c r="B22" s="13">
        <f>AVERAGE(B23:B25)</f>
        <v>66.600000000000009</v>
      </c>
    </row>
    <row r="23" spans="1:2">
      <c r="A23" t="s">
        <v>669</v>
      </c>
      <c r="B23" s="35">
        <f>PRODUCT('Core Questionnaire'!XS9*100)</f>
        <v>66.5</v>
      </c>
    </row>
    <row r="24" spans="1:2">
      <c r="A24" t="s">
        <v>670</v>
      </c>
      <c r="B24" s="35">
        <f>PRODUCT('Core Questionnaire'!XZ9*100)</f>
        <v>100</v>
      </c>
    </row>
    <row r="25" spans="1:2">
      <c r="A25" t="s">
        <v>671</v>
      </c>
      <c r="B25" s="35">
        <f>PRODUCT('Core Questionnaire'!YG9*100)</f>
        <v>33.300000000000004</v>
      </c>
    </row>
    <row r="26" spans="1:2">
      <c r="B26"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43"/>
  <sheetViews>
    <sheetView workbookViewId="0">
      <selection activeCell="D24" sqref="D24"/>
    </sheetView>
  </sheetViews>
  <sheetFormatPr defaultRowHeight="15"/>
  <cols>
    <col min="1" max="1" width="17" bestFit="1" customWidth="1"/>
    <col min="2" max="2" width="12" bestFit="1" customWidth="1"/>
    <col min="3" max="3" width="12.140625" customWidth="1"/>
    <col min="4" max="4" width="15.42578125" bestFit="1" customWidth="1"/>
    <col min="5" max="5" width="14.85546875" bestFit="1" customWidth="1"/>
    <col min="7" max="7" width="24.140625" bestFit="1" customWidth="1"/>
    <col min="10" max="10" width="12" bestFit="1" customWidth="1"/>
    <col min="11" max="11" width="9.7109375" bestFit="1" customWidth="1"/>
    <col min="12" max="12" width="12" bestFit="1" customWidth="1"/>
  </cols>
  <sheetData>
    <row r="1" spans="1:12" ht="30">
      <c r="A1" s="21"/>
      <c r="B1" s="21" t="s">
        <v>752</v>
      </c>
      <c r="D1" s="22"/>
      <c r="E1" s="23"/>
      <c r="H1" s="9" t="s">
        <v>646</v>
      </c>
      <c r="I1" s="20" t="s">
        <v>647</v>
      </c>
      <c r="J1" s="20" t="s">
        <v>648</v>
      </c>
      <c r="K1" s="20" t="s">
        <v>649</v>
      </c>
      <c r="L1" s="20" t="s">
        <v>650</v>
      </c>
    </row>
    <row r="2" spans="1:12">
      <c r="A2" s="24" t="s">
        <v>648</v>
      </c>
      <c r="B2" s="25">
        <f>J2</f>
        <v>81.40690196078431</v>
      </c>
      <c r="D2" s="26"/>
      <c r="E2" s="27"/>
      <c r="G2" s="10" t="s">
        <v>744</v>
      </c>
      <c r="H2" s="11">
        <f>'Chile Summary'!B2</f>
        <v>72.901745098039214</v>
      </c>
      <c r="I2" s="11">
        <f>'Nigeria Summary'!B2</f>
        <v>75.066450980392148</v>
      </c>
      <c r="J2" s="11">
        <f>'Philippines Summary'!B2</f>
        <v>81.40690196078431</v>
      </c>
      <c r="K2" s="11">
        <f>'Tanzania Summary'!B2</f>
        <v>63.990058823529424</v>
      </c>
      <c r="L2" s="11">
        <f>'Zimbabwe Summary'!B2</f>
        <v>70.346470588235306</v>
      </c>
    </row>
    <row r="3" spans="1:12">
      <c r="A3" s="24" t="s">
        <v>647</v>
      </c>
      <c r="B3" s="25">
        <f>I2</f>
        <v>75.066450980392148</v>
      </c>
      <c r="D3" s="26"/>
      <c r="E3" s="27"/>
      <c r="G3" s="12" t="s">
        <v>745</v>
      </c>
      <c r="H3" s="13">
        <f>'Chile Summary'!B3</f>
        <v>64.26705882352941</v>
      </c>
      <c r="I3" s="13">
        <f>'Nigeria Summary'!B3</f>
        <v>94.190588235294115</v>
      </c>
      <c r="J3" s="13">
        <f>'Philippines Summary'!B3</f>
        <v>93.101176470588229</v>
      </c>
      <c r="K3" s="13">
        <f>'Tanzania Summary'!B3</f>
        <v>84.175294117647056</v>
      </c>
      <c r="L3" s="13">
        <f>'Zimbabwe Summary'!B3</f>
        <v>60.082352941176474</v>
      </c>
    </row>
    <row r="4" spans="1:12">
      <c r="A4" s="24" t="s">
        <v>753</v>
      </c>
      <c r="B4" s="25">
        <f>H2</f>
        <v>72.901745098039214</v>
      </c>
      <c r="D4" s="26"/>
      <c r="E4" s="27"/>
      <c r="G4" t="s">
        <v>657</v>
      </c>
      <c r="H4" s="14">
        <f>'Chile Summary'!B4</f>
        <v>100</v>
      </c>
      <c r="I4" s="14">
        <f>'Nigeria Summary'!B4</f>
        <v>100</v>
      </c>
      <c r="J4" s="14">
        <f>'Philippines Summary'!B4</f>
        <v>91.5</v>
      </c>
      <c r="K4" s="14">
        <f>'Tanzania Summary'!B4</f>
        <v>87.5</v>
      </c>
      <c r="L4" s="14">
        <f>'Zimbabwe Summary'!B4</f>
        <v>91.5</v>
      </c>
    </row>
    <row r="5" spans="1:12">
      <c r="A5" s="24" t="s">
        <v>650</v>
      </c>
      <c r="B5" s="25">
        <f>L2</f>
        <v>70.346470588235306</v>
      </c>
      <c r="D5" s="26"/>
      <c r="E5" s="27"/>
      <c r="G5" t="s">
        <v>746</v>
      </c>
      <c r="H5" s="14">
        <f>'Chile Summary'!B5</f>
        <v>50</v>
      </c>
      <c r="I5" s="14">
        <f>'Nigeria Summary'!B5</f>
        <v>100</v>
      </c>
      <c r="J5" s="14">
        <f>'Philippines Summary'!B5</f>
        <v>100</v>
      </c>
      <c r="K5" s="14">
        <f>'Tanzania Summary'!B5</f>
        <v>62.5</v>
      </c>
      <c r="L5" s="14">
        <f>'Zimbabwe Summary'!B5</f>
        <v>62.5</v>
      </c>
    </row>
    <row r="6" spans="1:12">
      <c r="A6" s="24" t="s">
        <v>649</v>
      </c>
      <c r="B6" s="25">
        <f>K2</f>
        <v>63.990058823529424</v>
      </c>
      <c r="D6" s="26"/>
      <c r="E6" s="27"/>
      <c r="G6" t="s">
        <v>658</v>
      </c>
      <c r="H6" s="14">
        <f>'Chile Summary'!B6</f>
        <v>0</v>
      </c>
      <c r="I6" s="14">
        <f>'Nigeria Summary'!B6</f>
        <v>100</v>
      </c>
      <c r="J6" s="14">
        <f>'Philippines Summary'!B6</f>
        <v>100</v>
      </c>
      <c r="K6" s="14">
        <f>'Tanzania Summary'!B6</f>
        <v>100</v>
      </c>
      <c r="L6" s="14">
        <f>'Zimbabwe Summary'!B6</f>
        <v>0</v>
      </c>
    </row>
    <row r="7" spans="1:12">
      <c r="A7" s="26"/>
      <c r="B7" s="28"/>
      <c r="D7" s="26"/>
      <c r="E7" s="27"/>
      <c r="G7" t="s">
        <v>659</v>
      </c>
      <c r="H7" s="14">
        <f>'Chile Summary'!B7</f>
        <v>84.399999999999991</v>
      </c>
      <c r="I7" s="14">
        <f>'Nigeria Summary'!B7</f>
        <v>84.399999999999991</v>
      </c>
      <c r="J7" s="14">
        <f>'Philippines Summary'!B7</f>
        <v>90.600000000000009</v>
      </c>
      <c r="K7" s="14">
        <f>'Tanzania Summary'!B7</f>
        <v>81.3</v>
      </c>
      <c r="L7" s="14">
        <f>'Zimbabwe Summary'!B7</f>
        <v>59.4</v>
      </c>
    </row>
    <row r="8" spans="1:12">
      <c r="A8" s="29"/>
      <c r="B8" s="29" t="s">
        <v>745</v>
      </c>
      <c r="D8" s="29"/>
      <c r="E8" s="29" t="s">
        <v>747</v>
      </c>
      <c r="G8" t="s">
        <v>672</v>
      </c>
      <c r="H8" s="14">
        <f>'Chile Summary'!B8</f>
        <v>86.935294117647061</v>
      </c>
      <c r="I8" s="14">
        <f>'Nigeria Summary'!B8</f>
        <v>86.552941176470583</v>
      </c>
      <c r="J8" s="14">
        <f>'Philippines Summary'!B8</f>
        <v>83.405882352941177</v>
      </c>
      <c r="K8" s="14">
        <f>'Tanzania Summary'!B8</f>
        <v>89.576470588235296</v>
      </c>
      <c r="L8" s="14">
        <f>'Zimbabwe Summary'!B8</f>
        <v>87.011764705882356</v>
      </c>
    </row>
    <row r="9" spans="1:12">
      <c r="A9" s="24" t="s">
        <v>647</v>
      </c>
      <c r="B9" s="30">
        <f>I3</f>
        <v>94.190588235294115</v>
      </c>
      <c r="D9" s="24" t="s">
        <v>753</v>
      </c>
      <c r="E9" s="30">
        <f>H9</f>
        <v>75.625</v>
      </c>
      <c r="G9" s="12" t="s">
        <v>747</v>
      </c>
      <c r="H9" s="13">
        <f>'Chile Summary'!B9</f>
        <v>75.625</v>
      </c>
      <c r="I9" s="13">
        <f>'Nigeria Summary'!B9</f>
        <v>53.274999999999999</v>
      </c>
      <c r="J9" s="13">
        <f>'Philippines Summary'!B9</f>
        <v>57</v>
      </c>
      <c r="K9" s="13">
        <f>'Tanzania Summary'!B9</f>
        <v>43.375</v>
      </c>
      <c r="L9" s="13">
        <f>'Zimbabwe Summary'!B9</f>
        <v>67.349999999999994</v>
      </c>
    </row>
    <row r="10" spans="1:12">
      <c r="A10" s="24" t="s">
        <v>648</v>
      </c>
      <c r="B10" s="30">
        <f>J3</f>
        <v>93.101176470588229</v>
      </c>
      <c r="D10" s="24" t="s">
        <v>650</v>
      </c>
      <c r="E10" s="30">
        <f>L9</f>
        <v>67.349999999999994</v>
      </c>
      <c r="G10" t="s">
        <v>660</v>
      </c>
      <c r="H10" s="14">
        <f>'Chile Summary'!B10</f>
        <v>33.300000000000004</v>
      </c>
      <c r="I10" s="14">
        <f>'Nigeria Summary'!B10</f>
        <v>25.6</v>
      </c>
      <c r="J10" s="14">
        <f>'Philippines Summary'!B10</f>
        <v>13.3</v>
      </c>
      <c r="K10" s="14">
        <f>'Tanzania Summary'!B10</f>
        <v>13.900000000000002</v>
      </c>
      <c r="L10" s="14">
        <f>'Zimbabwe Summary'!B10</f>
        <v>23.5</v>
      </c>
    </row>
    <row r="11" spans="1:12">
      <c r="A11" s="24" t="s">
        <v>649</v>
      </c>
      <c r="B11" s="30">
        <f>K3</f>
        <v>84.175294117647056</v>
      </c>
      <c r="D11" s="24" t="s">
        <v>648</v>
      </c>
      <c r="E11" s="30">
        <f>J9</f>
        <v>57</v>
      </c>
      <c r="G11" t="s">
        <v>748</v>
      </c>
      <c r="H11" s="14">
        <f>'Chile Summary'!B11</f>
        <v>96</v>
      </c>
      <c r="I11" s="14">
        <f>'Nigeria Summary'!B11</f>
        <v>50</v>
      </c>
      <c r="J11" s="14">
        <f>'Philippines Summary'!B11</f>
        <v>88.4</v>
      </c>
      <c r="K11" s="14">
        <f>'Tanzania Summary'!B11</f>
        <v>71.8</v>
      </c>
      <c r="L11" s="14">
        <f>'Zimbabwe Summary'!B11</f>
        <v>91</v>
      </c>
    </row>
    <row r="12" spans="1:12">
      <c r="A12" s="24" t="s">
        <v>646</v>
      </c>
      <c r="B12" s="30">
        <f>H3</f>
        <v>64.26705882352941</v>
      </c>
      <c r="C12" s="27"/>
      <c r="D12" s="24" t="s">
        <v>647</v>
      </c>
      <c r="E12" s="30">
        <f>I9</f>
        <v>53.274999999999999</v>
      </c>
      <c r="F12" s="27"/>
      <c r="G12" t="s">
        <v>661</v>
      </c>
      <c r="H12" s="14">
        <f>'Chile Summary'!B12</f>
        <v>73.2</v>
      </c>
      <c r="I12" s="14">
        <f>'Nigeria Summary'!B12</f>
        <v>37.5</v>
      </c>
      <c r="J12" s="14">
        <f>'Philippines Summary'!B12</f>
        <v>26.3</v>
      </c>
      <c r="K12" s="14">
        <f>'Tanzania Summary'!B12</f>
        <v>60.8</v>
      </c>
      <c r="L12" s="14">
        <f>'Zimbabwe Summary'!B12</f>
        <v>54.900000000000006</v>
      </c>
    </row>
    <row r="13" spans="1:12">
      <c r="A13" s="24" t="s">
        <v>650</v>
      </c>
      <c r="B13" s="30">
        <f>L3</f>
        <v>60.082352941176474</v>
      </c>
      <c r="C13" s="27"/>
      <c r="D13" s="24" t="s">
        <v>649</v>
      </c>
      <c r="E13" s="30">
        <f>K9</f>
        <v>43.375</v>
      </c>
      <c r="F13" s="27"/>
      <c r="G13" t="s">
        <v>662</v>
      </c>
      <c r="H13" s="14">
        <f>'Chile Summary'!B13</f>
        <v>100</v>
      </c>
      <c r="I13" s="14">
        <f>'Nigeria Summary'!B13</f>
        <v>100</v>
      </c>
      <c r="J13" s="14">
        <f>'Philippines Summary'!B13</f>
        <v>100</v>
      </c>
      <c r="K13" s="14">
        <f>'Tanzania Summary'!B13</f>
        <v>27</v>
      </c>
      <c r="L13" s="14">
        <f>'Zimbabwe Summary'!B13</f>
        <v>100</v>
      </c>
    </row>
    <row r="14" spans="1:12">
      <c r="A14" s="31"/>
      <c r="B14" s="31"/>
      <c r="C14" s="27"/>
      <c r="D14" s="31"/>
      <c r="E14" s="31"/>
      <c r="F14" s="27"/>
      <c r="G14" s="12" t="s">
        <v>749</v>
      </c>
      <c r="H14" s="13">
        <f>'Chile Summary'!B14</f>
        <v>88.38333333333334</v>
      </c>
      <c r="I14" s="13">
        <f>'Nigeria Summary'!B14</f>
        <v>77.833333333333329</v>
      </c>
      <c r="J14" s="13">
        <f>'Philippines Summary'!B14</f>
        <v>94.233333333333334</v>
      </c>
      <c r="K14" s="13">
        <f>'Tanzania Summary'!B14</f>
        <v>79.600000000000009</v>
      </c>
      <c r="L14" s="13">
        <f>'Zimbabwe Summary'!B14</f>
        <v>78.666666666666671</v>
      </c>
    </row>
    <row r="15" spans="1:12">
      <c r="A15" s="29"/>
      <c r="B15" s="29" t="s">
        <v>749</v>
      </c>
      <c r="C15" s="27"/>
      <c r="D15" s="29"/>
      <c r="E15" s="29" t="s">
        <v>750</v>
      </c>
      <c r="F15" s="27"/>
      <c r="G15" t="s">
        <v>663</v>
      </c>
      <c r="H15" s="14">
        <f>'Chile Summary'!B15</f>
        <v>89.600000000000009</v>
      </c>
      <c r="I15" s="14">
        <f>'Nigeria Summary'!B15</f>
        <v>97.399999999999991</v>
      </c>
      <c r="J15" s="14">
        <f>'Philippines Summary'!B15</f>
        <v>98.1</v>
      </c>
      <c r="K15" s="14">
        <f>'Tanzania Summary'!B15</f>
        <v>99.1</v>
      </c>
      <c r="L15" s="14">
        <f>'Zimbabwe Summary'!B15</f>
        <v>73.099999999999994</v>
      </c>
    </row>
    <row r="16" spans="1:12">
      <c r="A16" s="24" t="s">
        <v>648</v>
      </c>
      <c r="B16" s="30">
        <f>J14</f>
        <v>94.233333333333334</v>
      </c>
      <c r="C16" s="27"/>
      <c r="D16" s="24" t="s">
        <v>648</v>
      </c>
      <c r="E16" s="30">
        <f>J18</f>
        <v>87.59999999999998</v>
      </c>
      <c r="F16" s="27"/>
      <c r="G16" t="s">
        <v>664</v>
      </c>
      <c r="H16" s="14">
        <f>'Chile Summary'!B16</f>
        <v>83.25</v>
      </c>
      <c r="I16" s="14">
        <f>'Nigeria Summary'!B16</f>
        <v>58.3</v>
      </c>
      <c r="J16" s="14">
        <f>'Philippines Summary'!B16</f>
        <v>91.5</v>
      </c>
      <c r="K16" s="14">
        <f>'Tanzania Summary'!B16</f>
        <v>50</v>
      </c>
      <c r="L16" s="14">
        <f>'Zimbabwe Summary'!B16</f>
        <v>73.5</v>
      </c>
    </row>
    <row r="17" spans="1:12">
      <c r="A17" s="24" t="s">
        <v>753</v>
      </c>
      <c r="B17" s="30">
        <f>H14</f>
        <v>88.38333333333334</v>
      </c>
      <c r="C17" s="27"/>
      <c r="D17" s="24" t="s">
        <v>753</v>
      </c>
      <c r="E17" s="30">
        <f>H18</f>
        <v>80.800000000000011</v>
      </c>
      <c r="F17" s="27"/>
      <c r="G17" t="s">
        <v>665</v>
      </c>
      <c r="H17" s="14">
        <f>'Chile Summary'!B17</f>
        <v>92.300000000000011</v>
      </c>
      <c r="I17" s="14">
        <f>'Nigeria Summary'!B17</f>
        <v>77.8</v>
      </c>
      <c r="J17" s="14">
        <f>'Philippines Summary'!B17</f>
        <v>93.100000000000009</v>
      </c>
      <c r="K17" s="14">
        <f>'Tanzania Summary'!B17</f>
        <v>89.7</v>
      </c>
      <c r="L17" s="14">
        <f>'Zimbabwe Summary'!B17</f>
        <v>89.4</v>
      </c>
    </row>
    <row r="18" spans="1:12">
      <c r="A18" s="24" t="s">
        <v>649</v>
      </c>
      <c r="B18" s="30">
        <f>K14</f>
        <v>79.600000000000009</v>
      </c>
      <c r="C18" s="27"/>
      <c r="D18" s="24" t="s">
        <v>647</v>
      </c>
      <c r="E18" s="30">
        <f>I18</f>
        <v>74.966666666666669</v>
      </c>
      <c r="F18" s="27"/>
      <c r="G18" s="12" t="s">
        <v>750</v>
      </c>
      <c r="H18" s="13">
        <f>'Chile Summary'!B18</f>
        <v>80.800000000000011</v>
      </c>
      <c r="I18" s="13">
        <f>'Nigeria Summary'!B18</f>
        <v>74.966666666666669</v>
      </c>
      <c r="J18" s="13">
        <f>'Philippines Summary'!B18</f>
        <v>87.59999999999998</v>
      </c>
      <c r="K18" s="13">
        <f>'Tanzania Summary'!B18</f>
        <v>71.2</v>
      </c>
      <c r="L18" s="13">
        <f>'Zimbabwe Summary'!B18</f>
        <v>79.033333333333346</v>
      </c>
    </row>
    <row r="19" spans="1:12">
      <c r="A19" s="24" t="s">
        <v>650</v>
      </c>
      <c r="B19" s="30">
        <f>L14</f>
        <v>78.666666666666671</v>
      </c>
      <c r="C19" s="27"/>
      <c r="D19" s="24" t="s">
        <v>650</v>
      </c>
      <c r="E19" s="30">
        <f>L18</f>
        <v>79.033333333333346</v>
      </c>
      <c r="F19" s="27"/>
      <c r="G19" t="s">
        <v>666</v>
      </c>
      <c r="H19" s="14">
        <f>'Chile Summary'!B19</f>
        <v>68.400000000000006</v>
      </c>
      <c r="I19" s="14">
        <f>'Nigeria Summary'!B19</f>
        <v>100</v>
      </c>
      <c r="J19" s="14">
        <f>'Philippines Summary'!B19</f>
        <v>100</v>
      </c>
      <c r="K19" s="14">
        <f>'Tanzania Summary'!B19</f>
        <v>100</v>
      </c>
      <c r="L19" s="14">
        <f>'Zimbabwe Summary'!B19</f>
        <v>94.699999999999989</v>
      </c>
    </row>
    <row r="20" spans="1:12">
      <c r="A20" s="24" t="s">
        <v>647</v>
      </c>
      <c r="B20" s="30">
        <f>I14</f>
        <v>77.833333333333329</v>
      </c>
      <c r="C20" s="27"/>
      <c r="D20" s="24" t="s">
        <v>649</v>
      </c>
      <c r="E20" s="30">
        <f>K18</f>
        <v>71.2</v>
      </c>
      <c r="F20" s="27"/>
      <c r="G20" t="s">
        <v>667</v>
      </c>
      <c r="H20" s="14">
        <f>'Chile Summary'!B20</f>
        <v>77.7</v>
      </c>
      <c r="I20" s="14">
        <f>'Nigeria Summary'!B20</f>
        <v>44.3</v>
      </c>
      <c r="J20" s="14">
        <f>'Philippines Summary'!B20</f>
        <v>77.7</v>
      </c>
      <c r="K20" s="14">
        <f>'Tanzania Summary'!B20</f>
        <v>33.300000000000004</v>
      </c>
      <c r="L20" s="14">
        <f>'Zimbabwe Summary'!B20</f>
        <v>66.600000000000009</v>
      </c>
    </row>
    <row r="21" spans="1:12">
      <c r="A21" s="31"/>
      <c r="B21" s="31"/>
      <c r="C21" s="27"/>
      <c r="D21" s="32"/>
      <c r="E21" s="32"/>
      <c r="F21" s="27"/>
      <c r="G21" t="s">
        <v>668</v>
      </c>
      <c r="H21" s="14">
        <f>'Chile Summary'!B21</f>
        <v>96.3</v>
      </c>
      <c r="I21" s="14">
        <f>'Nigeria Summary'!B21</f>
        <v>80.599999999999994</v>
      </c>
      <c r="J21" s="14">
        <f>'Philippines Summary'!B21</f>
        <v>85.1</v>
      </c>
      <c r="K21" s="14">
        <f>'Tanzania Summary'!B21</f>
        <v>80.300000000000011</v>
      </c>
      <c r="L21" s="14">
        <f>'Zimbabwe Summary'!B21</f>
        <v>75.8</v>
      </c>
    </row>
    <row r="22" spans="1:12">
      <c r="A22" s="29"/>
      <c r="B22" s="29" t="s">
        <v>751</v>
      </c>
      <c r="G22" s="12" t="s">
        <v>751</v>
      </c>
      <c r="H22" s="13">
        <f>'Chile Summary'!B22</f>
        <v>55.433333333333337</v>
      </c>
      <c r="I22" s="13">
        <f>'Nigeria Summary'!B22</f>
        <v>75.066666666666663</v>
      </c>
      <c r="J22" s="13">
        <f>'Philippines Summary'!B22</f>
        <v>75.100000000000009</v>
      </c>
      <c r="K22" s="13">
        <f>'Tanzania Summary'!B22</f>
        <v>41.6</v>
      </c>
      <c r="L22" s="13">
        <f>'Zimbabwe Summary'!B22</f>
        <v>66.600000000000009</v>
      </c>
    </row>
    <row r="23" spans="1:12">
      <c r="A23" s="24" t="s">
        <v>648</v>
      </c>
      <c r="B23" s="30">
        <f>J22</f>
        <v>75.100000000000009</v>
      </c>
      <c r="D23" s="33"/>
      <c r="E23" s="33"/>
      <c r="G23" t="s">
        <v>669</v>
      </c>
      <c r="H23" s="14">
        <f>'Chile Summary'!B23</f>
        <v>66.5</v>
      </c>
      <c r="I23" s="14">
        <f>'Nigeria Summary'!B23</f>
        <v>66.5</v>
      </c>
      <c r="J23" s="14">
        <f>'Philippines Summary'!B23</f>
        <v>83</v>
      </c>
      <c r="K23" s="14">
        <f>'Tanzania Summary'!B23</f>
        <v>66.5</v>
      </c>
      <c r="L23" s="14">
        <f>'Zimbabwe Summary'!B23</f>
        <v>66.5</v>
      </c>
    </row>
    <row r="24" spans="1:12">
      <c r="A24" s="24" t="s">
        <v>647</v>
      </c>
      <c r="B24" s="30">
        <f>I22</f>
        <v>75.066666666666663</v>
      </c>
      <c r="D24" s="26"/>
      <c r="E24" s="26"/>
      <c r="G24" t="s">
        <v>670</v>
      </c>
      <c r="H24" s="14">
        <f>'Chile Summary'!B24</f>
        <v>66.5</v>
      </c>
      <c r="I24" s="14">
        <f>'Nigeria Summary'!B24</f>
        <v>92.7</v>
      </c>
      <c r="J24" s="14">
        <f>'Philippines Summary'!B24</f>
        <v>98</v>
      </c>
      <c r="K24" s="14">
        <f>'Tanzania Summary'!B24</f>
        <v>25</v>
      </c>
      <c r="L24" s="14">
        <f>'Zimbabwe Summary'!B24</f>
        <v>100</v>
      </c>
    </row>
    <row r="25" spans="1:12">
      <c r="A25" s="24" t="s">
        <v>650</v>
      </c>
      <c r="B25" s="30">
        <f>L22</f>
        <v>66.600000000000009</v>
      </c>
      <c r="D25" s="26"/>
      <c r="E25" s="26"/>
      <c r="G25" t="s">
        <v>671</v>
      </c>
      <c r="H25" s="14">
        <f>'Chile Summary'!B25</f>
        <v>33.300000000000004</v>
      </c>
      <c r="I25" s="14">
        <f>'Nigeria Summary'!B25</f>
        <v>66</v>
      </c>
      <c r="J25" s="14">
        <f>'Philippines Summary'!B25</f>
        <v>44.3</v>
      </c>
      <c r="K25" s="14">
        <f>'Tanzania Summary'!B25</f>
        <v>33.300000000000004</v>
      </c>
      <c r="L25" s="14">
        <f>'Zimbabwe Summary'!B25</f>
        <v>33.300000000000004</v>
      </c>
    </row>
    <row r="26" spans="1:12">
      <c r="A26" s="24" t="s">
        <v>753</v>
      </c>
      <c r="B26" s="30">
        <f>H22</f>
        <v>55.433333333333337</v>
      </c>
      <c r="D26" s="26"/>
      <c r="E26" s="26"/>
      <c r="G26" s="15"/>
      <c r="H26" s="34"/>
      <c r="I26" s="34"/>
      <c r="J26" s="34"/>
      <c r="K26" s="34"/>
      <c r="L26" s="34"/>
    </row>
    <row r="27" spans="1:12">
      <c r="A27" s="24" t="s">
        <v>649</v>
      </c>
      <c r="B27" s="30">
        <f>K22</f>
        <v>41.6</v>
      </c>
      <c r="D27" s="26"/>
      <c r="E27" s="26"/>
      <c r="G27" s="16"/>
      <c r="H27" s="17"/>
      <c r="I27" s="17"/>
      <c r="J27" s="17"/>
      <c r="K27" s="17"/>
      <c r="L27" s="17"/>
    </row>
    <row r="28" spans="1:12">
      <c r="A28" s="32"/>
      <c r="B28" s="32"/>
      <c r="D28" s="26"/>
      <c r="E28" s="26"/>
    </row>
    <row r="29" spans="1:12">
      <c r="A29" s="26"/>
      <c r="B29" s="26"/>
      <c r="D29" s="26"/>
      <c r="E29" s="26"/>
    </row>
    <row r="30" spans="1:12">
      <c r="A30" s="26"/>
      <c r="B30" s="26"/>
      <c r="D30" s="26"/>
      <c r="E30" s="26"/>
    </row>
    <row r="31" spans="1:12">
      <c r="A31" s="26"/>
      <c r="B31" s="26"/>
      <c r="D31" s="26"/>
      <c r="E31" s="26"/>
    </row>
    <row r="32" spans="1:12">
      <c r="A32" s="26"/>
      <c r="B32" s="26"/>
      <c r="D32" s="26"/>
      <c r="E32" s="26"/>
    </row>
    <row r="33" spans="1:2">
      <c r="A33" s="26"/>
      <c r="B33" s="26"/>
    </row>
    <row r="34" spans="1:2">
      <c r="A34" s="33"/>
      <c r="B34" s="33"/>
    </row>
    <row r="35" spans="1:2">
      <c r="A35" s="26"/>
      <c r="B35" s="26"/>
    </row>
    <row r="36" spans="1:2">
      <c r="A36" s="26"/>
      <c r="B36" s="26"/>
    </row>
    <row r="37" spans="1:2">
      <c r="A37" s="26"/>
      <c r="B37" s="26"/>
    </row>
    <row r="38" spans="1:2">
      <c r="A38" s="26"/>
      <c r="B38" s="26"/>
    </row>
    <row r="39" spans="1:2">
      <c r="A39" s="26"/>
      <c r="B39" s="26"/>
    </row>
    <row r="40" spans="1:2">
      <c r="A40" s="26"/>
      <c r="B40" s="26"/>
    </row>
    <row r="41" spans="1:2">
      <c r="A41" s="26"/>
      <c r="B41" s="26"/>
    </row>
    <row r="42" spans="1:2">
      <c r="A42" s="26"/>
      <c r="B42" s="26"/>
    </row>
    <row r="43" spans="1:2">
      <c r="A43" s="26"/>
      <c r="B43" s="2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W8"/>
  <sheetViews>
    <sheetView topLeftCell="J7" workbookViewId="0">
      <selection activeCell="L19" sqref="L19"/>
    </sheetView>
  </sheetViews>
  <sheetFormatPr defaultColWidth="19.140625" defaultRowHeight="15"/>
  <cols>
    <col min="1" max="3" width="19.140625" style="36"/>
    <col min="4" max="4" width="19.140625" style="39"/>
    <col min="5" max="13" width="19.140625" style="36"/>
    <col min="14" max="14" width="19.140625" style="39"/>
    <col min="15" max="17" width="19.140625" style="36"/>
    <col min="18" max="18" width="19.140625" style="39"/>
    <col min="19" max="16384" width="19.140625" style="36"/>
  </cols>
  <sheetData>
    <row r="1" spans="1:23">
      <c r="A1" s="36" t="s">
        <v>754</v>
      </c>
    </row>
    <row r="2" spans="1:23" ht="45">
      <c r="B2" s="36" t="s">
        <v>755</v>
      </c>
      <c r="D2" s="39" t="s">
        <v>756</v>
      </c>
      <c r="E2" s="36" t="s">
        <v>757</v>
      </c>
      <c r="F2" s="36" t="s">
        <v>758</v>
      </c>
      <c r="H2" s="36" t="s">
        <v>759</v>
      </c>
      <c r="J2" s="36" t="s">
        <v>760</v>
      </c>
      <c r="L2" s="36" t="s">
        <v>761</v>
      </c>
      <c r="O2" s="36" t="s">
        <v>762</v>
      </c>
      <c r="R2" s="39" t="s">
        <v>763</v>
      </c>
      <c r="S2" s="36" t="s">
        <v>764</v>
      </c>
      <c r="V2" s="36" t="s">
        <v>765</v>
      </c>
      <c r="W2" s="36" t="s">
        <v>766</v>
      </c>
    </row>
    <row r="3" spans="1:23" ht="60">
      <c r="B3" s="36" t="s">
        <v>767</v>
      </c>
      <c r="C3" s="36" t="s">
        <v>768</v>
      </c>
      <c r="D3" s="39" t="s">
        <v>769</v>
      </c>
      <c r="E3" s="36" t="s">
        <v>770</v>
      </c>
      <c r="F3" s="36" t="s">
        <v>771</v>
      </c>
      <c r="G3" s="36" t="s">
        <v>772</v>
      </c>
      <c r="H3" s="36" t="s">
        <v>773</v>
      </c>
      <c r="I3" s="36" t="s">
        <v>774</v>
      </c>
      <c r="J3" s="36" t="s">
        <v>775</v>
      </c>
      <c r="K3" s="36" t="s">
        <v>776</v>
      </c>
      <c r="L3" s="36" t="s">
        <v>777</v>
      </c>
      <c r="M3" s="36" t="s">
        <v>778</v>
      </c>
      <c r="N3" s="39" t="s">
        <v>779</v>
      </c>
      <c r="O3" s="36" t="s">
        <v>780</v>
      </c>
      <c r="P3" s="36" t="s">
        <v>781</v>
      </c>
      <c r="Q3" s="36" t="s">
        <v>782</v>
      </c>
      <c r="R3" s="39" t="s">
        <v>783</v>
      </c>
      <c r="S3" s="36" t="s">
        <v>784</v>
      </c>
      <c r="T3" s="36" t="s">
        <v>785</v>
      </c>
      <c r="U3" s="36" t="s">
        <v>786</v>
      </c>
      <c r="V3" s="36" t="s">
        <v>787</v>
      </c>
      <c r="W3" s="36" t="s">
        <v>788</v>
      </c>
    </row>
    <row r="4" spans="1:23" ht="45">
      <c r="A4" s="36" t="s">
        <v>646</v>
      </c>
      <c r="B4" s="37">
        <f>AVERAGE('Core Questionnaire'!CZ5,'Companion Questionnaire'!AY5,'Companion Questionnaire'!BB5,'Companion Questionnaire'!BF5)*100</f>
        <v>75</v>
      </c>
      <c r="C4" s="37">
        <f>AVERAGE('Core Questionnaire'!DA5,'Companion Questionnaire'!AK5,'Companion Questionnaire'!AM5,'Companion Questionnaire'!AZ5,'Companion Questionnaire'!BD5,'Companion Questionnaire'!BG5)*100</f>
        <v>75.598333333333329</v>
      </c>
      <c r="D4" s="40">
        <v>71.099999999999994</v>
      </c>
      <c r="E4" s="37">
        <f>AVERAGE('Core Questionnaire'!BD5,'Core Questionnaire'!BE5,'Core Questionnaire'!QK5,'Core Questionnaire'!QR5,'Companion Questionnaire'!BC5,'Core Questionnaire'!BF5,'Core Questionnaire'!XR5)*100</f>
        <v>76.142857142857139</v>
      </c>
      <c r="F4" s="36" t="s">
        <v>789</v>
      </c>
      <c r="G4" s="36">
        <f>AVERAGE('Core Questionnaire'!QA5:QE5,'Core Questionnaire'!QL5:QN5)*100</f>
        <v>100</v>
      </c>
      <c r="H4" s="36" t="s">
        <v>790</v>
      </c>
      <c r="I4" s="36" t="s">
        <v>790</v>
      </c>
      <c r="J4" s="36" t="s">
        <v>791</v>
      </c>
      <c r="K4" s="36">
        <f>AVERAGE('Core Questionnaire'!QF5:QJ5)*100</f>
        <v>0</v>
      </c>
      <c r="L4" s="37">
        <f>AVERAGE('Core Questionnaire'!AS5:AU5)*100</f>
        <v>66.666666666666657</v>
      </c>
      <c r="M4" s="36" t="s">
        <v>791</v>
      </c>
      <c r="N4" s="39" t="s">
        <v>793</v>
      </c>
      <c r="O4" s="37">
        <f>AVERAGE('Core Questionnaire'!BH5,'Core Questionnaire'!DG5,'Core Questionnaire'!DW5,'Companion Questionnaire'!AY5,'Core Questionnaire'!EE5,'Core Questionnaire'!HM5,'Core Questionnaire'!JG5,'Core Questionnaire'!MM5,'Companion Questionnaire'!AZ5,'Core Questionnaire'!DX5,'Core Questionnaire'!QZ5,'Core Questionnaire'!RU5,'Core Questionnaire'!SP5,'Core Questionnaire'!VX5,'Core Questionnaire'!WS5)*100</f>
        <v>83.074545454545472</v>
      </c>
      <c r="P4" s="37">
        <f>AVERAGE('Core Questionnaire'!BH5,'Core Questionnaire'!DG5,'Companion Questionnaire'!AZ5,'Companion Questionnaire'!AY5,'Core Questionnaire'!DW5,'Core Questionnaire'!DX5)*100</f>
        <v>72.031666666666666</v>
      </c>
      <c r="Q4" s="36" t="s">
        <v>791</v>
      </c>
      <c r="R4" s="40">
        <f>AVERAGE('Core Questionnaire'!AT5, 'Core Questionnaire'!AU5, 'Core Questionnaire'!BG5, 'Core Questionnaire'!BI5, 'Core Questionnaire'!BJ5, 'Core Questionnaire'!BL5, 'Core Questionnaire'!BO5, 'Core Questionnaire'!BR5, 'Core Questionnaire'!DF5, 'Core Questionnaire'!DH5, 'Core Questionnaire'!DI5, 'Core Questionnaire'!DK5, 'Core Questionnaire'!DN5, 'Core Questionnaire'!DQ5, 'Core Questionnaire'!DY5, 'Core Questionnaire'!XV5, 'Core Questionnaire'!XW5, 'Core Questionnaire'!XX5, 'Core Questionnaire'!XY5)*100</f>
        <v>55.533333333333331</v>
      </c>
      <c r="S4" s="37">
        <f>AVERAGE('Core Questionnaire'!BP5,'Core Questionnaire'!DO5,'Core Questionnaire'!XQ5,'Core Questionnaire'!XR5,'Companion Questionnaire'!AU5)*100</f>
        <v>68.399999999999991</v>
      </c>
      <c r="T4" s="36" t="s">
        <v>790</v>
      </c>
      <c r="U4" s="36" t="s">
        <v>790</v>
      </c>
      <c r="V4" s="36" t="s">
        <v>790</v>
      </c>
      <c r="W4" s="36" t="s">
        <v>791</v>
      </c>
    </row>
    <row r="5" spans="1:23" ht="45">
      <c r="A5" s="36" t="s">
        <v>647</v>
      </c>
      <c r="B5" s="37">
        <f>AVERAGE('Core Questionnaire'!CZ6,'Companion Questionnaire'!AY6,'Companion Questionnaire'!BB6,'Companion Questionnaire'!BF6)*100</f>
        <v>100</v>
      </c>
      <c r="C5" s="37">
        <f>AVERAGE('Core Questionnaire'!DA6,'Companion Questionnaire'!AK6,'Companion Questionnaire'!AM6,'Companion Questionnaire'!AZ6,'Companion Questionnaire'!BD6,'Companion Questionnaire'!BG6)*100</f>
        <v>62.94</v>
      </c>
      <c r="D5" s="40">
        <v>84.94</v>
      </c>
      <c r="E5" s="37">
        <f>AVERAGE('Core Questionnaire'!BD6,'Core Questionnaire'!BE6,'Core Questionnaire'!QK6,'Core Questionnaire'!QR6,'Companion Questionnaire'!BC6,'Core Questionnaire'!BF6,'Core Questionnaire'!XR6)*100</f>
        <v>90.428571428571431</v>
      </c>
      <c r="F5" s="36" t="s">
        <v>789</v>
      </c>
      <c r="G5" s="36">
        <f>AVERAGE('Core Questionnaire'!QA6:QE6,'Core Questionnaire'!QL6:QN6)*100</f>
        <v>100</v>
      </c>
      <c r="H5" s="36" t="s">
        <v>790</v>
      </c>
      <c r="I5" s="36" t="s">
        <v>790</v>
      </c>
      <c r="J5" s="36" t="s">
        <v>791</v>
      </c>
      <c r="K5" s="36">
        <f>AVERAGE('Core Questionnaire'!QF6:QJ6)*100</f>
        <v>100</v>
      </c>
      <c r="L5" s="37">
        <f>AVERAGE('Core Questionnaire'!AS6:AU6)*100</f>
        <v>100</v>
      </c>
      <c r="M5" s="36" t="s">
        <v>791</v>
      </c>
      <c r="N5" s="39" t="s">
        <v>792</v>
      </c>
      <c r="O5" s="37">
        <f>AVERAGE('Core Questionnaire'!BH6,'Core Questionnaire'!DG6,'Core Questionnaire'!DW6,'Companion Questionnaire'!AY6,'Core Questionnaire'!EE6,'Core Questionnaire'!HM6,'Core Questionnaire'!JG6,'Core Questionnaire'!MM6,'Companion Questionnaire'!AZ6,'Core Questionnaire'!DX6,'Core Questionnaire'!QZ6,'Core Questionnaire'!RU6,'Core Questionnaire'!SP6,'Core Questionnaire'!VX6,'Core Questionnaire'!WS6)*100</f>
        <v>67.546363636363623</v>
      </c>
      <c r="P5" s="37">
        <f>AVERAGE('Core Questionnaire'!BH6,'Core Questionnaire'!DG6,'Companion Questionnaire'!AZ6,'Companion Questionnaire'!AY6,'Core Questionnaire'!DW6,'Core Questionnaire'!DX6)*100</f>
        <v>64</v>
      </c>
      <c r="Q5" s="36" t="s">
        <v>791</v>
      </c>
      <c r="R5" s="40">
        <f>AVERAGE('Core Questionnaire'!AT6, 'Core Questionnaire'!AU6, 'Core Questionnaire'!BG6, 'Core Questionnaire'!BI6, 'Core Questionnaire'!BJ6, 'Core Questionnaire'!BL6, 'Core Questionnaire'!BO6, 'Core Questionnaire'!BR6, 'Core Questionnaire'!DF6, 'Core Questionnaire'!DH6, 'Core Questionnaire'!DI6, 'Core Questionnaire'!DK6, 'Core Questionnaire'!DN6, 'Core Questionnaire'!DQ6, 'Core Questionnaire'!DY6, 'Core Questionnaire'!XV6, 'Core Questionnaire'!XW6, 'Core Questionnaire'!XX6, 'Core Questionnaire'!XY6)*100</f>
        <v>82.12222222222222</v>
      </c>
      <c r="S5" s="37">
        <f>AVERAGE('Core Questionnaire'!BP6,'Core Questionnaire'!DO6,'Core Questionnaire'!XQ6,'Core Questionnaire'!XR6,'Companion Questionnaire'!AU6)*100</f>
        <v>58.25</v>
      </c>
      <c r="T5" s="36" t="s">
        <v>790</v>
      </c>
      <c r="U5" s="36" t="s">
        <v>790</v>
      </c>
      <c r="V5" s="36" t="s">
        <v>790</v>
      </c>
      <c r="W5" s="36" t="s">
        <v>791</v>
      </c>
    </row>
    <row r="6" spans="1:23" ht="45">
      <c r="A6" s="36" t="s">
        <v>648</v>
      </c>
      <c r="B6" s="37">
        <f>AVERAGE('Core Questionnaire'!CZ7,'Companion Questionnaire'!AY7,'Companion Questionnaire'!BB7,'Companion Questionnaire'!BF7)*100</f>
        <v>100</v>
      </c>
      <c r="C6" s="37">
        <f>AVERAGE('Core Questionnaire'!DA7,'Companion Questionnaire'!AK7,'Companion Questionnaire'!AM7,'Companion Questionnaire'!AZ7,'Companion Questionnaire'!BD7,'Companion Questionnaire'!BG7)*100</f>
        <v>73.266666666666666</v>
      </c>
      <c r="D6" s="40">
        <v>95.81</v>
      </c>
      <c r="E6" s="37">
        <f>AVERAGE('Core Questionnaire'!BD7,'Core Questionnaire'!BE7,'Core Questionnaire'!QK7,'Core Questionnaire'!QR7,'Companion Questionnaire'!BC7,'Core Questionnaire'!BF7,'Core Questionnaire'!XR7)*100</f>
        <v>95.142857142857139</v>
      </c>
      <c r="F6" s="36" t="s">
        <v>789</v>
      </c>
      <c r="G6" s="36">
        <f>AVERAGE('Core Questionnaire'!QA7:QE7,'Core Questionnaire'!QL7:QN7)*100</f>
        <v>100</v>
      </c>
      <c r="H6" s="36" t="s">
        <v>790</v>
      </c>
      <c r="I6" s="36" t="s">
        <v>790</v>
      </c>
      <c r="J6" s="36" t="s">
        <v>791</v>
      </c>
      <c r="K6" s="36">
        <f>AVERAGE('Core Questionnaire'!QF7:QJ7)*100</f>
        <v>100</v>
      </c>
      <c r="L6" s="37">
        <f>AVERAGE('Core Questionnaire'!AS7:AU7)*100</f>
        <v>100</v>
      </c>
      <c r="M6" s="36" t="s">
        <v>791</v>
      </c>
      <c r="N6" s="39" t="s">
        <v>793</v>
      </c>
      <c r="O6" s="38" t="s">
        <v>792</v>
      </c>
      <c r="P6" s="37">
        <f>AVERAGE('Core Questionnaire'!BH7,'Core Questionnaire'!DG7,'Companion Questionnaire'!AZ7,'Companion Questionnaire'!AY7,'Core Questionnaire'!DW7,'Core Questionnaire'!DX7)*100</f>
        <v>91.833333333333329</v>
      </c>
      <c r="Q6" s="36" t="s">
        <v>791</v>
      </c>
      <c r="R6" s="40">
        <v>82.12</v>
      </c>
      <c r="S6" s="37">
        <f>AVERAGE('Core Questionnaire'!BP7,'Core Questionnaire'!DO7,'Core Questionnaire'!XQ7,'Core Questionnaire'!XR7,'Companion Questionnaire'!AU7)*100</f>
        <v>73.272000000000006</v>
      </c>
      <c r="T6" s="36" t="s">
        <v>790</v>
      </c>
      <c r="U6" s="36" t="s">
        <v>790</v>
      </c>
      <c r="V6" s="36" t="s">
        <v>790</v>
      </c>
      <c r="W6" s="36" t="s">
        <v>791</v>
      </c>
    </row>
    <row r="7" spans="1:23" ht="45">
      <c r="A7" s="36" t="s">
        <v>649</v>
      </c>
      <c r="B7" s="37">
        <f>AVERAGE('Core Questionnaire'!CZ8,'Companion Questionnaire'!AY8,'Companion Questionnaire'!BB8,'Companion Questionnaire'!BF8)*100</f>
        <v>75</v>
      </c>
      <c r="C7" s="37">
        <f>AVERAGE('Core Questionnaire'!DA8,'Companion Questionnaire'!AK8,'Companion Questionnaire'!AM8,'Companion Questionnaire'!AZ8,'Companion Questionnaire'!BD8,'Companion Questionnaire'!BG8)*100</f>
        <v>72.536666666666662</v>
      </c>
      <c r="D7" s="40">
        <v>72.03</v>
      </c>
      <c r="E7" s="37">
        <f>AVERAGE('Core Questionnaire'!BD8,'Core Questionnaire'!BE8,'Core Questionnaire'!QK8,'Core Questionnaire'!QR8,'Companion Questionnaire'!BC8,'Core Questionnaire'!BF8,'Core Questionnaire'!XR8)*100</f>
        <v>90.428571428571431</v>
      </c>
      <c r="F7" s="36" t="s">
        <v>789</v>
      </c>
      <c r="G7" s="36">
        <f>AVERAGE('Core Questionnaire'!QA8:QE8,'Core Questionnaire'!QL8:QN8)*100</f>
        <v>100</v>
      </c>
      <c r="H7" s="36" t="s">
        <v>790</v>
      </c>
      <c r="I7" s="36" t="s">
        <v>790</v>
      </c>
      <c r="J7" s="36" t="s">
        <v>791</v>
      </c>
      <c r="K7" s="36">
        <f>AVERAGE('Core Questionnaire'!QF8:QJ8)*100</f>
        <v>100</v>
      </c>
      <c r="L7" s="37">
        <f>AVERAGE('Core Questionnaire'!AS8:AU8)*100</f>
        <v>100</v>
      </c>
      <c r="M7" s="36" t="s">
        <v>791</v>
      </c>
      <c r="N7" s="39" t="s">
        <v>793</v>
      </c>
      <c r="O7" s="37">
        <f>AVERAGE('Core Questionnaire'!BH8,'Core Questionnaire'!DG8,'Core Questionnaire'!DW8,'Companion Questionnaire'!AY8,'Core Questionnaire'!EE8,'Core Questionnaire'!HM8,'Core Questionnaire'!JG8,'Core Questionnaire'!MM8,'Companion Questionnaire'!AZ8,'Core Questionnaire'!DX8,'Core Questionnaire'!QZ8,'Core Questionnaire'!RU8,'Core Questionnaire'!SP8,'Core Questionnaire'!VX8,'Core Questionnaire'!WS8)*100</f>
        <v>63.177499999999995</v>
      </c>
      <c r="P7" s="37">
        <f>AVERAGE('Core Questionnaire'!BH8,'Core Questionnaire'!DG8,'Companion Questionnaire'!AZ8,'Companion Questionnaire'!AY8,'Core Questionnaire'!DW8,'Core Questionnaire'!DX8)*100</f>
        <v>43.683333333333337</v>
      </c>
      <c r="Q7" s="36" t="s">
        <v>791</v>
      </c>
      <c r="R7" s="40">
        <f>AVERAGE('Core Questionnaire'!AT8, 'Core Questionnaire'!AU8, 'Core Questionnaire'!BG8, 'Core Questionnaire'!BI8, 'Core Questionnaire'!BJ8, 'Core Questionnaire'!BL8, 'Core Questionnaire'!BO8, 'Core Questionnaire'!BR8, 'Core Questionnaire'!DF8, 'Core Questionnaire'!DH8, 'Core Questionnaire'!DI8, 'Core Questionnaire'!DK8, 'Core Questionnaire'!DN8, 'Core Questionnaire'!DQ8, 'Core Questionnaire'!DY8, 'Core Questionnaire'!XV8, 'Core Questionnaire'!XW8, 'Core Questionnaire'!XX8, 'Core Questionnaire'!XY8)*100</f>
        <v>52.631578947368418</v>
      </c>
      <c r="S7" s="37">
        <f>AVERAGE('Core Questionnaire'!BP8,'Core Questionnaire'!DO8,'Core Questionnaire'!XQ8,'Core Questionnaire'!XR8,'Companion Questionnaire'!AU8)*100</f>
        <v>83.25</v>
      </c>
      <c r="T7" s="36" t="s">
        <v>790</v>
      </c>
      <c r="U7" s="36" t="s">
        <v>790</v>
      </c>
      <c r="V7" s="36" t="s">
        <v>790</v>
      </c>
      <c r="W7" s="36" t="s">
        <v>791</v>
      </c>
    </row>
    <row r="8" spans="1:23" ht="45">
      <c r="A8" s="36" t="s">
        <v>650</v>
      </c>
      <c r="B8" s="37">
        <f>AVERAGE('Core Questionnaire'!CZ9,'Companion Questionnaire'!AY9,'Companion Questionnaire'!BB9,'Companion Questionnaire'!BF9)*100</f>
        <v>62.5</v>
      </c>
      <c r="C8" s="37">
        <f>AVERAGE('Core Questionnaire'!DA9,'Companion Questionnaire'!AK9,'Companion Questionnaire'!AM9,'Companion Questionnaire'!AZ9,'Companion Questionnaire'!BD9,'Companion Questionnaire'!BG9)*100</f>
        <v>77.193333333333328</v>
      </c>
      <c r="D8" s="40">
        <v>74.45</v>
      </c>
      <c r="E8" s="37">
        <f>AVERAGE('Core Questionnaire'!BD9,'Core Questionnaire'!BE9,'Core Questionnaire'!QK9,'Core Questionnaire'!QR9,'Companion Questionnaire'!BC9,'Core Questionnaire'!BF9,'Core Questionnaire'!XR9)*100</f>
        <v>79.714285714285722</v>
      </c>
      <c r="F8" s="36" t="s">
        <v>789</v>
      </c>
      <c r="G8" s="36">
        <f>AVERAGE('Core Questionnaire'!QA9:QE9,'Core Questionnaire'!QL9:QN9)*100</f>
        <v>100</v>
      </c>
      <c r="H8" s="36" t="s">
        <v>790</v>
      </c>
      <c r="I8" s="36" t="s">
        <v>790</v>
      </c>
      <c r="J8" s="36" t="s">
        <v>791</v>
      </c>
      <c r="K8" s="36">
        <f>AVERAGE('Core Questionnaire'!QF9:QJ9)*100</f>
        <v>100</v>
      </c>
      <c r="L8" s="37">
        <f>AVERAGE('Core Questionnaire'!AS9:AU9)*100</f>
        <v>100</v>
      </c>
      <c r="M8" s="36" t="s">
        <v>791</v>
      </c>
      <c r="N8" s="39" t="s">
        <v>793</v>
      </c>
      <c r="O8" s="37">
        <f>AVERAGE('Core Questionnaire'!BH9,'Core Questionnaire'!DG9,'Core Questionnaire'!DW9,'Companion Questionnaire'!AY9,'Core Questionnaire'!EE9,'Core Questionnaire'!HM9,'Core Questionnaire'!JG9,'Core Questionnaire'!MM9,'Companion Questionnaire'!AZ9,'Core Questionnaire'!DX9,'Core Questionnaire'!QZ9,'Core Questionnaire'!RU9,'Core Questionnaire'!SP9,'Core Questionnaire'!VX9,'Core Questionnaire'!WS9)*100</f>
        <v>82.03083333333332</v>
      </c>
      <c r="P8" s="37">
        <f>AVERAGE('Core Questionnaire'!BH9,'Core Questionnaire'!DG9,'Companion Questionnaire'!AZ9,'Companion Questionnaire'!AY9,'Core Questionnaire'!DW9,'Core Questionnaire'!DX9)*100</f>
        <v>79.25</v>
      </c>
      <c r="Q8" s="36" t="s">
        <v>791</v>
      </c>
      <c r="R8" s="40">
        <v>50</v>
      </c>
      <c r="S8" s="37">
        <f>AVERAGE('Core Questionnaire'!BP9,'Core Questionnaire'!DO9,'Core Questionnaire'!XQ9,'Core Questionnaire'!XR9,'Companion Questionnaire'!AU9)*100</f>
        <v>58.25</v>
      </c>
      <c r="T8" s="36" t="s">
        <v>790</v>
      </c>
      <c r="U8" s="36" t="s">
        <v>790</v>
      </c>
      <c r="V8" s="36" t="s">
        <v>790</v>
      </c>
      <c r="W8" s="36" t="s">
        <v>791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Core Questionnaire</vt:lpstr>
      <vt:lpstr>Companion Questionnaire</vt:lpstr>
      <vt:lpstr>Chile Summary</vt:lpstr>
      <vt:lpstr>Nigeria Summary</vt:lpstr>
      <vt:lpstr>Philippines Summary</vt:lpstr>
      <vt:lpstr>Tanzania Summary</vt:lpstr>
      <vt:lpstr>Zimbabwe Summary</vt:lpstr>
      <vt:lpstr>Country Comparison</vt:lpstr>
      <vt:lpstr>Transversal Themes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Smith</dc:creator>
  <cp:lastModifiedBy>William Smith</cp:lastModifiedBy>
  <dcterms:created xsi:type="dcterms:W3CDTF">2015-12-04T17:40:10Z</dcterms:created>
  <dcterms:modified xsi:type="dcterms:W3CDTF">2016-02-07T17:20:23Z</dcterms:modified>
</cp:coreProperties>
</file>