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lly\OneDrive - RESULTS Educational Fund\RTEI\Global Report\2016\Data\"/>
    </mc:Choice>
  </mc:AlternateContent>
  <bookViews>
    <workbookView xWindow="0" yWindow="0" windowWidth="20490" windowHeight="7530" activeTab="3"/>
  </bookViews>
  <sheets>
    <sheet name="All Questionnaires" sheetId="1" r:id="rId1"/>
    <sheet name="Questionnaire Codebook" sheetId="19" r:id="rId2"/>
    <sheet name="Country Comparison" sheetId="17" r:id="rId3"/>
    <sheet name="Cross-cutting themes" sheetId="18" r:id="rId4"/>
    <sheet name="Australia Summary" sheetId="7" r:id="rId5"/>
    <sheet name="Canada Summary" sheetId="8" r:id="rId6"/>
    <sheet name="Chile Summary" sheetId="2" r:id="rId7"/>
    <sheet name="DRC Summary" sheetId="11" r:id="rId8"/>
    <sheet name="Ethiopia Summary" sheetId="12" r:id="rId9"/>
    <sheet name="Honduras Summary" sheetId="16" r:id="rId10"/>
    <sheet name="Indonesia Summary" sheetId="15" r:id="rId11"/>
    <sheet name="Nigeria Summary" sheetId="3" r:id="rId12"/>
    <sheet name="Palestine Summary" sheetId="13" r:id="rId13"/>
    <sheet name="Philippines Summary" sheetId="4" r:id="rId14"/>
    <sheet name="South Korea Summary" sheetId="10" r:id="rId15"/>
    <sheet name="Tanzania Summary" sheetId="5" r:id="rId16"/>
    <sheet name="UK Summary" sheetId="9" r:id="rId17"/>
    <sheet name="US Summary" sheetId="14" r:id="rId18"/>
    <sheet name="Zimbabwe Summary" sheetId="6" r:id="rId19"/>
  </sheets>
  <definedNames>
    <definedName name="_xlnm._FilterDatabase" localSheetId="2" hidden="1">'Country Comparison'!$A$2:$AY$17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17" l="1"/>
  <c r="D10" i="17"/>
  <c r="D6" i="17"/>
  <c r="D4" i="17"/>
  <c r="B4" i="17"/>
  <c r="L410" i="18" l="1"/>
  <c r="HB8" i="1" l="1"/>
  <c r="FK11" i="1" l="1"/>
  <c r="FI11" i="1"/>
  <c r="FG16" i="1"/>
  <c r="FG11" i="1"/>
  <c r="FG5" i="1"/>
  <c r="FC16" i="1"/>
  <c r="FC11" i="1"/>
  <c r="FC5" i="1"/>
  <c r="EV18" i="1"/>
  <c r="ET18" i="1"/>
  <c r="F78" i="18" l="1"/>
  <c r="P425" i="18" l="1"/>
  <c r="O425" i="18"/>
  <c r="N425" i="18"/>
  <c r="M425" i="18"/>
  <c r="L425" i="18"/>
  <c r="K425" i="18"/>
  <c r="J425" i="18"/>
  <c r="I425" i="18"/>
  <c r="H425" i="18"/>
  <c r="G425" i="18"/>
  <c r="F425" i="18"/>
  <c r="E425" i="18"/>
  <c r="D425" i="18"/>
  <c r="C425" i="18"/>
  <c r="B425" i="18"/>
  <c r="P404" i="18"/>
  <c r="N404" i="18"/>
  <c r="M404" i="18"/>
  <c r="L404" i="18"/>
  <c r="K404" i="18"/>
  <c r="J404" i="18"/>
  <c r="I404" i="18"/>
  <c r="H404" i="18"/>
  <c r="G404" i="18"/>
  <c r="F404" i="18"/>
  <c r="E404" i="18"/>
  <c r="D404" i="18"/>
  <c r="C404" i="18"/>
  <c r="B404" i="18"/>
  <c r="P410" i="18"/>
  <c r="O410" i="18"/>
  <c r="N410" i="18"/>
  <c r="M410" i="18"/>
  <c r="K410" i="18"/>
  <c r="J410" i="18"/>
  <c r="I410" i="18"/>
  <c r="H410" i="18"/>
  <c r="G410" i="18"/>
  <c r="F410" i="18"/>
  <c r="E410" i="18"/>
  <c r="D410" i="18"/>
  <c r="C410" i="18"/>
  <c r="B410" i="18"/>
  <c r="P395" i="18"/>
  <c r="O395" i="18"/>
  <c r="N395" i="18"/>
  <c r="M395" i="18"/>
  <c r="L395" i="18"/>
  <c r="K395" i="18"/>
  <c r="J395" i="18"/>
  <c r="I395" i="18"/>
  <c r="H395" i="18"/>
  <c r="G395" i="18"/>
  <c r="F395" i="18"/>
  <c r="E395" i="18"/>
  <c r="D395" i="18"/>
  <c r="C395" i="18"/>
  <c r="B395" i="18"/>
  <c r="P388" i="18"/>
  <c r="O388" i="18"/>
  <c r="N388" i="18"/>
  <c r="M388" i="18"/>
  <c r="L388" i="18"/>
  <c r="K388" i="18"/>
  <c r="J388" i="18"/>
  <c r="I388" i="18"/>
  <c r="H388" i="18"/>
  <c r="G388" i="18"/>
  <c r="F388" i="18"/>
  <c r="E388" i="18"/>
  <c r="D388" i="18"/>
  <c r="C388" i="18"/>
  <c r="B388" i="18"/>
  <c r="P382" i="18"/>
  <c r="O382" i="18"/>
  <c r="N382" i="18"/>
  <c r="M382" i="18"/>
  <c r="L382" i="18"/>
  <c r="K382" i="18"/>
  <c r="J382" i="18"/>
  <c r="I382" i="18"/>
  <c r="H382" i="18"/>
  <c r="G382" i="18"/>
  <c r="F382" i="18"/>
  <c r="E382" i="18"/>
  <c r="D382" i="18"/>
  <c r="C382" i="18"/>
  <c r="B382" i="18"/>
  <c r="P366" i="18"/>
  <c r="O366" i="18"/>
  <c r="N366" i="18"/>
  <c r="M366" i="18"/>
  <c r="L366" i="18"/>
  <c r="K366" i="18"/>
  <c r="J366" i="18"/>
  <c r="I366" i="18"/>
  <c r="H366" i="18"/>
  <c r="G366" i="18"/>
  <c r="F366" i="18"/>
  <c r="E366" i="18"/>
  <c r="D366" i="18"/>
  <c r="C366" i="18"/>
  <c r="B366" i="18"/>
  <c r="P357" i="18"/>
  <c r="O357" i="18"/>
  <c r="N357" i="18"/>
  <c r="M357" i="18"/>
  <c r="L357" i="18"/>
  <c r="K357" i="18"/>
  <c r="J357" i="18"/>
  <c r="I357" i="18"/>
  <c r="H357" i="18"/>
  <c r="G357" i="18"/>
  <c r="F357" i="18"/>
  <c r="E357" i="18"/>
  <c r="D357" i="18"/>
  <c r="C357" i="18"/>
  <c r="B357" i="18"/>
  <c r="P342" i="18"/>
  <c r="O342" i="18"/>
  <c r="N342" i="18"/>
  <c r="L342" i="18"/>
  <c r="K342" i="18"/>
  <c r="J342" i="18"/>
  <c r="H342" i="18"/>
  <c r="G342" i="18"/>
  <c r="F342" i="18"/>
  <c r="D342" i="18"/>
  <c r="C342" i="18"/>
  <c r="B342" i="18"/>
  <c r="P330" i="18"/>
  <c r="P338" i="18" s="1"/>
  <c r="O330" i="18"/>
  <c r="N330" i="18"/>
  <c r="M330" i="18"/>
  <c r="L330" i="18"/>
  <c r="K330" i="18"/>
  <c r="J330" i="18"/>
  <c r="I330" i="18"/>
  <c r="H330" i="18"/>
  <c r="G330" i="18"/>
  <c r="F330" i="18"/>
  <c r="D330" i="18"/>
  <c r="C330" i="18"/>
  <c r="B330" i="18"/>
  <c r="P329" i="18"/>
  <c r="O329" i="18"/>
  <c r="N329" i="18"/>
  <c r="N338" i="18" s="1"/>
  <c r="M329" i="18"/>
  <c r="L329" i="18"/>
  <c r="K329" i="18"/>
  <c r="J329" i="18"/>
  <c r="J338" i="18" s="1"/>
  <c r="I329" i="18"/>
  <c r="H329" i="18"/>
  <c r="G329" i="18"/>
  <c r="F329" i="18"/>
  <c r="F338" i="18" s="1"/>
  <c r="E329" i="18"/>
  <c r="E338" i="18" s="1"/>
  <c r="D329" i="18"/>
  <c r="C329" i="18"/>
  <c r="B329" i="18"/>
  <c r="O320" i="18"/>
  <c r="L320" i="18"/>
  <c r="I320" i="18"/>
  <c r="H320" i="18"/>
  <c r="G320" i="18"/>
  <c r="B320" i="18"/>
  <c r="P299" i="18"/>
  <c r="O299" i="18"/>
  <c r="N299" i="18"/>
  <c r="M299" i="18"/>
  <c r="L299" i="18"/>
  <c r="K299" i="18"/>
  <c r="J299" i="18"/>
  <c r="I299" i="18"/>
  <c r="H299" i="18"/>
  <c r="G299" i="18"/>
  <c r="F299" i="18"/>
  <c r="E299" i="18"/>
  <c r="D299" i="18"/>
  <c r="C299" i="18"/>
  <c r="B299" i="18"/>
  <c r="P291" i="18"/>
  <c r="O291" i="18"/>
  <c r="N291" i="18"/>
  <c r="M291" i="18"/>
  <c r="L291" i="18"/>
  <c r="K291" i="18"/>
  <c r="J291" i="18"/>
  <c r="I291" i="18"/>
  <c r="H291" i="18"/>
  <c r="G291" i="18"/>
  <c r="F291" i="18"/>
  <c r="E291" i="18"/>
  <c r="D291" i="18"/>
  <c r="C291" i="18"/>
  <c r="B291" i="18"/>
  <c r="P271" i="18"/>
  <c r="O271" i="18"/>
  <c r="N271" i="18"/>
  <c r="M271" i="18"/>
  <c r="L271" i="18"/>
  <c r="K271" i="18"/>
  <c r="J271" i="18"/>
  <c r="I271" i="18"/>
  <c r="H271" i="18"/>
  <c r="G271" i="18"/>
  <c r="F271" i="18"/>
  <c r="E271" i="18"/>
  <c r="D271" i="18"/>
  <c r="C271" i="18"/>
  <c r="B271" i="18"/>
  <c r="P264" i="18"/>
  <c r="O264" i="18"/>
  <c r="N264" i="18"/>
  <c r="M264" i="18"/>
  <c r="L264" i="18"/>
  <c r="K264" i="18"/>
  <c r="J264" i="18"/>
  <c r="I264" i="18"/>
  <c r="H264" i="18"/>
  <c r="G264" i="18"/>
  <c r="F264" i="18"/>
  <c r="E264" i="18"/>
  <c r="D264" i="18"/>
  <c r="C264" i="18"/>
  <c r="B264" i="18"/>
  <c r="P213" i="18"/>
  <c r="O213" i="18"/>
  <c r="N213" i="18"/>
  <c r="M213" i="18"/>
  <c r="L213" i="18"/>
  <c r="K213" i="18"/>
  <c r="J213" i="18"/>
  <c r="I213" i="18"/>
  <c r="H213" i="18"/>
  <c r="G213" i="18"/>
  <c r="F213" i="18"/>
  <c r="E213" i="18"/>
  <c r="D213" i="18"/>
  <c r="C213" i="18"/>
  <c r="B213" i="18"/>
  <c r="P194" i="18"/>
  <c r="O194" i="18"/>
  <c r="N194" i="18"/>
  <c r="M194" i="18"/>
  <c r="L194" i="18"/>
  <c r="K194" i="18"/>
  <c r="J194" i="18"/>
  <c r="I194" i="18"/>
  <c r="H194" i="18"/>
  <c r="G194" i="18"/>
  <c r="F194" i="18"/>
  <c r="E194" i="18"/>
  <c r="D194" i="18"/>
  <c r="C194" i="18"/>
  <c r="B194" i="18"/>
  <c r="I129" i="18"/>
  <c r="E129" i="18"/>
  <c r="P126" i="18"/>
  <c r="O126" i="18"/>
  <c r="N126" i="18"/>
  <c r="M126" i="18"/>
  <c r="L126" i="18"/>
  <c r="K126" i="18"/>
  <c r="J126" i="18"/>
  <c r="I126" i="18"/>
  <c r="H126" i="18"/>
  <c r="G126" i="18"/>
  <c r="F126" i="18"/>
  <c r="E126" i="18"/>
  <c r="D126" i="18"/>
  <c r="C126" i="18"/>
  <c r="B126" i="18"/>
  <c r="P106" i="18"/>
  <c r="O106" i="18"/>
  <c r="N106" i="18"/>
  <c r="M106" i="18"/>
  <c r="L106" i="18"/>
  <c r="K106" i="18"/>
  <c r="J106" i="18"/>
  <c r="I106" i="18"/>
  <c r="H106" i="18"/>
  <c r="G106" i="18"/>
  <c r="F106" i="18"/>
  <c r="E106" i="18"/>
  <c r="D106" i="18"/>
  <c r="C106" i="18"/>
  <c r="B106" i="18"/>
  <c r="P98" i="18"/>
  <c r="O98" i="18"/>
  <c r="N98" i="18"/>
  <c r="M98" i="18"/>
  <c r="L98" i="18"/>
  <c r="K98" i="18"/>
  <c r="J98" i="18"/>
  <c r="I98" i="18"/>
  <c r="H98" i="18"/>
  <c r="G98" i="18"/>
  <c r="F98" i="18"/>
  <c r="F99" i="18" s="1"/>
  <c r="E98" i="18"/>
  <c r="D98" i="18"/>
  <c r="C98" i="18"/>
  <c r="B98" i="18"/>
  <c r="P78" i="18"/>
  <c r="O78" i="18"/>
  <c r="N78" i="18"/>
  <c r="M78" i="18"/>
  <c r="L78" i="18"/>
  <c r="K78" i="18"/>
  <c r="J78" i="18"/>
  <c r="I78" i="18"/>
  <c r="H78" i="18"/>
  <c r="G78" i="18"/>
  <c r="E78" i="18"/>
  <c r="D78" i="18"/>
  <c r="C78" i="18"/>
  <c r="B78" i="18"/>
  <c r="P69" i="18"/>
  <c r="O69" i="18"/>
  <c r="N69" i="18"/>
  <c r="M69" i="18"/>
  <c r="L69" i="18"/>
  <c r="K69" i="18"/>
  <c r="J69" i="18"/>
  <c r="I69" i="18"/>
  <c r="H69" i="18"/>
  <c r="G69" i="18"/>
  <c r="F69" i="18"/>
  <c r="E69" i="18"/>
  <c r="D69" i="18"/>
  <c r="C69" i="18"/>
  <c r="B69" i="18"/>
  <c r="O50" i="18"/>
  <c r="N50" i="18"/>
  <c r="L50" i="18"/>
  <c r="J50" i="18"/>
  <c r="B50" i="18"/>
  <c r="P30" i="18"/>
  <c r="P51" i="18" s="1"/>
  <c r="O30" i="18"/>
  <c r="N30" i="18"/>
  <c r="N51" i="18" s="1"/>
  <c r="M30" i="18"/>
  <c r="M51" i="18" s="1"/>
  <c r="L30" i="18"/>
  <c r="K30" i="18"/>
  <c r="K51" i="18" s="1"/>
  <c r="J30" i="18"/>
  <c r="J51" i="18" s="1"/>
  <c r="I30" i="18"/>
  <c r="I51" i="18" s="1"/>
  <c r="H30" i="18"/>
  <c r="H51" i="18" s="1"/>
  <c r="G30" i="18"/>
  <c r="G51" i="18" s="1"/>
  <c r="F30" i="18"/>
  <c r="F51" i="18" s="1"/>
  <c r="E30" i="18"/>
  <c r="E51" i="18" s="1"/>
  <c r="D30" i="18"/>
  <c r="D51" i="18" s="1"/>
  <c r="C30" i="18"/>
  <c r="C51" i="18" s="1"/>
  <c r="B30" i="18"/>
  <c r="P22" i="18"/>
  <c r="O22" i="18"/>
  <c r="N22" i="18"/>
  <c r="M22" i="18"/>
  <c r="L22" i="18"/>
  <c r="K22" i="18"/>
  <c r="J22" i="18"/>
  <c r="I22" i="18"/>
  <c r="H22" i="18"/>
  <c r="G22" i="18"/>
  <c r="F22" i="18"/>
  <c r="E22" i="18"/>
  <c r="D22" i="18"/>
  <c r="C22" i="18"/>
  <c r="B22" i="18"/>
  <c r="D338" i="18" l="1"/>
  <c r="B51" i="18"/>
  <c r="H99" i="18"/>
  <c r="L99" i="18"/>
  <c r="P99" i="18"/>
  <c r="B338" i="18"/>
  <c r="B396" i="18" s="1"/>
  <c r="O51" i="18"/>
  <c r="D99" i="18"/>
  <c r="G338" i="18"/>
  <c r="G396" i="18" s="1"/>
  <c r="K338" i="18"/>
  <c r="O338" i="18"/>
  <c r="H338" i="18"/>
  <c r="H396" i="18" s="1"/>
  <c r="L338" i="18"/>
  <c r="L396" i="18" s="1"/>
  <c r="C338" i="18"/>
  <c r="C396" i="18" s="1"/>
  <c r="I338" i="18"/>
  <c r="I396" i="18" s="1"/>
  <c r="M338" i="18"/>
  <c r="M396" i="18" s="1"/>
  <c r="E99" i="18"/>
  <c r="I99" i="18"/>
  <c r="M99" i="18"/>
  <c r="B99" i="18"/>
  <c r="J99" i="18"/>
  <c r="N99" i="18"/>
  <c r="C99" i="18"/>
  <c r="G99" i="18"/>
  <c r="K99" i="18"/>
  <c r="O99" i="18"/>
  <c r="L51" i="18"/>
  <c r="D396" i="18"/>
  <c r="P396" i="18"/>
  <c r="F396" i="18"/>
  <c r="J396" i="18"/>
  <c r="N396" i="18"/>
  <c r="K396" i="18"/>
  <c r="O396" i="18"/>
  <c r="E396" i="18"/>
  <c r="E3" i="17"/>
  <c r="G3" i="17" l="1"/>
  <c r="F3" i="17"/>
  <c r="D3" i="17"/>
  <c r="C3" i="17"/>
  <c r="B3" i="17" l="1"/>
  <c r="C16" i="17"/>
  <c r="C4" i="17" l="1"/>
  <c r="C5" i="17"/>
  <c r="C6" i="17"/>
  <c r="C7" i="17"/>
  <c r="C8" i="17"/>
  <c r="C9" i="17"/>
  <c r="C10" i="17"/>
  <c r="C11" i="17"/>
  <c r="C12" i="17"/>
  <c r="C13" i="17"/>
  <c r="C14" i="17"/>
  <c r="C15" i="17"/>
  <c r="C17" i="17"/>
  <c r="E4" i="17" l="1"/>
  <c r="F4" i="17"/>
  <c r="G4" i="17"/>
  <c r="E5" i="17"/>
  <c r="F5" i="17"/>
  <c r="G5" i="17"/>
  <c r="E6" i="17"/>
  <c r="F6" i="17"/>
  <c r="G6" i="17"/>
  <c r="E7" i="17"/>
  <c r="F7" i="17"/>
  <c r="G7" i="17"/>
  <c r="E8" i="17"/>
  <c r="F8" i="17"/>
  <c r="G8" i="17"/>
  <c r="E9" i="17"/>
  <c r="F9" i="17"/>
  <c r="G9" i="17"/>
  <c r="E10" i="17"/>
  <c r="F10" i="17"/>
  <c r="G10" i="17"/>
  <c r="E11" i="17"/>
  <c r="F11" i="17"/>
  <c r="G11" i="17"/>
  <c r="E12" i="17"/>
  <c r="F12" i="17"/>
  <c r="G12" i="17"/>
  <c r="E13" i="17"/>
  <c r="F13" i="17"/>
  <c r="G13" i="17"/>
  <c r="E14" i="17"/>
  <c r="F14" i="17"/>
  <c r="G14" i="17"/>
  <c r="E16" i="17"/>
  <c r="F16" i="17"/>
  <c r="G16" i="17"/>
  <c r="E15" i="17"/>
  <c r="F15" i="17"/>
  <c r="G15" i="17"/>
  <c r="E17" i="17"/>
  <c r="F17" i="17"/>
  <c r="G17" i="17"/>
  <c r="D5" i="17"/>
  <c r="D7" i="17"/>
  <c r="D8" i="17"/>
  <c r="D9" i="17"/>
  <c r="D11" i="17"/>
  <c r="D12" i="17"/>
  <c r="D13" i="17"/>
  <c r="D14" i="17"/>
  <c r="D15" i="17"/>
  <c r="D17" i="17"/>
  <c r="B5" i="17" l="1"/>
  <c r="B17" i="17"/>
  <c r="B16" i="17"/>
  <c r="B11" i="17"/>
  <c r="B7" i="17"/>
  <c r="B15" i="17"/>
  <c r="B14" i="17"/>
  <c r="B10" i="17"/>
  <c r="B6" i="17"/>
  <c r="B13" i="17"/>
  <c r="B9" i="17"/>
  <c r="B12" i="17"/>
  <c r="B8" i="17"/>
  <c r="KV13" i="1"/>
  <c r="SH15" i="1"/>
  <c r="TN15" i="1"/>
  <c r="UT5" i="1"/>
  <c r="ABF18" i="1"/>
  <c r="ABF17" i="1"/>
  <c r="ACL18" i="1"/>
  <c r="ACL17" i="1"/>
  <c r="AGD18" i="1"/>
  <c r="AHK13" i="1"/>
  <c r="AIO5" i="1"/>
  <c r="AIM5" i="1"/>
  <c r="AIO10" i="1"/>
  <c r="AIM10" i="1"/>
  <c r="AHI12" i="1"/>
  <c r="AHG12" i="1"/>
  <c r="AHI10" i="1"/>
  <c r="AHG10" i="1"/>
  <c r="AGB5" i="1"/>
  <c r="AFZ5" i="1"/>
  <c r="AEV5" i="1"/>
  <c r="AET5" i="1"/>
  <c r="ACJ5" i="1"/>
  <c r="ACH5" i="1"/>
  <c r="ABD5" i="1"/>
  <c r="ABB5" i="1"/>
  <c r="VX5" i="1"/>
  <c r="VV5" i="1"/>
  <c r="TL5" i="1"/>
  <c r="TJ5" i="1"/>
  <c r="TL10" i="1"/>
  <c r="TJ10" i="1"/>
  <c r="SF10" i="1"/>
  <c r="SD10" i="1"/>
  <c r="QY10" i="1"/>
  <c r="QW10" i="1"/>
  <c r="QY12" i="1"/>
  <c r="QW12" i="1"/>
  <c r="PS12" i="1"/>
  <c r="PQ12" i="1"/>
  <c r="PS10" i="1"/>
  <c r="PQ10" i="1"/>
  <c r="OL5" i="1"/>
  <c r="OJ5" i="1"/>
  <c r="NF5" i="1"/>
  <c r="ND5" i="1"/>
  <c r="KT12" i="1"/>
  <c r="LZ12" i="1"/>
  <c r="KR12" i="1"/>
  <c r="KP12" i="1"/>
  <c r="LV12" i="1"/>
  <c r="NB5" i="1"/>
  <c r="OH5" i="1"/>
  <c r="PO12" i="1"/>
  <c r="QU10" i="1"/>
  <c r="QU12" i="1"/>
  <c r="SB15" i="1"/>
  <c r="SB12" i="1"/>
  <c r="SB10" i="1"/>
  <c r="TH10" i="1"/>
  <c r="TH5" i="1"/>
  <c r="UN5" i="1"/>
  <c r="VT5" i="1"/>
  <c r="ZT10" i="1"/>
  <c r="AAZ18" i="1"/>
  <c r="AAZ10" i="1"/>
  <c r="AAZ5" i="1"/>
  <c r="ACF5" i="1"/>
  <c r="ACF10" i="1"/>
  <c r="ACF18" i="1"/>
  <c r="ADL15" i="1"/>
  <c r="ADL10" i="1"/>
  <c r="AER18" i="1"/>
  <c r="AER10" i="1"/>
  <c r="AER5" i="1"/>
  <c r="AFX5" i="1"/>
  <c r="AFX18" i="1"/>
  <c r="AFX10" i="1"/>
  <c r="AHE10" i="1"/>
  <c r="AHE11" i="1"/>
  <c r="AIK10" i="1"/>
  <c r="AIK11" i="1"/>
  <c r="AIK12" i="1"/>
  <c r="AIK5" i="1"/>
  <c r="AII5" i="1"/>
  <c r="AII8" i="1"/>
  <c r="AII10" i="1"/>
  <c r="AII11" i="1"/>
  <c r="AII12" i="1"/>
  <c r="AII13" i="1"/>
  <c r="AII14" i="1"/>
  <c r="AII15" i="1"/>
  <c r="AII16" i="1"/>
  <c r="AII17" i="1"/>
  <c r="AII18" i="1"/>
  <c r="AII19" i="1"/>
  <c r="AII7" i="1"/>
  <c r="AHC7" i="1"/>
  <c r="AHC10" i="1"/>
  <c r="AHC12" i="1"/>
  <c r="AHC13" i="1"/>
  <c r="AHC14" i="1"/>
  <c r="AHC16" i="1"/>
  <c r="AHC19" i="1"/>
  <c r="AFV6" i="1"/>
  <c r="AFV10" i="1"/>
  <c r="AFV16" i="1"/>
  <c r="AFV17" i="1"/>
  <c r="AFV18" i="1"/>
  <c r="AFV5" i="1"/>
  <c r="AEP10" i="1"/>
  <c r="AEP17" i="1"/>
  <c r="AEP18" i="1"/>
  <c r="AEP5" i="1"/>
  <c r="ADJ9" i="1"/>
  <c r="ADJ10" i="1"/>
  <c r="ADJ14" i="1"/>
  <c r="ADJ16" i="1"/>
  <c r="ADJ17" i="1"/>
  <c r="ADJ19" i="1"/>
  <c r="ACD10" i="1"/>
  <c r="ACD13" i="1"/>
  <c r="ACD18" i="1"/>
  <c r="ACD5" i="1"/>
  <c r="AAX5" i="1"/>
  <c r="AAX6" i="1"/>
  <c r="AAX10" i="1"/>
  <c r="AAX13" i="1"/>
  <c r="AAX17" i="1"/>
  <c r="AAX18" i="1"/>
  <c r="ZR9" i="1"/>
  <c r="ZR10" i="1"/>
  <c r="ZR14" i="1"/>
  <c r="ZR16" i="1"/>
  <c r="ZR17" i="1"/>
  <c r="ZR19" i="1"/>
  <c r="VR7" i="1"/>
  <c r="VR9" i="1"/>
  <c r="VR10" i="1"/>
  <c r="VR12" i="1"/>
  <c r="VR15" i="1"/>
  <c r="VR5" i="1"/>
  <c r="UL10" i="1"/>
  <c r="UL15" i="1"/>
  <c r="UL5" i="1"/>
  <c r="TF5" i="1"/>
  <c r="TF6" i="1"/>
  <c r="TF8" i="1"/>
  <c r="TF10" i="1"/>
  <c r="TF12" i="1"/>
  <c r="TF14" i="1"/>
  <c r="TF15" i="1"/>
  <c r="TF18" i="1"/>
  <c r="TF19" i="1"/>
  <c r="TF7" i="1"/>
  <c r="RZ7" i="1"/>
  <c r="RZ8" i="1"/>
  <c r="RZ9" i="1"/>
  <c r="RZ10" i="1"/>
  <c r="RZ12" i="1"/>
  <c r="RZ13" i="1"/>
  <c r="RZ14" i="1"/>
  <c r="RZ15" i="1"/>
  <c r="RZ18" i="1"/>
  <c r="RZ19" i="1"/>
  <c r="QS9" i="1"/>
  <c r="QS10" i="1"/>
  <c r="QS12" i="1"/>
  <c r="QS14" i="1"/>
  <c r="QS15" i="1"/>
  <c r="QS17" i="1"/>
  <c r="QS18" i="1"/>
  <c r="QS19" i="1"/>
  <c r="QS5" i="1"/>
  <c r="PM6" i="1"/>
  <c r="PM7" i="1"/>
  <c r="PM8" i="1"/>
  <c r="PM9" i="1"/>
  <c r="PM10" i="1"/>
  <c r="PM12" i="1"/>
  <c r="PM14" i="1"/>
  <c r="PM15" i="1"/>
  <c r="PM16" i="1"/>
  <c r="PM17" i="1"/>
  <c r="PM18" i="1"/>
  <c r="PM19" i="1"/>
  <c r="PM5" i="1"/>
  <c r="OF6" i="1"/>
  <c r="OF7" i="1"/>
  <c r="OF10" i="1"/>
  <c r="OF13" i="1"/>
  <c r="OF15" i="1"/>
  <c r="OF17" i="1"/>
  <c r="OF18" i="1"/>
  <c r="OF19" i="1"/>
  <c r="OF5" i="1"/>
  <c r="MZ13" i="1"/>
  <c r="MZ10" i="1"/>
  <c r="MZ7" i="1"/>
  <c r="MZ5" i="1"/>
  <c r="LT6" i="1"/>
  <c r="LT7" i="1"/>
  <c r="LT8" i="1"/>
  <c r="LT10" i="1"/>
  <c r="LT12" i="1"/>
  <c r="LT13" i="1"/>
  <c r="LT15" i="1"/>
  <c r="LT16" i="1"/>
  <c r="LT17" i="1"/>
  <c r="LT18" i="1"/>
  <c r="LT19" i="1"/>
  <c r="LT5" i="1"/>
  <c r="KN6" i="1"/>
  <c r="KN7" i="1"/>
  <c r="KN8" i="1"/>
  <c r="KN9" i="1"/>
  <c r="KN10" i="1"/>
  <c r="KN12" i="1"/>
  <c r="KN13" i="1"/>
  <c r="KN15" i="1"/>
  <c r="KN16" i="1"/>
  <c r="KN17" i="1"/>
  <c r="KN18" i="1"/>
  <c r="KN19" i="1"/>
  <c r="KN5" i="1"/>
</calcChain>
</file>

<file path=xl/sharedStrings.xml><?xml version="1.0" encoding="utf-8"?>
<sst xmlns="http://schemas.openxmlformats.org/spreadsheetml/2006/main" count="4188" uniqueCount="1478">
  <si>
    <t>Theme</t>
  </si>
  <si>
    <t>1: Governance</t>
  </si>
  <si>
    <t>2: Availability</t>
  </si>
  <si>
    <t>3: Accessibility</t>
  </si>
  <si>
    <t>4: Acceptability</t>
  </si>
  <si>
    <t>5: Adaptability</t>
  </si>
  <si>
    <t>Subtheme</t>
  </si>
  <si>
    <t>1.1: International Framework</t>
  </si>
  <si>
    <t>1.2: National Law</t>
  </si>
  <si>
    <t>1.3: Plan of Action</t>
  </si>
  <si>
    <t>1.4: Monitoring and Reporting</t>
  </si>
  <si>
    <t>1.5: Financing</t>
  </si>
  <si>
    <t>2.1: Classrooms</t>
  </si>
  <si>
    <t>2.2: Sanitation</t>
  </si>
  <si>
    <t>2.3: Teachers</t>
  </si>
  <si>
    <t>2.4: Textbooks</t>
  </si>
  <si>
    <t>3.1: Free Education</t>
  </si>
  <si>
    <t>3.2: Discrimination</t>
  </si>
  <si>
    <t>3.3: Participation</t>
  </si>
  <si>
    <t>4.1: Aims of Education</t>
  </si>
  <si>
    <t>4.2: Learning Environment</t>
  </si>
  <si>
    <t>4.3: Learning Outcomes</t>
  </si>
  <si>
    <t>5.1: Children with Disabilities</t>
  </si>
  <si>
    <t>5.2: Children of Minorities</t>
  </si>
  <si>
    <t>5.3: Out of School Education</t>
  </si>
  <si>
    <t>5.4: Out of School Children</t>
  </si>
  <si>
    <t>1.1.1: Is the State party to the following United Nations treaties?</t>
  </si>
  <si>
    <t>1.1.2: Is the State party to the following UNESCO treaty?</t>
  </si>
  <si>
    <t>1.1.3: Is the State party to the following ILO conventions?</t>
  </si>
  <si>
    <t>1.1.4: Is the State party to the following Geneva conventions?</t>
  </si>
  <si>
    <t>1.1.5: Is the State party to the following regional treaties?</t>
  </si>
  <si>
    <t>1.2.1: Do national laws protect the right to education?</t>
  </si>
  <si>
    <t>1.2.2: Do national laws protect the liberty of individuals to establish private schools?</t>
  </si>
  <si>
    <t>1.2.3: Do national laws protect the right of minorities to establish their own schools?</t>
  </si>
  <si>
    <t>1.2.4: Do national laws expressly recognize the liberty of parents to choose the religious and moral education of their children in conformity with their own convictions?</t>
  </si>
  <si>
    <t>1.3.1: Is there a national education plan that aims to achieve free and compulsory primary education?</t>
  </si>
  <si>
    <t>1.3.2: Are there targeted implementation dates for each stage of the progressive implementation of the plan?</t>
  </si>
  <si>
    <t>1.4.1: Are there minimum educational standards applicable to all schools, including private schools?</t>
  </si>
  <si>
    <t>1.4.2: Is there a State body responsible for monitoring the education system?</t>
  </si>
  <si>
    <t>1.4.4 Is the data on primary school net enrollment rate publically available?</t>
  </si>
  <si>
    <t>1.5.1 What is the current public expenditure per pupil as a percentage of GDP per capita?</t>
  </si>
  <si>
    <t>1.5.2 What is the government expenditure on education as reported as the percentage of GDP allocated to education?</t>
  </si>
  <si>
    <t>1.5.3 What percentage of the national education budget comes from foreign aid sources (bilateral and multilateral)?</t>
  </si>
  <si>
    <t>1.5.4 What is the percentage of GDP allocated to foreign aid in relation to education? [donor countries]</t>
  </si>
  <si>
    <t>1.5.5 What is the percentage of total national education budget allocated to each level of education?</t>
  </si>
  <si>
    <t>1.5.6 What is the percentage of the total national education budget allocated to the following components?</t>
  </si>
  <si>
    <t>2.1.1 Is there a minimum standard in place setting the numbers of pupils per classroom?</t>
  </si>
  <si>
    <t>2.1.2: What is the pupil-classroom ratio?</t>
  </si>
  <si>
    <t>2.2.1 Is there a minimum standard in place setting the number of pupils per toilet?</t>
  </si>
  <si>
    <t>2.2.2 What is the pupil-toilet ratio?</t>
  </si>
  <si>
    <t>2.2.3: What is the percentage of schools with toilets?</t>
  </si>
  <si>
    <t>2.2.4: What is the percentage of schools with potable water?</t>
  </si>
  <si>
    <t>2.3.1: What is the percentage of teachers that are appropriately trained?</t>
  </si>
  <si>
    <t>2.3.2 Is there a minimum standard in place setting the number of pupils per trained teacher?</t>
  </si>
  <si>
    <t>2.3.3: What is the pupil-trained teacher ratio?</t>
  </si>
  <si>
    <t>2.3.4: What is the mean teacher salary relative to the national mean salary?</t>
  </si>
  <si>
    <t>2.4.1: Is there a minimum standard in place setting the number of pupils per available textbook?</t>
  </si>
  <si>
    <t>2.4.2: What is the pupil-textbook ratio?</t>
  </si>
  <si>
    <t>3.1.1: Do national laws provide free and compulsory primary education?</t>
  </si>
  <si>
    <t>3.1.2: Is primary education free in practice?</t>
  </si>
  <si>
    <t>3.1.3: What percent of household spending was spent on primary education?</t>
  </si>
  <si>
    <t>3.1.4: What percent of household spending was spent on secondary education?</t>
  </si>
  <si>
    <t>3.1.5: Are tuition fees charged for public university/higher education?</t>
  </si>
  <si>
    <t>3.1.6: Is basic education publicly provided for adults who have not completed primary education?</t>
  </si>
  <si>
    <t>3.2.1: Do national laws forbid discrimination on the following grounds?</t>
  </si>
  <si>
    <t>3.2.2: Is the expulsion of girls from school because of pregnancy or for having a baby explicitly forbidden in national legislation?</t>
  </si>
  <si>
    <t>3.2.3: In practice, are girls expelled from school because of pregnancy or for having a baby?</t>
  </si>
  <si>
    <t>3.2.4: Do migrant, refugee, or internally displaced children have to present documents stating their legal status to enroll in school?</t>
  </si>
  <si>
    <t>3.3.1: What is the gross enrollment rate?</t>
  </si>
  <si>
    <t>3.3.2: What is the net enrollment rate?</t>
  </si>
  <si>
    <t>3.3.3: What is the completion rate?</t>
  </si>
  <si>
    <t>4.1.1: Do national laws or policies direct education towards the following aims?</t>
  </si>
  <si>
    <t>4.1.2: Does the national curriculum direct education towards the following aims</t>
  </si>
  <si>
    <t>4.1.3: Does the required training for teachers include improving the skills necessary for teaching towards the full development of the following aims?</t>
  </si>
  <si>
    <t>4.1.4: Are there established mechanisms to ensure that textbooks used in both public and private schools are aligned with the curriculum guidelines provided by the Ministry of Education?</t>
  </si>
  <si>
    <t>4.1.5: Does national curriculum include the following topics?</t>
  </si>
  <si>
    <t>4.1.6 Do national laws include children in the decision making process of school curricula, school policies, and codes of behavior?</t>
  </si>
  <si>
    <t>4.2.1: Has the national government adopted specific measure to protect children from violence and abuse in school?</t>
  </si>
  <si>
    <t>4.2.3: Do national laws prohibit corporal punishment?</t>
  </si>
  <si>
    <t>4.2.4: Does corporal punishment occur in practice?</t>
  </si>
  <si>
    <t>4.3.1: Do national assessments or exams attempt to evaluate pupils progress towards the following aims?</t>
  </si>
  <si>
    <t>4.3.2: Do national assessments or exams evaluate pupils understanding of the following topics?</t>
  </si>
  <si>
    <t>4.3.3: What percent of students received a passing score on the national assessment/exam?</t>
  </si>
  <si>
    <t>4.3.4: What is the literacy rate?</t>
  </si>
  <si>
    <t>5.1.1: Do national laws recognize the right to education for children with disabilities?</t>
  </si>
  <si>
    <t>5.1.2: Are reasonable accommodation measures available for children with disabilities in mainstream schools?</t>
  </si>
  <si>
    <t>5.1.3: What is the percentage of teachers trained to teach children with disabilities?</t>
  </si>
  <si>
    <t>5.2.1: Are there mobile schools for children of nomads?</t>
  </si>
  <si>
    <t>5.2.2: Do national laws provide for language of instruction to be in the child's mother tongue?</t>
  </si>
  <si>
    <t>5.2.3: What percent of students are not taught in their mother tongue?</t>
  </si>
  <si>
    <t>5.3.1: Is primary education available in retention center/camps for migrant, refugee, and internally displaced children?</t>
  </si>
  <si>
    <t>5.3.2: Do refugee children receive education integrated with the general education system?</t>
  </si>
  <si>
    <t>5.3.3: Is education available in prison?</t>
  </si>
  <si>
    <t>5.3.4: Do imprisoned children receive education integrated with the general education system (i.e., same curricula)?</t>
  </si>
  <si>
    <t>5.4.1: Does national law prohibit early marriage (below the age of 18)?</t>
  </si>
  <si>
    <t>5.4.2: What percent of women are married by the age of 18?</t>
  </si>
  <si>
    <t>5.4.3: Is the legal minimum age of employment 15 or above?</t>
  </si>
  <si>
    <t>5.4.4: Has the government adopted specific measures to combat child labor?</t>
  </si>
  <si>
    <t>5.4.5: What percent of children under the age of 15 work in the labor force?</t>
  </si>
  <si>
    <t>5.4.6: Is the legal minimum age of military recruitment 16 or above?</t>
  </si>
  <si>
    <t>5.4.7: Are children under the age of 15 recruited by the military in practice?</t>
  </si>
  <si>
    <t>1.1.1a: The International Covenant of Economic, Social and Cultural Rights</t>
  </si>
  <si>
    <t>1.1.1a: Response</t>
  </si>
  <si>
    <t>1.1.1b: The Convention on the Rights of the Child</t>
  </si>
  <si>
    <t>1.1.1b: Response</t>
  </si>
  <si>
    <t>1.1.1c: The International Convention on the Elimination of All Forms of Racial Discrimination</t>
  </si>
  <si>
    <t>1.1.1c: Response</t>
  </si>
  <si>
    <t>1.1.1d: The Convention on the Rights of Persons with Disabilities</t>
  </si>
  <si>
    <t>1.1.1d: Response</t>
  </si>
  <si>
    <t>1.1.1e: The International Convention on the Protection of the Rights of All Migrants Workers and the Members of Their Families</t>
  </si>
  <si>
    <t>1.1.1e: Response</t>
  </si>
  <si>
    <t>1.1.1f: The Convention relating to the Status of Refugees</t>
  </si>
  <si>
    <t>1.1.1f: Response</t>
  </si>
  <si>
    <t>1.1.1g: The International Covenant on Civil and Political Rights</t>
  </si>
  <si>
    <t>1.1.1g: Response</t>
  </si>
  <si>
    <t>1.1.1h: The Convention on the Elimination of All Forms of Discrimination against Women</t>
  </si>
  <si>
    <t>1.1.1h: Response</t>
  </si>
  <si>
    <t>1.1.2a: The UNESCO Convention against Discrimination in Education</t>
  </si>
  <si>
    <t>1.1.2a: Response</t>
  </si>
  <si>
    <t>1.1.3a: The ILO Minimum Age Convention</t>
  </si>
  <si>
    <t>1.1.3a: Response</t>
  </si>
  <si>
    <t>1.1.3b: The ILO Worst Forms of Child Labour Convention</t>
  </si>
  <si>
    <t>1.1.3b: Response</t>
  </si>
  <si>
    <t>1.1.3c: The ILO Indigenous and Tribal Peoples Convention</t>
  </si>
  <si>
    <t>1.1.3c: Response</t>
  </si>
  <si>
    <t>1.1.4a: The Geneva Convention III relative to the Treatment of Prisoners of War</t>
  </si>
  <si>
    <t>1.1.4a: Response</t>
  </si>
  <si>
    <t>1.1.4b: The Geneva Convention IV relative to the Protection of Civilian Persons in Time of War</t>
  </si>
  <si>
    <t>1.1.4b: Response</t>
  </si>
  <si>
    <t>1.1.4c: Protocol I to the Geneva Conventions of 12 August 1949, and relating to the Protection of Victims of International Armed Conflicts</t>
  </si>
  <si>
    <t>1.1.4c: Response</t>
  </si>
  <si>
    <t>1.1.4d: Protocol II to the Geneva Conventions of 12 August 1949, and relating to the Protection of Victims of Non-International Armed Conflicts</t>
  </si>
  <si>
    <t>1.1.4d: Response</t>
  </si>
  <si>
    <t>1.1.5a: In Africa: The African Charter on Human and Peoples' Rights</t>
  </si>
  <si>
    <t>1.1.5a: Response</t>
  </si>
  <si>
    <t>1.1.5b: In Africa: The Protocol to the African Charter on Human and Peoples' Rights on the Rights of Women in Africa</t>
  </si>
  <si>
    <t>1.1.5b: Response</t>
  </si>
  <si>
    <t>1.1.5c: In Africa: The African Charter on the Rights and Welfare of the Child</t>
  </si>
  <si>
    <t>1.1.5c: Response</t>
  </si>
  <si>
    <t>1.1.5d: In Africa: African Youth Charter</t>
  </si>
  <si>
    <t>1.1.5d: Response</t>
  </si>
  <si>
    <t>1.1.5e: In Africa: African Union Convention for the Protection and Assistance of Internally Displaced Persons in Africa</t>
  </si>
  <si>
    <t>1.1.5e: Response</t>
  </si>
  <si>
    <t>1.1.5f: In the Americas: The Charter of the Organization of American States</t>
  </si>
  <si>
    <t>1.1.5f: Response</t>
  </si>
  <si>
    <t>1.1.5g: In the Americas: The Additional Protocol to the American Convention on Human Rights, Protocol of San Salvador</t>
  </si>
  <si>
    <t>1.1.5g: Response</t>
  </si>
  <si>
    <t>1.1.5h: In the Americas: The Inter-American Democratic Chater</t>
  </si>
  <si>
    <t>1.1.5h: Response</t>
  </si>
  <si>
    <t>1.1.5i: In Arab States: The Arab Charter on Human Rights</t>
  </si>
  <si>
    <t>1.1.5i: Response</t>
  </si>
  <si>
    <t>1.1.5j: In Europe: Protocol 1 to the European Convention for the Protection of Human Rights and Fundamental Freedoms</t>
  </si>
  <si>
    <t>1.1.5j: Response</t>
  </si>
  <si>
    <t>1.1.5k: In Europe: The Revised European Social Charter</t>
  </si>
  <si>
    <t>1.1.5k: Response</t>
  </si>
  <si>
    <t>1.1.5l: In Europe: The European Charter for Regional or Minority Languages</t>
  </si>
  <si>
    <t>1.1.5l: Response</t>
  </si>
  <si>
    <t>1.1.5m: In Europe: The Framework Convention for the Protection of National Minorities</t>
  </si>
  <si>
    <t>1.1.5m: Response</t>
  </si>
  <si>
    <t>1.1.5n: In Europe: The European Convention on the Legal Status of Migrant Workers</t>
  </si>
  <si>
    <t>1.1.5n:</t>
  </si>
  <si>
    <t>1.1.5o: In Europe: The Convention on the Recognition of Qualifications concerning Higher Education in the European Region</t>
  </si>
  <si>
    <t>1.1.5o: Response</t>
  </si>
  <si>
    <t>1.1.5p: In Europe: The European Union Charter of Fundamental Rights</t>
  </si>
  <si>
    <t>1.1.5p: Response</t>
  </si>
  <si>
    <t>International_Available</t>
  </si>
  <si>
    <t>1.2.1a: Do national laws protect the right to primary education?</t>
  </si>
  <si>
    <t>1.2.1a: Response</t>
  </si>
  <si>
    <t>1.2.1b: Do national laws protect the right to secondary education?</t>
  </si>
  <si>
    <t>1.2.1b: Response</t>
  </si>
  <si>
    <t>1.2.1c: Do national laws protect the right to technical and vocational education?</t>
  </si>
  <si>
    <t>1.2.1c: Response</t>
  </si>
  <si>
    <t>1.2.1d: Do national laws protect the right to higher education/university?</t>
  </si>
  <si>
    <t>1.2.1d: Response</t>
  </si>
  <si>
    <t>1.2.2: Response</t>
  </si>
  <si>
    <t>1.2.3: Response</t>
  </si>
  <si>
    <t>1.2.4: Response</t>
  </si>
  <si>
    <t>National Laws_Available</t>
  </si>
  <si>
    <t>1.3.1: Response</t>
  </si>
  <si>
    <t>1.3.2: Response</t>
  </si>
  <si>
    <t>1.3.3: Response</t>
  </si>
  <si>
    <t>Plan of Action_Available</t>
  </si>
  <si>
    <t>1.4.1: Response</t>
  </si>
  <si>
    <t>1.4.2: Response</t>
  </si>
  <si>
    <t>1.4.3: Response</t>
  </si>
  <si>
    <t>1.4.4: Response</t>
  </si>
  <si>
    <t>M &amp; R_Available</t>
  </si>
  <si>
    <t>1.5.1 Response</t>
  </si>
  <si>
    <t>1.5.1 Year</t>
  </si>
  <si>
    <t>1.5.2 Response</t>
  </si>
  <si>
    <t>1.5.2 Year</t>
  </si>
  <si>
    <t>1.5.3 Response</t>
  </si>
  <si>
    <t>1.5.3 Year</t>
  </si>
  <si>
    <t>1.5.4 Response</t>
  </si>
  <si>
    <t>1.5.4 Year</t>
  </si>
  <si>
    <t>1.5.5a: Primary</t>
  </si>
  <si>
    <t>1.5.5a: Response</t>
  </si>
  <si>
    <t>1.5.5a_year</t>
  </si>
  <si>
    <t>1.5.5b: Secondary</t>
  </si>
  <si>
    <t>1.5.5b: Response</t>
  </si>
  <si>
    <t>1.5.5b_year</t>
  </si>
  <si>
    <t>1.5.5c: TVET</t>
  </si>
  <si>
    <t>1.5.5c: Response</t>
  </si>
  <si>
    <t>1.5.5c_year</t>
  </si>
  <si>
    <t>1.5.5d: Tertiary</t>
  </si>
  <si>
    <t>1.5.5d: Response</t>
  </si>
  <si>
    <t>1.5.5d_year</t>
  </si>
  <si>
    <t>1.5.6a: Teacher salaries</t>
  </si>
  <si>
    <t>1.5.6a: Response</t>
  </si>
  <si>
    <t>1.5.6a_year</t>
  </si>
  <si>
    <t>1.5.6b: Teaching and learning materials (including teacher training)</t>
  </si>
  <si>
    <t>1.5.6b: Response</t>
  </si>
  <si>
    <t>1.5.6b_year</t>
  </si>
  <si>
    <t>1.5.6c: Capital development (i.e., infrastructure)</t>
  </si>
  <si>
    <t>1.5.6c: Response</t>
  </si>
  <si>
    <t>1.5.6c_year</t>
  </si>
  <si>
    <t>1.5.7: Response</t>
  </si>
  <si>
    <t>1.5.7_year</t>
  </si>
  <si>
    <t>Financing_Available</t>
  </si>
  <si>
    <t>2.1.1a: Is there a minimum standard in place setting the numbers of pupils per classroom (primary school)?</t>
  </si>
  <si>
    <t>2.1.1a: Response</t>
  </si>
  <si>
    <t>2.1.1b: If yes, what is the minimum standard pupil-classroom ratio (primary school)?</t>
  </si>
  <si>
    <t>2.1.1b: Response</t>
  </si>
  <si>
    <t>2.1.1c: Is there a minimum standard in place setting the numbers of pupils per classroom (secondary school)?</t>
  </si>
  <si>
    <t>2.1.1c: Response</t>
  </si>
  <si>
    <t>2.1.1d: If yes, what is the minimum standard pupil-classroom ration (secondary school)?</t>
  </si>
  <si>
    <t>2.1.1d: Response</t>
  </si>
  <si>
    <t>2.1.2a: For primary schools</t>
  </si>
  <si>
    <t>2.1.2a: Response</t>
  </si>
  <si>
    <t>2.1.2b: For secondary schools</t>
  </si>
  <si>
    <t>2.1.2b: Response</t>
  </si>
  <si>
    <t>2.1.2_year</t>
  </si>
  <si>
    <t>Classrooms_Available</t>
  </si>
  <si>
    <t>2.2.1a: Is there a minimum standard in place setting the number of pupils per toilet (primary school)?</t>
  </si>
  <si>
    <t>2.2.1a: Response</t>
  </si>
  <si>
    <t>2.2.1b: If yes, what is the minimum standard pupil-teacher ratio (primary school)?</t>
  </si>
  <si>
    <t>2.2.1b: Response</t>
  </si>
  <si>
    <t>2.2.1c: Is there a minimum standard in place setting the number of pupils per toilet (secondary school)?</t>
  </si>
  <si>
    <t>2.2.1c: Response</t>
  </si>
  <si>
    <t>2.2.1d: If yes, what is the minimum standard pupil-teacher ratio (secondary school)?</t>
  </si>
  <si>
    <t>2.2.1d: Response</t>
  </si>
  <si>
    <t>2.2.2b: For primary schools</t>
  </si>
  <si>
    <t>2.2.2b: Response</t>
  </si>
  <si>
    <t>2.2.2d: For secondary schools</t>
  </si>
  <si>
    <t>2.2.2d: Response</t>
  </si>
  <si>
    <t>2.2.3a: For primary schools?</t>
  </si>
  <si>
    <t>2.2.3a: Response</t>
  </si>
  <si>
    <t>2.2.3b: For secondary schools?</t>
  </si>
  <si>
    <t>2.2.3b: Response</t>
  </si>
  <si>
    <t>2.2.3_year</t>
  </si>
  <si>
    <t>2.2.4a: For primary schools?</t>
  </si>
  <si>
    <t>2.2.4a: Response</t>
  </si>
  <si>
    <t>2.2.4b: For secondary schools?</t>
  </si>
  <si>
    <t>2.2.4b: Response</t>
  </si>
  <si>
    <t>2.2.4_year</t>
  </si>
  <si>
    <t>2.3.1a: For primary schools?</t>
  </si>
  <si>
    <t>2.3.1a: Response</t>
  </si>
  <si>
    <t>2.3.1b: For secondary schools?</t>
  </si>
  <si>
    <t>2.3.1b: Response</t>
  </si>
  <si>
    <t>2.3.1_year</t>
  </si>
  <si>
    <t>2.3.2a Is there a minimum standard in place setting the number of pupils per trained teacher (primary school)?</t>
  </si>
  <si>
    <t>2.3.2a Response</t>
  </si>
  <si>
    <t>2.3.2b: If yes, what is the minimum standard pupil-trained teacher ratio (primary school)?</t>
  </si>
  <si>
    <t>2.3.2b Response</t>
  </si>
  <si>
    <t>2.3.2c Is there a minimum standard in place setting the number of pupils per trained teacher (secondary school)?</t>
  </si>
  <si>
    <t>2.3.2c Response</t>
  </si>
  <si>
    <t>2.3.2d If yes, what is the minimum standard pupil-trained teacher ratio (secondary school)?</t>
  </si>
  <si>
    <t>2.3.2d Response</t>
  </si>
  <si>
    <t>2.3.3a: For primary schools?</t>
  </si>
  <si>
    <t>2.3.3a: Response</t>
  </si>
  <si>
    <t>2.3.3b: For secondary schools?</t>
  </si>
  <si>
    <t>2.3.3b: Response</t>
  </si>
  <si>
    <t>2.3.3_year</t>
  </si>
  <si>
    <t>2.3.4: Response</t>
  </si>
  <si>
    <t>2.3.4_year</t>
  </si>
  <si>
    <t>Teachers_Available</t>
  </si>
  <si>
    <t>2.4.1a: Is there a minimum standard in place setting the number of pupils per available textbook (primary)?</t>
  </si>
  <si>
    <t>2.4.1a: Response</t>
  </si>
  <si>
    <t>2.4.1b: If yes, what is the minimum standard pupil-textbook ratio (primary school)?</t>
  </si>
  <si>
    <t>2.4.1b: Response</t>
  </si>
  <si>
    <t>2.4.1c: Is there a minimum standard in place setting the number of pupils per available textbook (secondary)?</t>
  </si>
  <si>
    <t>2.4.1c: Response</t>
  </si>
  <si>
    <t>2.4.1d: If yes, what is the minimum standard pupil-textbook ratio (secondary school)?</t>
  </si>
  <si>
    <t>2.4.1d: Response</t>
  </si>
  <si>
    <t>2.4.1: Year</t>
  </si>
  <si>
    <t>2.4.2a: For primary schools?</t>
  </si>
  <si>
    <t>2.4.2a:Response</t>
  </si>
  <si>
    <t>2.4.2b: For secondary schools?</t>
  </si>
  <si>
    <t>2.4.2b:Response</t>
  </si>
  <si>
    <t>2.4.2_year</t>
  </si>
  <si>
    <t>Textbooks_Available</t>
  </si>
  <si>
    <t>3.1.1: Response</t>
  </si>
  <si>
    <t>3.1.2: Response</t>
  </si>
  <si>
    <t>3.1.3: Response</t>
  </si>
  <si>
    <t>3.1.3_year</t>
  </si>
  <si>
    <t>3.1.4: Response</t>
  </si>
  <si>
    <t>3.1.4_year</t>
  </si>
  <si>
    <t>3.1.5a: Are tuition fees charged for public university/higher education?</t>
  </si>
  <si>
    <t>3.1.5a: Response</t>
  </si>
  <si>
    <t>3.1.5b: Response</t>
  </si>
  <si>
    <t>3.1.5_year</t>
  </si>
  <si>
    <t>3.1.6: Response</t>
  </si>
  <si>
    <t>Free Education_Available</t>
  </si>
  <si>
    <t>3.2.1a: Race and color (ethnicity)</t>
  </si>
  <si>
    <t>3.2.1a: Response</t>
  </si>
  <si>
    <t>3.2.1b: Sex</t>
  </si>
  <si>
    <t>3.2.1b: Response</t>
  </si>
  <si>
    <t>3.2.1c: Language</t>
  </si>
  <si>
    <t>3.2.1c: Response</t>
  </si>
  <si>
    <t>3.2.1d: Religion</t>
  </si>
  <si>
    <t>3.2.1d: Response</t>
  </si>
  <si>
    <t>3.2.1e: Political or other opinion</t>
  </si>
  <si>
    <t>3.2.1e: Response</t>
  </si>
  <si>
    <t>3.2.1f: National or social origin?</t>
  </si>
  <si>
    <t>3.2.1f: Response</t>
  </si>
  <si>
    <t>3.2.1g: Property</t>
  </si>
  <si>
    <t>3.2.1g: Response</t>
  </si>
  <si>
    <t>3.2.1h: Birth</t>
  </si>
  <si>
    <t>3.2.1h: Response</t>
  </si>
  <si>
    <t>3.2.1i: Sexual orientation and gender identity</t>
  </si>
  <si>
    <t>3.2.1i: Response</t>
  </si>
  <si>
    <t>3.2.1j: Disability</t>
  </si>
  <si>
    <t>3.2.1j: Response</t>
  </si>
  <si>
    <t>3.2.1k: Age</t>
  </si>
  <si>
    <t>3.2.1k: Response</t>
  </si>
  <si>
    <t>3.2.1l: Nationality</t>
  </si>
  <si>
    <t>3.2.1l: Response</t>
  </si>
  <si>
    <t>3.2.1m: Marital and family status</t>
  </si>
  <si>
    <t>3.2.1m: Response</t>
  </si>
  <si>
    <t>3.2.1n: Health status</t>
  </si>
  <si>
    <t>3.2.1n: Response</t>
  </si>
  <si>
    <t>3.2.1o: Place of Residence</t>
  </si>
  <si>
    <t>3.2.1o: Response</t>
  </si>
  <si>
    <t>3.2.1p: Economic and social situation</t>
  </si>
  <si>
    <t>3.2.1p: Response</t>
  </si>
  <si>
    <t>3.2.2a: Response</t>
  </si>
  <si>
    <t>3.2.3b: Response</t>
  </si>
  <si>
    <t>3.2.4: Response</t>
  </si>
  <si>
    <t>Discrimination_Available</t>
  </si>
  <si>
    <t>3.3.1aa: Primary schools - overall</t>
  </si>
  <si>
    <t>3.3.1aa: Response</t>
  </si>
  <si>
    <t>3.3.1ab: Primary schools - males</t>
  </si>
  <si>
    <t>3.3.1ab: Response</t>
  </si>
  <si>
    <t>3.3.1ac: Primary schools - females</t>
  </si>
  <si>
    <t>3.3.1ac: Response</t>
  </si>
  <si>
    <t>3.3.1ad: Primary schools - urban</t>
  </si>
  <si>
    <t>3.3.1ad: Response</t>
  </si>
  <si>
    <t>3.3.1ae: Primary schools - rural</t>
  </si>
  <si>
    <t>3.3.1ae: Response</t>
  </si>
  <si>
    <t>3.3.1af: Primary schools - Q1</t>
  </si>
  <si>
    <t>3.3.1af: Response</t>
  </si>
  <si>
    <t>3.3.1ag: Primary schools - Q2</t>
  </si>
  <si>
    <t>3.3.1ag: Response</t>
  </si>
  <si>
    <t>3.3.1ah: Primary schools - Q3</t>
  </si>
  <si>
    <t>3.3.1ah: Response</t>
  </si>
  <si>
    <t>3.3.1ai: Primary schools - Q4</t>
  </si>
  <si>
    <t>3.3.1ai: Response</t>
  </si>
  <si>
    <t>3.3.1aj: Primary schools - Q5</t>
  </si>
  <si>
    <t>3.3.1aj: Response</t>
  </si>
  <si>
    <t>3.3.1ak: Primary schools - disability</t>
  </si>
  <si>
    <t>3.3.1ak: Response</t>
  </si>
  <si>
    <t>3.3.1a_gp</t>
  </si>
  <si>
    <t>3.3.1a_gp_ad</t>
  </si>
  <si>
    <t>3.3.1a_resp</t>
  </si>
  <si>
    <t>3.3.1a_resp_ad</t>
  </si>
  <si>
    <t>3.3.1a_inc_hmp</t>
  </si>
  <si>
    <t>3.3.1a_inc_hmp_ad</t>
  </si>
  <si>
    <t>3.3.1a_inc_mlp</t>
  </si>
  <si>
    <t>3.3.1a_inc_mlp_ad</t>
  </si>
  <si>
    <t>3.3.1a_disp</t>
  </si>
  <si>
    <t>3.3.1a_disp_ad</t>
  </si>
  <si>
    <t>3.3.1ba: Secondary schools - overall</t>
  </si>
  <si>
    <t>3.3.1ba: Response</t>
  </si>
  <si>
    <t>3.3.1bb: Secondary schools - males</t>
  </si>
  <si>
    <t>3.3.1bb: Response</t>
  </si>
  <si>
    <t>3.3.1bc: Secondary schools - females</t>
  </si>
  <si>
    <t>3.3.1bc: Response</t>
  </si>
  <si>
    <t>3.3.1bd: Secondary schools - urban</t>
  </si>
  <si>
    <t>3.3.1bd: Response</t>
  </si>
  <si>
    <t>3.3.1be: Secondary schools - rural</t>
  </si>
  <si>
    <t>3.3.1be: Response</t>
  </si>
  <si>
    <t>3.3.1bf: Secondary schools - Q1</t>
  </si>
  <si>
    <t>3.3.1bf: Response</t>
  </si>
  <si>
    <t>3.3.1bg: Secondary schools - Q2</t>
  </si>
  <si>
    <t>3.3.1bg: Response</t>
  </si>
  <si>
    <t>3.3.1bh: Secondary schools - Q3</t>
  </si>
  <si>
    <t>3.3.1bh: Response</t>
  </si>
  <si>
    <t>3.3.1bi: Secondary schools - Q4</t>
  </si>
  <si>
    <t>3.3.1bi: Response</t>
  </si>
  <si>
    <t>3.3.1bj: Secondary schools - Q5</t>
  </si>
  <si>
    <t>3.3.1bj: Response</t>
  </si>
  <si>
    <t>3.3.1bk: Secondary schools - disability</t>
  </si>
  <si>
    <t>3.3.1bk: Response</t>
  </si>
  <si>
    <t>3.3.1b_gp</t>
  </si>
  <si>
    <t>3.3.1b_gp_ad</t>
  </si>
  <si>
    <t>3.3.1b_resp</t>
  </si>
  <si>
    <t>3.3.1b_resp_ad</t>
  </si>
  <si>
    <t>3.3.1b_inc_hmp</t>
  </si>
  <si>
    <t>3.3.1b_inc_hmp_ad</t>
  </si>
  <si>
    <t>3.3.1b_inc_mlp</t>
  </si>
  <si>
    <t>3.3.1b_inc_mlp_ad</t>
  </si>
  <si>
    <t>3.3.1b_disp</t>
  </si>
  <si>
    <t>3.3.1b_disp_ad</t>
  </si>
  <si>
    <t>3.3.1ca: TVET - overall</t>
  </si>
  <si>
    <t>3.3.1ca: Response</t>
  </si>
  <si>
    <t>3.3.1cb: TVET - males</t>
  </si>
  <si>
    <t>3.3.1cb: Response</t>
  </si>
  <si>
    <t>3.3.1cc: TVET - females</t>
  </si>
  <si>
    <t>3.3.1cc: Response</t>
  </si>
  <si>
    <t>3.3.1cd: TVET - urban</t>
  </si>
  <si>
    <t>3.3.1cd: Response</t>
  </si>
  <si>
    <t>3.3.1ce: TVET - rural</t>
  </si>
  <si>
    <t>3.3.1ce: Response</t>
  </si>
  <si>
    <t>3.3.1cf: TVET - Q1</t>
  </si>
  <si>
    <t>3.3.1cf: Response</t>
  </si>
  <si>
    <t>3.3.1cg: TVET - Q2</t>
  </si>
  <si>
    <t>3.3.1cg: Response</t>
  </si>
  <si>
    <t>3.3.1ch: TVET - Q3</t>
  </si>
  <si>
    <t>3.3.1ch: Response</t>
  </si>
  <si>
    <t>3.3.1ci: TVET - Q4</t>
  </si>
  <si>
    <t>3.3.1ci: Response</t>
  </si>
  <si>
    <t>3.3.1cj: TVET - Q5</t>
  </si>
  <si>
    <t>3.3.1cj: Response</t>
  </si>
  <si>
    <t>3.3.1ck: TVET - disability</t>
  </si>
  <si>
    <t>3.3.1ck: Response</t>
  </si>
  <si>
    <t>3.3.1c_gp</t>
  </si>
  <si>
    <t>3.3.1c_gp_ad</t>
  </si>
  <si>
    <t>3.3.1c_resp</t>
  </si>
  <si>
    <t>3.3.1c_resp_ad</t>
  </si>
  <si>
    <t>3.3.1c_inc_hmp</t>
  </si>
  <si>
    <t>3.3.1c_inc_hmp_ad</t>
  </si>
  <si>
    <t>3.3.1c_inc_mlp</t>
  </si>
  <si>
    <t>3.3.1c_inc_mlp_ad</t>
  </si>
  <si>
    <t>3.3.1c_disp</t>
  </si>
  <si>
    <t>3.3.1c_disp_ad</t>
  </si>
  <si>
    <t>3.3.1da: Tertiary - overall</t>
  </si>
  <si>
    <t>3.3.1da: Response</t>
  </si>
  <si>
    <t>3.3.1db: Tertiary - males</t>
  </si>
  <si>
    <t>3.3.1db: Response</t>
  </si>
  <si>
    <t>3.3.1dc: Tertiary - females</t>
  </si>
  <si>
    <t>3.3.1dc: Response</t>
  </si>
  <si>
    <t>3.3.1dd: Tertiary - urban</t>
  </si>
  <si>
    <t>3.3.1dd: Response</t>
  </si>
  <si>
    <t>3.3.1de: Tertiary - rural</t>
  </si>
  <si>
    <t>3.3.1de: Response</t>
  </si>
  <si>
    <t>3.3.1df: Tertiary - Q1</t>
  </si>
  <si>
    <t>3.3.1df: Response</t>
  </si>
  <si>
    <t>3.3.1dg: Tertiary - Q2</t>
  </si>
  <si>
    <t>3.3.1dg: Response</t>
  </si>
  <si>
    <t>3.3.1dh: Tertiary - Q3</t>
  </si>
  <si>
    <t>3.3.1dh: Response</t>
  </si>
  <si>
    <t>3.3.1di: Tertiary - Q4</t>
  </si>
  <si>
    <t>3.3.1di: Response</t>
  </si>
  <si>
    <t>3.3.1dj: Tertiary - Q5</t>
  </si>
  <si>
    <t>3.3.1dj: Response</t>
  </si>
  <si>
    <t>3.3.1dk: Tertiary - disability</t>
  </si>
  <si>
    <t>3.3.1dk: Response</t>
  </si>
  <si>
    <t>3.3.1d_gp</t>
  </si>
  <si>
    <t>3.3.1d_gp_ad</t>
  </si>
  <si>
    <t>3.3.1d_resp</t>
  </si>
  <si>
    <t>3.3.1d_resp_ad</t>
  </si>
  <si>
    <t>3.3.1d_inc_hmp</t>
  </si>
  <si>
    <t>3.3.1d_inc_hmp_ad</t>
  </si>
  <si>
    <t>3.3.1d_inc_mlp</t>
  </si>
  <si>
    <t>3.3.1d_inc_mlp_ad</t>
  </si>
  <si>
    <t>3.3.1d_disp</t>
  </si>
  <si>
    <t>3.3.1d_disp_ad</t>
  </si>
  <si>
    <t>3.3.1_year</t>
  </si>
  <si>
    <t>3.3.2aa: Primary schools - overall</t>
  </si>
  <si>
    <t>3.3.2aa: Response</t>
  </si>
  <si>
    <t>3.3.2ab: Primary schools - males</t>
  </si>
  <si>
    <t>3.3.2ab: Response</t>
  </si>
  <si>
    <t>3.3.2ac: Primary schools - females</t>
  </si>
  <si>
    <t>3.3.2ac: Response</t>
  </si>
  <si>
    <t>3.3.2ad: Primary schools - urban</t>
  </si>
  <si>
    <t>3.3.2ad: Response</t>
  </si>
  <si>
    <t>3.3.2ae: Primary schools - rural</t>
  </si>
  <si>
    <t>3.3.2ae: Response</t>
  </si>
  <si>
    <t>3.3.2af: Primary schools - Q1</t>
  </si>
  <si>
    <t>3.3.2af: Response</t>
  </si>
  <si>
    <t>3.3.2ag: Primary schools - Q2</t>
  </si>
  <si>
    <t>3.3.2ag: Response</t>
  </si>
  <si>
    <t>3.3.2ah: Primary schools - Q3</t>
  </si>
  <si>
    <t>3.3.2ah: Response</t>
  </si>
  <si>
    <t>3.3.2ai: Primary schools - Q4</t>
  </si>
  <si>
    <t>3.3.2ai: Response</t>
  </si>
  <si>
    <t>3.3.2aj: Primary schools - Q5</t>
  </si>
  <si>
    <t>3.3.2aj: Response</t>
  </si>
  <si>
    <t>3.3.2ak: Primary schools - disability</t>
  </si>
  <si>
    <t>3.3.2ak: Response</t>
  </si>
  <si>
    <t>3.3.2a_gp</t>
  </si>
  <si>
    <t>3.3.2a_gp_ad</t>
  </si>
  <si>
    <t>3.3.2a_resp</t>
  </si>
  <si>
    <t>3.3.2a_resp_ad</t>
  </si>
  <si>
    <t>3.3.2a_inc_hmp</t>
  </si>
  <si>
    <t>3.3.2a_inc_hmp_ad</t>
  </si>
  <si>
    <t>3.3.2a_inc_mlp</t>
  </si>
  <si>
    <t>3.3.2a_inc_mlp_ad</t>
  </si>
  <si>
    <t>3.3.2a_disp</t>
  </si>
  <si>
    <t>3.3.2a_disp_ad</t>
  </si>
  <si>
    <t>3.3.2ba: Secondary schools - overall</t>
  </si>
  <si>
    <t>3.3.2ba: Response</t>
  </si>
  <si>
    <t>3.3.2bb: Secondary schools - males</t>
  </si>
  <si>
    <t>3.3.2bb: Response</t>
  </si>
  <si>
    <t>3.3.2bc: Secondary schools - females</t>
  </si>
  <si>
    <t>3.3.2bc: Response</t>
  </si>
  <si>
    <t>3.3.2bd: Secondary schools - urban</t>
  </si>
  <si>
    <t>3.3.2bd: Response</t>
  </si>
  <si>
    <t>3.3.2be: Secondary schools - rural</t>
  </si>
  <si>
    <t>3.3.2be: Response</t>
  </si>
  <si>
    <t>3.3.2bf: Secondary schools - Q1</t>
  </si>
  <si>
    <t>3.3.2bf: Response</t>
  </si>
  <si>
    <t>3.3.2bg: Secondary schools - Q2</t>
  </si>
  <si>
    <t>3.3.2bg: Response</t>
  </si>
  <si>
    <t>3.3.2bh: Secondary schools - Q3</t>
  </si>
  <si>
    <t>3.3.2bh: Response</t>
  </si>
  <si>
    <t>3.3.2bi: Secondary schools - Q4</t>
  </si>
  <si>
    <t>3.3.2bi: Response</t>
  </si>
  <si>
    <t>3.3.2bj: Secondary schools - Q5</t>
  </si>
  <si>
    <t>3.3.2bj: Response</t>
  </si>
  <si>
    <t>3.3.2bk: Secondary schools - disability</t>
  </si>
  <si>
    <t>3.3.2bk: Response</t>
  </si>
  <si>
    <t>3.3.2b_gp</t>
  </si>
  <si>
    <t>3.3.2b_gp_ad</t>
  </si>
  <si>
    <t>3.3.2b_resp</t>
  </si>
  <si>
    <t>3.3.2b_resp_ad</t>
  </si>
  <si>
    <t>3.3.2b_inc_hmp</t>
  </si>
  <si>
    <t>3.3.2b_inc_hmp_ad</t>
  </si>
  <si>
    <t>3.3.2b_inc_mlp</t>
  </si>
  <si>
    <t>3.3.2b_inc_mlp_ad</t>
  </si>
  <si>
    <t>3.3.2b_disp</t>
  </si>
  <si>
    <t>3.3.2b_disp_ad</t>
  </si>
  <si>
    <t>3.3.2_year</t>
  </si>
  <si>
    <t>3.3.3aa: Public primary schools - overall</t>
  </si>
  <si>
    <t>3.3.3aa: Response</t>
  </si>
  <si>
    <t>3.3.3ab: Public primary schools - males</t>
  </si>
  <si>
    <t>3.3.3ab: Response</t>
  </si>
  <si>
    <t>3.3.3ac: Public primary schools - females</t>
  </si>
  <si>
    <t>3.3.3ac: Response</t>
  </si>
  <si>
    <t>3.3.3ad: Public primary schools - urban</t>
  </si>
  <si>
    <t>3.3.3ad: Response</t>
  </si>
  <si>
    <t>3.3.3ae: Public primary schools - rural</t>
  </si>
  <si>
    <t>3.3.3ae: Response</t>
  </si>
  <si>
    <t>3.3.3af: Public primary schools - Q1</t>
  </si>
  <si>
    <t>3.3.3af: Response</t>
  </si>
  <si>
    <t>3.3.3ag: Public primary schools - Q2</t>
  </si>
  <si>
    <t>3.3.3ag: Response</t>
  </si>
  <si>
    <t>3.3.3ah: Public primary schools - Q3</t>
  </si>
  <si>
    <t>3.3.3ah: Response</t>
  </si>
  <si>
    <t>3.3.3ai: Public primary schools - Q4</t>
  </si>
  <si>
    <t>3.3.3ai: Response</t>
  </si>
  <si>
    <t>3.3.3aj: Public primary schools - Q5</t>
  </si>
  <si>
    <t>3.3.3aj: Response</t>
  </si>
  <si>
    <t>3.3.3ak: Public primary schools - disability</t>
  </si>
  <si>
    <t>3.3.3ak: Response</t>
  </si>
  <si>
    <t>3.3.3a_gp</t>
  </si>
  <si>
    <t>3.3.3a_gp_ad</t>
  </si>
  <si>
    <t>3.3.3a_resp</t>
  </si>
  <si>
    <t>3.3.3a_resp_ad</t>
  </si>
  <si>
    <t>3.3.3a_inc_hmp</t>
  </si>
  <si>
    <t>3.3.3a_inc_hmp_ad</t>
  </si>
  <si>
    <t>3.3.3a_inc_mlp</t>
  </si>
  <si>
    <t>3.3.3a_inc_mlp_ad</t>
  </si>
  <si>
    <t>3.3.3a_disp</t>
  </si>
  <si>
    <t>3.3.3a_disp_ad</t>
  </si>
  <si>
    <t>3.3.3ba: Public secondary schools - overall</t>
  </si>
  <si>
    <t>3.3.3ba: Response</t>
  </si>
  <si>
    <t>3.3.3bb: Public secondary schools - males</t>
  </si>
  <si>
    <t>3.3.3bb: Response</t>
  </si>
  <si>
    <t>3.3.3bc: Public secondary schools - females</t>
  </si>
  <si>
    <t>3.3.3bc: Response</t>
  </si>
  <si>
    <t>3.3.3bd: Public secondary schools - urban</t>
  </si>
  <si>
    <t>3.3.3bd: Response</t>
  </si>
  <si>
    <t>3.3.3be: Public secondary schools - rural</t>
  </si>
  <si>
    <t>3.3.3be: Response</t>
  </si>
  <si>
    <t>3.3.3bf: Public secondary schools - Q1</t>
  </si>
  <si>
    <t>3.3.3bf: Response</t>
  </si>
  <si>
    <t>3.3.3bg: Public secondary schools - Q2</t>
  </si>
  <si>
    <t>3.3.3bg: Response</t>
  </si>
  <si>
    <t>3.3.3bh: Public secondary schools - Q3</t>
  </si>
  <si>
    <t>3.3.3bh: Response</t>
  </si>
  <si>
    <t>3.3.3bi: Public secondary schools - Q4</t>
  </si>
  <si>
    <t>3.3.3bi: Response</t>
  </si>
  <si>
    <t>3.3.3bj: Public secondary schools - Q5</t>
  </si>
  <si>
    <t>3.3.3bj: Response</t>
  </si>
  <si>
    <t>3.3.3bk: Public secondary schools - disability</t>
  </si>
  <si>
    <t>3.3.3bk: Response</t>
  </si>
  <si>
    <t>3.3.3b_gp</t>
  </si>
  <si>
    <t>3.3.3b_gp_ad</t>
  </si>
  <si>
    <t>3.3.3b_resp</t>
  </si>
  <si>
    <t>3.3.3b_resp_ad</t>
  </si>
  <si>
    <t>3.3.3b_inc_hmp</t>
  </si>
  <si>
    <t>3.3.3b_inc_hmp_ad</t>
  </si>
  <si>
    <t>3.3.3b_inc_mlp</t>
  </si>
  <si>
    <t>3.3.3b_inc_mlp_ad</t>
  </si>
  <si>
    <t>3.3.3b_disp</t>
  </si>
  <si>
    <t>3.3.3b_disp_ad</t>
  </si>
  <si>
    <t>3.3.3ca: Public TVET - overall</t>
  </si>
  <si>
    <t>3.3.3ca: Response</t>
  </si>
  <si>
    <t>3.3.3cb: Public TVET - males</t>
  </si>
  <si>
    <t>3.3.3cb: Response</t>
  </si>
  <si>
    <t>3.3.3cc: Public TVET - females</t>
  </si>
  <si>
    <t>3.3.3cc: Response</t>
  </si>
  <si>
    <t>3.3.3cd: Public TVET - urban</t>
  </si>
  <si>
    <t>3.3.3cd: Response</t>
  </si>
  <si>
    <t>3.3.3ce: Public TVET - rural</t>
  </si>
  <si>
    <t>3.3.3ce: Response</t>
  </si>
  <si>
    <t>3.3.3cf: Public TVET - Q1</t>
  </si>
  <si>
    <t>3.3.3cf: Response</t>
  </si>
  <si>
    <t>3.3.3cg: Public TVET - Q2</t>
  </si>
  <si>
    <t>3.3.3cg: Response</t>
  </si>
  <si>
    <t>3.3.3ch: Public TVET - Q3</t>
  </si>
  <si>
    <t>3.3.3ch: Response</t>
  </si>
  <si>
    <t>3.3.3ci: Public TVET - Q4</t>
  </si>
  <si>
    <t>3.3.3ci: Response</t>
  </si>
  <si>
    <t>3.3.3cj: Public TVET - Q5</t>
  </si>
  <si>
    <t>3.3.3cj: Response</t>
  </si>
  <si>
    <t>3.3.3ck: Public TVET - disability</t>
  </si>
  <si>
    <t>3.3.3ck: Response</t>
  </si>
  <si>
    <t>3.3.3c_gp</t>
  </si>
  <si>
    <t>3.3.3c_gp_ad</t>
  </si>
  <si>
    <t>3.3.3c_resp</t>
  </si>
  <si>
    <t>3.3.3c_resp_ad</t>
  </si>
  <si>
    <t>3.3.3c_inc_hmp</t>
  </si>
  <si>
    <t>3.3.3c_inc_hmp_ad</t>
  </si>
  <si>
    <t>3.3.3c_inc_mlp</t>
  </si>
  <si>
    <t>3.3.3c_inc_mlp_ad</t>
  </si>
  <si>
    <t>3.3.3c_disp</t>
  </si>
  <si>
    <t>3.3.3c_disp_ad</t>
  </si>
  <si>
    <t>3.3.3da: Public Tertiary - overall</t>
  </si>
  <si>
    <t>3.3.3da: Response</t>
  </si>
  <si>
    <t>3.3.3dc: Public Tertiary - females</t>
  </si>
  <si>
    <t>3.3.3dc: Response</t>
  </si>
  <si>
    <t>3.3.3dd: Public Tertiary - urban</t>
  </si>
  <si>
    <t>3.3.3dd: Response</t>
  </si>
  <si>
    <t>3.3.3de: Public Tertiary - rural</t>
  </si>
  <si>
    <t>3.3.3de: Response</t>
  </si>
  <si>
    <t>3.3.3df: Public Tertiary - Q1</t>
  </si>
  <si>
    <t>3.3.3df: Response</t>
  </si>
  <si>
    <t>3.3.3dg: Public Tertiary - Q2</t>
  </si>
  <si>
    <t>3.3.3dg: Response</t>
  </si>
  <si>
    <t>3.3.3dh: Public Tertiary - Q3</t>
  </si>
  <si>
    <t>3.3.3dh: Response</t>
  </si>
  <si>
    <t>3.3.3di: Public Tertiary - Q4</t>
  </si>
  <si>
    <t>3.3.3di: Response</t>
  </si>
  <si>
    <t>3.3.3dj: Public Tertiary - Q5</t>
  </si>
  <si>
    <t>3.3.3dj: Response</t>
  </si>
  <si>
    <t>3.3.3dk: Public Tertiary - disability</t>
  </si>
  <si>
    <t>3.3.3dk: Response</t>
  </si>
  <si>
    <t>3.3.3d_gp</t>
  </si>
  <si>
    <t>3.3.3d_gp_ad</t>
  </si>
  <si>
    <t>3.3.3d_resp</t>
  </si>
  <si>
    <t>3.3.3d_resp_ad</t>
  </si>
  <si>
    <t>3.3.3d_inc_hmp</t>
  </si>
  <si>
    <t>3.3.3d_inc_hmp_ad</t>
  </si>
  <si>
    <t>3.3.3d_inc_mlp</t>
  </si>
  <si>
    <t>3.3.3d_inc_mlp_ad</t>
  </si>
  <si>
    <t>3.3.3d_disp</t>
  </si>
  <si>
    <t>3.3.3d_disp_ad</t>
  </si>
  <si>
    <t>3.3.3_year</t>
  </si>
  <si>
    <t>4.1.1a: The full development of the child's personality, talents, and mental and physical abilities</t>
  </si>
  <si>
    <t>4.1.1a: Response</t>
  </si>
  <si>
    <t>4.1.1b: The development of respect for human rights and fundamental freedoms</t>
  </si>
  <si>
    <t>4.1.1b: Response</t>
  </si>
  <si>
    <t>4.1.1c: The development of respect for the child's parents, cultural identity, language, and values, as well as respect for the values of the child's country and other civilizations</t>
  </si>
  <si>
    <t>4.1.1c: Response</t>
  </si>
  <si>
    <t>4.1.1d: The development of the child's responsiblities in a free society, including understanding, peace, tolerance, equality, and friendship among all persons and groups</t>
  </si>
  <si>
    <t>4.1.1d: Response</t>
  </si>
  <si>
    <t>4.1.1e: The development of respect for the natural environment</t>
  </si>
  <si>
    <t>4.1.1e: Response</t>
  </si>
  <si>
    <t>4.1.2a: The full development of the child's personality, talents, and mental and physical abilities</t>
  </si>
  <si>
    <t>4.1.2a: Response</t>
  </si>
  <si>
    <t>4.1.2b: The development of respect for human rights and fundamental freedoms</t>
  </si>
  <si>
    <t>4.1.2b: Response</t>
  </si>
  <si>
    <t>4.1.2c: The development of respect for the child's parents, cultural identity, language, and values, as well as respect for the values of the child's country and other civilizations</t>
  </si>
  <si>
    <t>4.1.2c: Response</t>
  </si>
  <si>
    <t>4.1.2d: The development of the child's responsiblities in a free society, including understanding, peace, tolerance, equality, and friendship among all persons and groups</t>
  </si>
  <si>
    <t>4.1.2d: Response</t>
  </si>
  <si>
    <t>4.1.2e: The development of respect for the natural environment</t>
  </si>
  <si>
    <t>4.1.2e: Response</t>
  </si>
  <si>
    <t>4.1.3a: The full development of the child's personality, talents, and mental and physical abilities</t>
  </si>
  <si>
    <t>4.1.3a: Response</t>
  </si>
  <si>
    <t>4.1.3b: The development of respect for human rights and fundamental freedoms</t>
  </si>
  <si>
    <t>4.1.3b: Response</t>
  </si>
  <si>
    <t>4.1.3c: The development of respect for the child's parents, cultural identity, language, and values, as well as respect for the values of the child's country and other civilizations</t>
  </si>
  <si>
    <t>4.1.3c: Response</t>
  </si>
  <si>
    <t>4.1.3d: The development of the child's responsiblities in a free society, including understanding, peace, tolerance, equality, and friendship among all persons and groups</t>
  </si>
  <si>
    <t>4.1.3d: Response</t>
  </si>
  <si>
    <t>4.1.3e: The development of respect for the natural environment</t>
  </si>
  <si>
    <t>4.1.3e: Response</t>
  </si>
  <si>
    <t>4.1.4: Response</t>
  </si>
  <si>
    <t>4.1.5a: Health and well-being</t>
  </si>
  <si>
    <t>4.1.5a: Response</t>
  </si>
  <si>
    <t>4.1.5b: Human rights</t>
  </si>
  <si>
    <t>4.1.5b: Response</t>
  </si>
  <si>
    <t>4.1.5c: The arts</t>
  </si>
  <si>
    <t>4.1.5c: Response</t>
  </si>
  <si>
    <t>4.1.6: Response</t>
  </si>
  <si>
    <t>Aims_Available</t>
  </si>
  <si>
    <t>4.2.1: Response</t>
  </si>
  <si>
    <t>4.2.2: Response</t>
  </si>
  <si>
    <t>4.2.3: Response</t>
  </si>
  <si>
    <t>4.2.4: Response</t>
  </si>
  <si>
    <t>Learn Environ_Available</t>
  </si>
  <si>
    <t>4.3.1a: The full development of the child's personality, talents, and mental and physical abilities?</t>
  </si>
  <si>
    <t xml:space="preserve">4.3.1a: Response </t>
  </si>
  <si>
    <t>4.3.1b: The development of respect for human rights and fundamental freedoms?</t>
  </si>
  <si>
    <t>4.3.1b: Response</t>
  </si>
  <si>
    <t>4.3.1c: The development of respect for the child's parents, cultural identity, language, and values, as well as respect for the values of the child's country and other civilizations?</t>
  </si>
  <si>
    <t>4.3.1c: Response</t>
  </si>
  <si>
    <t>4.3.1d: The development of the child's responsibilities in a free society, including understanding, peace, tolerance, equality, and friendship among all persons and groups?</t>
  </si>
  <si>
    <t>4.3.1d: Response</t>
  </si>
  <si>
    <t>4.3.1e: The development of respect for the natural environment?</t>
  </si>
  <si>
    <t>4.3.1e: Response</t>
  </si>
  <si>
    <t>4.3.2a: Health and well-being</t>
  </si>
  <si>
    <t>4.3.2a: Response</t>
  </si>
  <si>
    <t>4.3.2b: Human rights</t>
  </si>
  <si>
    <t>4.3.2b: Response</t>
  </si>
  <si>
    <t>4.3.2c: The arts</t>
  </si>
  <si>
    <t>4.3.2c: Response</t>
  </si>
  <si>
    <t>4.3.3aa: Overall primary - overall</t>
  </si>
  <si>
    <t>4.3.3aa: Response</t>
  </si>
  <si>
    <t>4.3.3ab: Overall primary - males</t>
  </si>
  <si>
    <t>4.3.3ab: Response</t>
  </si>
  <si>
    <t>4.3.3ac: Overall primary - females</t>
  </si>
  <si>
    <t>4.3.3ad: Overall primary - urban</t>
  </si>
  <si>
    <t>4.3.3ad: Response</t>
  </si>
  <si>
    <t>4.3.3ae: Overall primary - rural</t>
  </si>
  <si>
    <t>4.3.3ae: Response</t>
  </si>
  <si>
    <t>4.3.3af: Overall primary - Q1</t>
  </si>
  <si>
    <t>4.3.3af: Response</t>
  </si>
  <si>
    <t>4.3.3ag: Overall primary - Q2</t>
  </si>
  <si>
    <t>4.3.3ag: Response</t>
  </si>
  <si>
    <t>4.3.3ah: Overall primary - Q3</t>
  </si>
  <si>
    <t>4.3.3ah: Response</t>
  </si>
  <si>
    <t>4.3.3ai: Overall primary - Q4</t>
  </si>
  <si>
    <t>4.3.3ai: Response</t>
  </si>
  <si>
    <t>4.3.3aj: Overall primary - Q5</t>
  </si>
  <si>
    <t>4.3.3aj: Response</t>
  </si>
  <si>
    <t>4.3.3ak: Overall primary - disability</t>
  </si>
  <si>
    <t>4.3.3ak: Response</t>
  </si>
  <si>
    <t>4.3.3a_gp</t>
  </si>
  <si>
    <t>4.3.3a_gp_ad</t>
  </si>
  <si>
    <t>4.3.3a_resp</t>
  </si>
  <si>
    <t>4.3.3a_resp_ad</t>
  </si>
  <si>
    <t>4.3.3a_inc_hmp</t>
  </si>
  <si>
    <t>4.3.3a_inc_hmp_ad</t>
  </si>
  <si>
    <t>4.3.3a_inc_mlp</t>
  </si>
  <si>
    <t>4.3.3a_inc_mlp_ad</t>
  </si>
  <si>
    <t>4.3.3a_disp</t>
  </si>
  <si>
    <t>4.3.3a_disp_ad</t>
  </si>
  <si>
    <t>4.3.3ba: Reading primary - overall</t>
  </si>
  <si>
    <t>4.3.3ba: Response</t>
  </si>
  <si>
    <t>4.3.3bb: Reading primary - males</t>
  </si>
  <si>
    <t>4.3.3bb: Response</t>
  </si>
  <si>
    <t>4.3.3bc: Reading primary - females</t>
  </si>
  <si>
    <t>4.3.3bc: Response</t>
  </si>
  <si>
    <t>4.3.3bd: Reading primary - urban</t>
  </si>
  <si>
    <t>4.3.3bd: Response</t>
  </si>
  <si>
    <t>4.3.3be: Reading primary - rural</t>
  </si>
  <si>
    <t>4.3.3be: Response</t>
  </si>
  <si>
    <t>4.3.3bf: Reading primary - Q1</t>
  </si>
  <si>
    <t>4.3.3bf: Response</t>
  </si>
  <si>
    <t>4.3.3bg: Reading primary - Q2</t>
  </si>
  <si>
    <t>4.3.3bg: Response</t>
  </si>
  <si>
    <t>4.3.3bh: Reading primary - Q3</t>
  </si>
  <si>
    <t>4.3.3bh: Response</t>
  </si>
  <si>
    <t>4.3.3bi: Reading primary - Q4</t>
  </si>
  <si>
    <t>4.3.3bi: Response</t>
  </si>
  <si>
    <t>4.3.3bj: Reading primary - Q5</t>
  </si>
  <si>
    <t>4.3.3bj: Response</t>
  </si>
  <si>
    <t>4.3.3bk: Reading primary - disability</t>
  </si>
  <si>
    <t>4.3.3bk: Response</t>
  </si>
  <si>
    <t>4.3.3b_gp</t>
  </si>
  <si>
    <t>4.3.3b_gp_ad</t>
  </si>
  <si>
    <t>4.3.3b_resp</t>
  </si>
  <si>
    <t>4.3.3b_resp_ad</t>
  </si>
  <si>
    <t>4.3.3b_inc_hmp</t>
  </si>
  <si>
    <t>4.3.3b_inc_hmp_ad</t>
  </si>
  <si>
    <t>4.3.3b_inc_mlp</t>
  </si>
  <si>
    <t>4.3.3b_inc_mlp_ad</t>
  </si>
  <si>
    <t>4.3.3b_disp</t>
  </si>
  <si>
    <t>4.3.3b_disp_ad</t>
  </si>
  <si>
    <t>4.3.3ca: Math primary - overall</t>
  </si>
  <si>
    <t>4.3.3ca: Response</t>
  </si>
  <si>
    <t>4.3.3cb: Math primary - males</t>
  </si>
  <si>
    <t>4.3.3cb: Response</t>
  </si>
  <si>
    <t>4.3.3cc: Math primary - females</t>
  </si>
  <si>
    <t>4.3.3cc: Response</t>
  </si>
  <si>
    <t>4.3.3cd: Math primary - urban</t>
  </si>
  <si>
    <t>4.3.3cd: Response</t>
  </si>
  <si>
    <t>4.3.3ce: Math primary - rural</t>
  </si>
  <si>
    <t>4.3.3ce: Response</t>
  </si>
  <si>
    <t>4.3.3cf: Math primary - Q1</t>
  </si>
  <si>
    <t>4.3.3cf: Response</t>
  </si>
  <si>
    <t>4.3.3cg: Math primary - Q2</t>
  </si>
  <si>
    <t>4.3.3cg: Response</t>
  </si>
  <si>
    <t>4.3.3ch: Math primary - Q3</t>
  </si>
  <si>
    <t>4.3.3ch: Response</t>
  </si>
  <si>
    <t>4.3.3ci: Math primary - Q4</t>
  </si>
  <si>
    <t>4.3.3ci: Response</t>
  </si>
  <si>
    <t>4.3.3cj: Math primary - Q5</t>
  </si>
  <si>
    <t>4.3.3cj: Response</t>
  </si>
  <si>
    <t>4.3.3ck: Math primary - disability</t>
  </si>
  <si>
    <t>4.3.3ck: Response</t>
  </si>
  <si>
    <t>4.3.3c_gp</t>
  </si>
  <si>
    <t>4.3.3c_gp_ad</t>
  </si>
  <si>
    <t>4.3.3c_resp</t>
  </si>
  <si>
    <t>4.3.3c_resp_ad</t>
  </si>
  <si>
    <t>4.3.3c_inc_hmp</t>
  </si>
  <si>
    <t>4.3.3c_inc_hmp_ad</t>
  </si>
  <si>
    <t>4.3.3c_inc_mlp</t>
  </si>
  <si>
    <t>4.3.3c_inc_mlp_ad</t>
  </si>
  <si>
    <t>4.3.3c_disp</t>
  </si>
  <si>
    <t>4.3.3c_disp_ad</t>
  </si>
  <si>
    <t>4.3.3da: Overall secondary - overall</t>
  </si>
  <si>
    <t>4.3.3da: Response</t>
  </si>
  <si>
    <t>4.3.3db: Overall secondary - males</t>
  </si>
  <si>
    <t>4.3.3db: Response</t>
  </si>
  <si>
    <t>4.3.3dc: Overall secondary - females</t>
  </si>
  <si>
    <t>4.3.3dc: Response</t>
  </si>
  <si>
    <t>4.3.3dd: Overall secondary - urban</t>
  </si>
  <si>
    <t>4.3.3dd: Response</t>
  </si>
  <si>
    <t>4.3.3de: Overall secondary - rural</t>
  </si>
  <si>
    <t>4.3.3de: Response</t>
  </si>
  <si>
    <t>4.3.3df: Overall secondary - Q1</t>
  </si>
  <si>
    <t>4.3.3df: Response</t>
  </si>
  <si>
    <t>4.3.3dg: Overall secondary - Q2</t>
  </si>
  <si>
    <t>4.3.3dg: Response</t>
  </si>
  <si>
    <t>4.3.3dh: Overall secondary - Q3</t>
  </si>
  <si>
    <t>4.3.3dh: Response</t>
  </si>
  <si>
    <t>4.3.3di: Overall secondary - Q4</t>
  </si>
  <si>
    <t>4.3.3di: Response</t>
  </si>
  <si>
    <t>4.3.3dj: Overall secondary - Q5</t>
  </si>
  <si>
    <t>4.3.3dj: Response</t>
  </si>
  <si>
    <t>4.3.3dk: Overall secondary - disability</t>
  </si>
  <si>
    <t>4.3.3dk: Response</t>
  </si>
  <si>
    <t>4.3.3d_gp</t>
  </si>
  <si>
    <t>4.3.3d_gp_ad</t>
  </si>
  <si>
    <t>4.3.3d_resp</t>
  </si>
  <si>
    <t>4.3.3d_resp_ad</t>
  </si>
  <si>
    <t>4.3.3d_inc_hmp</t>
  </si>
  <si>
    <t>4.3.3d_inc_hmp_ad</t>
  </si>
  <si>
    <t>4.3.3d_inc_mlp</t>
  </si>
  <si>
    <t>4.3.3d_inc_mlp_ad</t>
  </si>
  <si>
    <t>4.3.3d_disp</t>
  </si>
  <si>
    <t>4.3.3d_disp_ad</t>
  </si>
  <si>
    <t>4.3.3ea: Reading secondary - overall</t>
  </si>
  <si>
    <t>4.3.3ea: Response</t>
  </si>
  <si>
    <t>4.3.3eb: Reading secondary - males</t>
  </si>
  <si>
    <t>4.3.3eb: Response</t>
  </si>
  <si>
    <t>4.3.3ec: Reading secondary - females</t>
  </si>
  <si>
    <t>4.3.3ec: Response</t>
  </si>
  <si>
    <t>4.3.3ed: Reading secondary - urban</t>
  </si>
  <si>
    <t>4.3.3ed: Response</t>
  </si>
  <si>
    <t>4.3.3ee: Reading secondary - rural</t>
  </si>
  <si>
    <t>4.3.3ee: Response</t>
  </si>
  <si>
    <t>4.3.3ef: Reading secondary - Q1</t>
  </si>
  <si>
    <t>4.3.3ef: Response</t>
  </si>
  <si>
    <t>4.3.3eg: Reading secondary - Q2</t>
  </si>
  <si>
    <t>4.3.3eg: Response</t>
  </si>
  <si>
    <t>4.3.3eh: Reading secondary - Q3</t>
  </si>
  <si>
    <t>4.3.3eh: Response</t>
  </si>
  <si>
    <t>4.3.3ei: Reading secondary - Q4</t>
  </si>
  <si>
    <t>4.3.3ei: Response</t>
  </si>
  <si>
    <t>4.3.3ej: Reading secondary - Q5</t>
  </si>
  <si>
    <t>4.3.3ej: Response</t>
  </si>
  <si>
    <t>4.3.3ek: Reading secondary - disability</t>
  </si>
  <si>
    <t>4.3.3ek: Response</t>
  </si>
  <si>
    <t>4.3.3e_gp</t>
  </si>
  <si>
    <t>4.3.3e_gp_ad</t>
  </si>
  <si>
    <t>4.3.3e_resp</t>
  </si>
  <si>
    <t>4.3.3e_resp_ad</t>
  </si>
  <si>
    <t>4.3.3e_inc_hmp</t>
  </si>
  <si>
    <t>4.3.3e_inc_hmp_ad</t>
  </si>
  <si>
    <t>4.3.3e_inc_mlp</t>
  </si>
  <si>
    <t>4.3.3e_inc_mlp_ad</t>
  </si>
  <si>
    <t>4.3.3e_disp</t>
  </si>
  <si>
    <t>4.3.3e_disp_ad</t>
  </si>
  <si>
    <t>4.3.3fa: Math secondary - overall</t>
  </si>
  <si>
    <t>4.3.3fa: Response</t>
  </si>
  <si>
    <t>4.3.3fb: Math secondary - males</t>
  </si>
  <si>
    <t>4.3.3fb: Response</t>
  </si>
  <si>
    <t>4.3.3fc: Math secondary - females</t>
  </si>
  <si>
    <t>4.3.3fc: Response</t>
  </si>
  <si>
    <t>4.3.3fd: Math secondary - urban</t>
  </si>
  <si>
    <t>4.3.3fd: Response</t>
  </si>
  <si>
    <t>4.3.3fe: Math secondary - rural</t>
  </si>
  <si>
    <t>4.3.3fe: Response</t>
  </si>
  <si>
    <t>4.3.3ff: Math secondary - Q1</t>
  </si>
  <si>
    <t>4.3.3ff: Response</t>
  </si>
  <si>
    <t>4.3.3fg: Math secondary - Q2</t>
  </si>
  <si>
    <t>4.3.3fg: Response</t>
  </si>
  <si>
    <t>4.3.3fh: Math secondary - Q3</t>
  </si>
  <si>
    <t>4.3.3fh: Response</t>
  </si>
  <si>
    <t>4.3.3fi: Math secondary - Q4</t>
  </si>
  <si>
    <t>4.3.3fi: Response</t>
  </si>
  <si>
    <t>4.3.3fj: Math secondary - Q5</t>
  </si>
  <si>
    <t>4.3.3fj: Response</t>
  </si>
  <si>
    <t>4.3.3fk: Math secondary - disability</t>
  </si>
  <si>
    <t>4.3.3fk: Response</t>
  </si>
  <si>
    <t>4.3.3f_gp</t>
  </si>
  <si>
    <t>4.3.3f_gp_ad</t>
  </si>
  <si>
    <t>4.3.3f_resp</t>
  </si>
  <si>
    <t>4.3.3f_resp_ad</t>
  </si>
  <si>
    <t>4.3.3f_inc_hmp</t>
  </si>
  <si>
    <t>4.3.3f_inc_hmp_ad</t>
  </si>
  <si>
    <t>4.3.3f_inc_mlp</t>
  </si>
  <si>
    <t>4.3.3f_inc_mlp_ad</t>
  </si>
  <si>
    <t>4.3.3f_disp</t>
  </si>
  <si>
    <t>4.3.3f_disp_ad</t>
  </si>
  <si>
    <t>4.3.3_year</t>
  </si>
  <si>
    <t>4.3.4aa: Youth - overall</t>
  </si>
  <si>
    <t>4.3.4aa: Response</t>
  </si>
  <si>
    <t>4.3.4ab: Youth - males</t>
  </si>
  <si>
    <t>4.3.4ab: Response</t>
  </si>
  <si>
    <t>4.3.4ac: Youth - females</t>
  </si>
  <si>
    <t>4.3.4ac: Response</t>
  </si>
  <si>
    <t>4.3.4ad: Youth - urban</t>
  </si>
  <si>
    <t>4.3.4ad: Response</t>
  </si>
  <si>
    <t>4.3.4ae: Youth - rural</t>
  </si>
  <si>
    <t>4.3.4ae: Response</t>
  </si>
  <si>
    <t>4.3.4af: Youth - Q1</t>
  </si>
  <si>
    <t>4.3.4af: Response</t>
  </si>
  <si>
    <t>4.3.4ag: Youth - Q2</t>
  </si>
  <si>
    <t>4.3.4ag: Response</t>
  </si>
  <si>
    <t>4.3.4ah: Youth - Q3</t>
  </si>
  <si>
    <t>4.3.4ah: Response</t>
  </si>
  <si>
    <t>4.3.4ai: Youth - Q4</t>
  </si>
  <si>
    <t>4.3.4ai: Response</t>
  </si>
  <si>
    <t>4.3.4aj: Youth - Q5</t>
  </si>
  <si>
    <t>4.3.4aj: Response</t>
  </si>
  <si>
    <t>4.3.4ak: Youth - disability</t>
  </si>
  <si>
    <t>4.3.4ak: Response</t>
  </si>
  <si>
    <t>4.3.4a_gp</t>
  </si>
  <si>
    <t>4.3.4a_gp_ad</t>
  </si>
  <si>
    <t>4.3.4a_resp</t>
  </si>
  <si>
    <t>4.3.4a_resp_ad</t>
  </si>
  <si>
    <t>4.3.4a_inc_hmp</t>
  </si>
  <si>
    <t>4.3.4a_inc_hmp_ad</t>
  </si>
  <si>
    <t>4.3.4a_inc_mlp</t>
  </si>
  <si>
    <t>4.3.4a_inc_mlp_ad</t>
  </si>
  <si>
    <t>4.3.4a_disp</t>
  </si>
  <si>
    <t>4.3.4a_disp_ad</t>
  </si>
  <si>
    <t>4.3.4ba: Adult - overall</t>
  </si>
  <si>
    <t>4.3.4ba: Response</t>
  </si>
  <si>
    <t>4.3.4bb: Adult - males</t>
  </si>
  <si>
    <t>4.3.4bb: Response</t>
  </si>
  <si>
    <t>4.3.4bc: Adult - females</t>
  </si>
  <si>
    <t>4.3.4bc: Response</t>
  </si>
  <si>
    <t>4.3.4bd: Adult - urban</t>
  </si>
  <si>
    <t>4.3.4bd: Response</t>
  </si>
  <si>
    <t>4.3.4be: Adult - rural</t>
  </si>
  <si>
    <t>4.3.4be: Response</t>
  </si>
  <si>
    <t>4.3.4bf: Adult - Q1</t>
  </si>
  <si>
    <t>4.3.4bf: Response</t>
  </si>
  <si>
    <t>4.3.4bg: Adult - Q2</t>
  </si>
  <si>
    <t>4.3.4bg: Response</t>
  </si>
  <si>
    <t>4.3.4bh: Adult - Q3</t>
  </si>
  <si>
    <t>4.3.4bh: Response</t>
  </si>
  <si>
    <t>4.3.4bi: Adult - Q4</t>
  </si>
  <si>
    <t>4.3.4bi: Response</t>
  </si>
  <si>
    <t>4.3.4bj: Adult - Q5</t>
  </si>
  <si>
    <t>4.3.4bj: Response</t>
  </si>
  <si>
    <t>4.3.4bk: Adult - disability</t>
  </si>
  <si>
    <t>4.3.4bk: Response</t>
  </si>
  <si>
    <t>4.3.4b_gp</t>
  </si>
  <si>
    <t>4.3.4b_gp_ad</t>
  </si>
  <si>
    <t>4.3.4b_resp</t>
  </si>
  <si>
    <t>4.3.4b_resp_ad</t>
  </si>
  <si>
    <t>4.3.4b_inc_hmp</t>
  </si>
  <si>
    <t>4.3.4b_inc_hmp_ad</t>
  </si>
  <si>
    <t>4.3.4b_inc_mlp</t>
  </si>
  <si>
    <t>4.3.4b_inc_mlp_ad</t>
  </si>
  <si>
    <t>4.3.4b_disp</t>
  </si>
  <si>
    <t>4.3.4b_disp_ad</t>
  </si>
  <si>
    <t>4.3.4_year</t>
  </si>
  <si>
    <t>5.1.1: Response</t>
  </si>
  <si>
    <t>5.1.2: Response</t>
  </si>
  <si>
    <t>5.1.3a: Overall</t>
  </si>
  <si>
    <t>5.1.3a: Response</t>
  </si>
  <si>
    <t>5.1.3b: In primary schools</t>
  </si>
  <si>
    <t>5.1.3b: Response</t>
  </si>
  <si>
    <t>5.1.3c: In secondary schools</t>
  </si>
  <si>
    <t>5.1.3c: Response</t>
  </si>
  <si>
    <t>C w Disability_Available</t>
  </si>
  <si>
    <t>5.2.1: Response</t>
  </si>
  <si>
    <t>5.2.2: Response</t>
  </si>
  <si>
    <t>5.2.3a: Primary schools</t>
  </si>
  <si>
    <t>5.2.3a: Response</t>
  </si>
  <si>
    <t>5.2.3b: Secondary schools</t>
  </si>
  <si>
    <t>5.2.3b: Response</t>
  </si>
  <si>
    <t>C of Minorities_Available</t>
  </si>
  <si>
    <t>5.3.1: Response</t>
  </si>
  <si>
    <t>5.3.2: Response</t>
  </si>
  <si>
    <t>5.3.3: Response</t>
  </si>
  <si>
    <t>5.3.4: Response</t>
  </si>
  <si>
    <t>Out of S Education_Available</t>
  </si>
  <si>
    <t>5.4.1: Response</t>
  </si>
  <si>
    <t>5.4.2: Response</t>
  </si>
  <si>
    <t>5.4.3: Response</t>
  </si>
  <si>
    <t>5.4.4: Response</t>
  </si>
  <si>
    <t>5.4.5: Response</t>
  </si>
  <si>
    <t>5.4.6: Response</t>
  </si>
  <si>
    <t>5.4.7: Response</t>
  </si>
  <si>
    <t>5.4_Average</t>
  </si>
  <si>
    <t>Out of S Children_Available</t>
  </si>
  <si>
    <t>Australia</t>
  </si>
  <si>
    <t xml:space="preserve">Yes </t>
  </si>
  <si>
    <t>Yes with Reservations</t>
  </si>
  <si>
    <t>Yes</t>
  </si>
  <si>
    <t>No</t>
  </si>
  <si>
    <t>NA</t>
  </si>
  <si>
    <t>Yes, and it is justiciable</t>
  </si>
  <si>
    <t>Every Other Year</t>
  </si>
  <si>
    <t>2015-2016</t>
  </si>
  <si>
    <t>2014-2015</t>
  </si>
  <si>
    <t>Yes, national law provides for both free and compulsory primary education.</t>
  </si>
  <si>
    <t>Yes, primary education is free for all children.</t>
  </si>
  <si>
    <t>Yes`</t>
  </si>
  <si>
    <t>Canada</t>
  </si>
  <si>
    <t>Female</t>
  </si>
  <si>
    <t>Overall</t>
  </si>
  <si>
    <t>Chile</t>
  </si>
  <si>
    <t>Male</t>
  </si>
  <si>
    <t>DRC</t>
  </si>
  <si>
    <t>Ethiopia</t>
  </si>
  <si>
    <t>Honduras</t>
  </si>
  <si>
    <t>Mid</t>
  </si>
  <si>
    <t>High</t>
  </si>
  <si>
    <t>Urban</t>
  </si>
  <si>
    <t>Rural</t>
  </si>
  <si>
    <t>Equal</t>
  </si>
  <si>
    <t>Indonesia</t>
  </si>
  <si>
    <t>Nigeria</t>
  </si>
  <si>
    <t>Annually</t>
  </si>
  <si>
    <t>1</t>
  </si>
  <si>
    <t>0</t>
  </si>
  <si>
    <t>.33</t>
  </si>
  <si>
    <t>Yes, but it is rarely practiced.</t>
  </si>
  <si>
    <t>urban</t>
  </si>
  <si>
    <t>Yes, corporal punishment is rarely practiced</t>
  </si>
  <si>
    <t>Yes, but availability is rare or uncommon</t>
  </si>
  <si>
    <t>Yes, but mobile schools are rare or uncommon</t>
  </si>
  <si>
    <t>Yes, it is generally available</t>
  </si>
  <si>
    <t>Yes, but it is rare or uncommon</t>
  </si>
  <si>
    <t>Palestine</t>
  </si>
  <si>
    <t>Yes, but it is not justiciable</t>
  </si>
  <si>
    <t>Yes, it is nearly universally practiced.</t>
  </si>
  <si>
    <t>Yes, violence and abuse is regularly practiced.</t>
  </si>
  <si>
    <t>Yes, corporal punishment is very common in practice.</t>
  </si>
  <si>
    <t>Yes, mobile schools are available universally</t>
  </si>
  <si>
    <t>Yes it is universally available</t>
  </si>
  <si>
    <t>Philippines</t>
  </si>
  <si>
    <t>SouthKorea</t>
  </si>
  <si>
    <t>Tanzania</t>
  </si>
  <si>
    <t>Tsh 1,200,000</t>
  </si>
  <si>
    <t>Fmale</t>
  </si>
  <si>
    <t>UK</t>
  </si>
  <si>
    <t>Yes with Reserations</t>
  </si>
  <si>
    <t>5670 GBP</t>
  </si>
  <si>
    <t>Yes, violence and abuse is rarely practiced</t>
  </si>
  <si>
    <t>Yes, they are generally available in schools.</t>
  </si>
  <si>
    <t>US</t>
  </si>
  <si>
    <t>Zimbabwe</t>
  </si>
  <si>
    <t>Once every 3 to 5 years</t>
  </si>
  <si>
    <t>No, national law provides for free or compulsory primary education but not both.</t>
  </si>
  <si>
    <t>No, primary education is free for the minority of children.</t>
  </si>
  <si>
    <t>997</t>
  </si>
  <si>
    <t>3.2.1b: Do domestic laws forbid discrimination in education by sex?</t>
  </si>
  <si>
    <t>3.2.2: Is the expulsion of girls from school because of pregnancy or for having a baby explicitly forbidden in legislation?</t>
  </si>
  <si>
    <t>5.4.1: Does national law prohibit early marriage (before the age of 18)?</t>
  </si>
  <si>
    <t>5.4.2: What percent of women were married by the age of 18?</t>
  </si>
  <si>
    <t>3.3.1ac: What is the gross primary school enrollment rate? for females</t>
  </si>
  <si>
    <t>3.3.1bc: What is the gross secondary school enrollment rate? for females</t>
  </si>
  <si>
    <t>3.3.1cc: What is the gross enrollment rate for technical and vocational training? for females</t>
  </si>
  <si>
    <t>3.3.1dc: What is the gross enrollment rate for tertiary schools? for females</t>
  </si>
  <si>
    <t>3.3.2ac: What is the net primary school enrollment rate? for females?</t>
  </si>
  <si>
    <t>3.3.2bc: What is the net enrollment rate for secondary schools? for females?</t>
  </si>
  <si>
    <t>3.3.3ac: What is the public primary school completion rate? for females?</t>
  </si>
  <si>
    <t>3.3.3bc: What is the secondary school completion rate? for females?</t>
  </si>
  <si>
    <t>3.3.3cc: What is the completion rate for technical and vocational training programs? for females?</t>
  </si>
  <si>
    <t>3.3.3dc: What is the tertiary school completion rate? for females?</t>
  </si>
  <si>
    <t>4.3.3ac: What percent of students received an overall passing score on the national assessment/exam (primary school)? For females</t>
  </si>
  <si>
    <t>4.3.3bc: What percent of students received a passing score on the national reading assessment/exam (primary school)? For females</t>
  </si>
  <si>
    <t>4.3.3cc: What percent of students received a passing score on the national mathematics assessment/exam (primary school)? For females</t>
  </si>
  <si>
    <t>4.3.3dc: What percent of students received an overall passing score on the national assessment/exam (secondary school)? For females</t>
  </si>
  <si>
    <t>4.3.3ec: What percent of students received a passing score on the national reading assessment/exam (primary school)? For females</t>
  </si>
  <si>
    <t>4.3.3fc: What percent of students received a passing score on the national mathematics assessment/exam (primary school)? For females</t>
  </si>
  <si>
    <t>4.3.4bc: What is the adult literacy rate (age 15+) for females?</t>
  </si>
  <si>
    <t>3.2.1b: Does national law forbid discrimination in education by sex?</t>
  </si>
  <si>
    <t>1.1.1d: Is the State party to the following United Nations treaties: The convention on the Rights of Persons with Disabilities</t>
  </si>
  <si>
    <t>3.2.1j: Do national laws forbid discrimination in education by disability status?</t>
  </si>
  <si>
    <t>5.1.1: Do national laws recognize the right to education for children with disabilities</t>
  </si>
  <si>
    <t>5.1.3a: What is the percentage of teachers trained to teach children with disabilities?</t>
  </si>
  <si>
    <t>3.3.1ak: What is the gross enrollment rate for primary schools? For students with a disability</t>
  </si>
  <si>
    <t>3.3.1bk: What is the gross enrollment rate for secondary schools? For students with a disability</t>
  </si>
  <si>
    <t>3.3.1ck: What is the gross enrollment rate for technical and vocational training? For students with a disability</t>
  </si>
  <si>
    <t>3.3.1dk: What is the gross enrollment rate for tertiary schools? For students with a disability</t>
  </si>
  <si>
    <t>3.3.2ak: What is the net enrollment rate for primary schools? For students with a disability</t>
  </si>
  <si>
    <t>3.3.2bk: What is the net enrollment rate for secondary schools? For students with a disability</t>
  </si>
  <si>
    <t>4.3.3ak: What percent of students received an overall passing score on the national assessment/ exam (primary school)? For students with a disability</t>
  </si>
  <si>
    <t>4.3.3bk: What percent of students received a passing score on the national reading assessment/ exam (primary school)? For students with a disability</t>
  </si>
  <si>
    <t>4.3.3ck: What percent of students received a passing score on the national mathematics assessment/ exam (primary school)? For students with a disability</t>
  </si>
  <si>
    <t>4.3.3dk: What percent of students received an overall passing score on the national assessment/ exam (secondary school)? For students with a disability</t>
  </si>
  <si>
    <t>4.3.3ek: What percent of students received a passing score on the national reading assessment/ exam (secondary school)? For students with a disability</t>
  </si>
  <si>
    <t>4.3.3fk: What percent of students received a passing score on the national mathematics assessment/ exam (secondary school)? For students with a disability</t>
  </si>
  <si>
    <t>4.3.4ak: What is the youth literacy rate (ages 15-24)? For individuals with a disability?</t>
  </si>
  <si>
    <t>4.3.4bk: What is the adult literacy rate (ages 15+)? For individuals with a disability?</t>
  </si>
  <si>
    <t>Gross primary school enrollment residential parity (3.3.1ae/3.3.1ad)</t>
  </si>
  <si>
    <t>Gross secondary school enrollment residential parity (3.3.1be/3.3.1bd)</t>
  </si>
  <si>
    <t>Gross TVET enrollment residential parity (3.3.1ce/3.3.1cd)</t>
  </si>
  <si>
    <t>Gross Tertiary enrollment residential parity (3.3.1de/3.3.1dd)</t>
  </si>
  <si>
    <t>Net primary school enrollment residential parity (3.3.2ae/3.3.2ad)</t>
  </si>
  <si>
    <t>Net secondary school enrollment residential parity (3.3.2be/3.3.2bd)</t>
  </si>
  <si>
    <t>Public secondary completion residential parity (3.3.3be/3.3.3bd)</t>
  </si>
  <si>
    <t>TVET completion residential parity (3.3.3ce/3.3.3cd)</t>
  </si>
  <si>
    <t>Tertiary completion residential parity (3.3.3de/3.3.3dd)</t>
  </si>
  <si>
    <t>Primary overall national assessment/exam passing residential parity (4.3.3ae/4.3.3ad)</t>
  </si>
  <si>
    <t>Primary reading national assessment/exam passing residential parity (4.3.3be/4.3.3bd)</t>
  </si>
  <si>
    <t>Primary mathematics national assessment/exam passing residential parity (4.3.3ce/4.3.3cd)</t>
  </si>
  <si>
    <t>Secondary overall national assessment/exam passing residential parity (4.3.3de/4.3.3dd)</t>
  </si>
  <si>
    <t>Secondary reading national assessment/exam passing residential parity (4.3.3ee/4.3.3ed)</t>
  </si>
  <si>
    <t>Secondary mathematics national assessment/exam passing residential parity (4.3.3fe/4.3.3fd)</t>
  </si>
  <si>
    <t>Adult literacy residential parity (4.3.4be/4.3.4bd)</t>
  </si>
  <si>
    <t>1.2.3: Do national laws protect the rights of minorities to establish their own schools?</t>
  </si>
  <si>
    <t>3.2.1c: Do national laws forbid discrimination in education by language?</t>
  </si>
  <si>
    <t>3.2.1f: Do national laws forbid discrimination in education by national or social origin?</t>
  </si>
  <si>
    <t>3.2.1l: Do national laws forbid discrimination in education by nationality?</t>
  </si>
  <si>
    <t>3.2.1d: Do national laws forbid discrimination in education by religion?</t>
  </si>
  <si>
    <t>3.2.1i: Do national laws forbid discrimination in education by sexual orientation and gender identity?</t>
  </si>
  <si>
    <t>5.2.2: Do national laws provide for language of instruction to be in the child’s mother tongue?</t>
  </si>
  <si>
    <t>5.3.1: Is primary education available in retention centers/ camps for refugee children?</t>
  </si>
  <si>
    <t>5.3.2: Do refugee children receive education integrated with the general education system (i.e., same curricula)?</t>
  </si>
  <si>
    <t>2.3.1a: What is the percentage of teachers that are appropriately trained? For primary schools</t>
  </si>
  <si>
    <t>2.3.3a: What is the pupil-trained teacher ratio? For primary schools</t>
  </si>
  <si>
    <t>2.3.1b: What is the percentage of teachers that are appropriately trained? For secondary schools</t>
  </si>
  <si>
    <t>2.3.3b: What is the pupil-trained teacher ratio? For secondary schools</t>
  </si>
  <si>
    <t>4.1.3a: Does the required training for teachers include improving the skills necessary for teaching towards the full development of the child’s personality, talents, and mental and physical abilities?</t>
  </si>
  <si>
    <t>4.1.3b: Does the required training for teachers include improving the skills necessary for teaching towards the full development of respect for human rights and fundamental freedoms?</t>
  </si>
  <si>
    <t>4.1.3c: Does the required training for teachers include improving the skills necessary for teaching towards the full development of respect for the child’s parents, cultural identity, language, and values, as well as respect for the values of the child’s country and other civilizations?</t>
  </si>
  <si>
    <t>4.1.3d: Does the required training for teachers include improving the skills necessary for teaching towards the full development of the child’s responsibilities in a free society, including understanding peace, tolerance, equality, and friendship among all persons and groups?</t>
  </si>
  <si>
    <t>4.1.3e: Does the required training for teachers include improving the skills necessary for teaching towards the full development of respect for the natural environment?</t>
  </si>
  <si>
    <t>1.5.6a What is the percentage of total national education budget is allocated to the following education components? Teacher salaries</t>
  </si>
  <si>
    <t>1.5.6b: What is the percentage of total national education budget is allocated to the following education components? Teaching and Learning Materials (including teacher training)</t>
  </si>
  <si>
    <t>2.3.1a: What is the percentage of teachers that are appropriately trained? For primary schools?</t>
  </si>
  <si>
    <t>2.3.1b: What is the percentage of teachers that are appropriately trained? For secondary schools?</t>
  </si>
  <si>
    <t>2.3.4 What is the mean teacher salary relative to the national mean salary?</t>
  </si>
  <si>
    <t>4.1.3e: Does the required training for teachers include improving the skills necessary for teaching towards the full development of respect for the natural environment</t>
  </si>
  <si>
    <t>5.1.3a: What is the percentage of teachers trained to teach children with disabilities? Overall?</t>
  </si>
  <si>
    <t>5.1.3b: What is the percentage of teachers trained to teach children with disabilities? In primary schools?</t>
  </si>
  <si>
    <t>5.1.3c: What is the percentage of teachers trained to teach children with disabilities? In secondary schools?</t>
  </si>
  <si>
    <t>Gross primary school enrollment income parity (3.3.1af/3.3.1aj)</t>
  </si>
  <si>
    <t>Gross secondary school enrollment income parity (3.3.1bf/3.3.1bj)</t>
  </si>
  <si>
    <t>Gross TVET enrollment income parity (3.3.1cf/3.3.1cj)</t>
  </si>
  <si>
    <t>Gross Tertiary enrollment income parity (3.3.1df/3.3.1dj)</t>
  </si>
  <si>
    <t>Net primary school enrollment income parity (3.3.2af/3.3.2aj)</t>
  </si>
  <si>
    <t>Net secondary school enrollment income parity (3.3.2bf/3.3.2bj)</t>
  </si>
  <si>
    <t>Public primary completion income parity (3.3.3af/3.3.3aj)</t>
  </si>
  <si>
    <t>Public secondary completion income parity (3.3.3bf/3.3.3bj)</t>
  </si>
  <si>
    <t>TVET completion income parity (3.3.3cf/3.3.3cj)</t>
  </si>
  <si>
    <t>Tertiary completion income parity (3.3.3df/3.3.3dj)</t>
  </si>
  <si>
    <t>Primary overall national assessment/exam passing income parity (4.3.3af/4.3.3aj)</t>
  </si>
  <si>
    <t>Primary reading national assessment/exam passing income parity (4.3.3bf/4.3.3bj)</t>
  </si>
  <si>
    <t>Primary mathematics national assessment/exam passing income parity (4.3.3cf/4.3.3cj)</t>
  </si>
  <si>
    <t>Secondary overall national assessment/exam passing income parity (4.3.3df/4.3.3dj)</t>
  </si>
  <si>
    <t>Secondary reading national assessment/exam passing income parity (4.3.3ef/4.3.3ej)</t>
  </si>
  <si>
    <t>Secondary mathematics national assessment/exam passing income parity (4.3.3ff/4.3.3fj)</t>
  </si>
  <si>
    <t>Adult literacy income parity (4.3.4bf/4.3.4bj)</t>
  </si>
  <si>
    <t>4.1.4: Are there established mechanisms to ensure that textbooks used in both the public and private schools are aligned with the curriculum guidelines provided by the Ministry of Education?</t>
  </si>
  <si>
    <t>4.3.1a: Do national assessments or exams attempt to evaluate pupils progress towards the following aims? -  the full development of the child’s personality, talents, and mental and physical abilities</t>
  </si>
  <si>
    <t>4.3.1b: Do national assessments or exams attempt to evaluate pupils progress towards the following aims? - the development of respect for human rights and fundamental freedoms</t>
  </si>
  <si>
    <t>4.3.1c: Do national assessments or exams attempt to evaluate pupils progress towards the following aims? - the development of respect for the child’s parents, cultural identity, language, and values, as well as respect for the values of the child’s country and other civilizations</t>
  </si>
  <si>
    <t>4.3.1d: Do national assessments or exams attempt to evaluate pupils progress towards the following aims? - the development of the child’s responsibilities in a free society, including understanding peace, tolerance, equality, and friendship among all persons and groups</t>
  </si>
  <si>
    <t>4.3.1e: Do national assessments or exams attempt to evaluate pupils progress towards the following aims? -  the development of respect for the natural environment</t>
  </si>
  <si>
    <t>4.1.1a: Does the national curriculum direct education towards the full development of the child’s personality, talents, and mental and physical abilities?</t>
  </si>
  <si>
    <t>4.1.1b: Does the national curriculum direct education towards the full development of respect for human rights and fundamental freedoms?</t>
  </si>
  <si>
    <t>4.1.1c: Does the national curriculum direct education towards the full development of respect for the child’s parents, cultural identity, language, and values, as well as respect for the values of the child’s country and other civilizations?</t>
  </si>
  <si>
    <t>4.1.1d: Does the national curriculum direct education towards the full development of the child’s responsibilities in a free society, including understanding, peace, tolerance, equality, and friendship among all persons and groups?</t>
  </si>
  <si>
    <t>4.1.1e: Does the national curriculum direct education towards the full development of respect for the natural environment?</t>
  </si>
  <si>
    <t>4.1.5a: Does the national curriculum include health and well-being?</t>
  </si>
  <si>
    <t>4.1.5b: Does the national curriculum include human rights?</t>
  </si>
  <si>
    <t>4.1.5c: Does the national curriculum include the arts?</t>
  </si>
  <si>
    <t>Monitoring and Accountability</t>
  </si>
  <si>
    <t>4.2.1: Has the national government adopted specific measures to protect children from violence and abuse in school?</t>
  </si>
  <si>
    <t>1.3.3: Does the national education plan include measures to encourage regular attendance at schools and reduce drop-out rates?</t>
  </si>
  <si>
    <t>1.4.4: Is the data on primary school net enrollment rate publicly available?</t>
  </si>
  <si>
    <t>1.3.2: Are there targeted implementation dates for each stage in the progressive implementation of the plan?</t>
  </si>
  <si>
    <t>2.1.1a: Is there a minimum standard in place setting the numbers of pupils per classroom? (primary school)</t>
  </si>
  <si>
    <t>2.1.1c: Is there a minimum standard in place setting the numbers of pupils per classroom? (secondary school)</t>
  </si>
  <si>
    <t>2.2.1b: If yes, what is the minimum standard pupil-toilet ratio (primary school)?</t>
  </si>
  <si>
    <t>2.2.1d: If yes, what is the minimum standard pupil-toilet ratio (secondary school)?</t>
  </si>
  <si>
    <t>National Normative Framework</t>
  </si>
  <si>
    <t>1.2.1c: Do national laws protect the right to technical and vocational training?</t>
  </si>
  <si>
    <t>1.2.2 Do national laws protect the liberty of individuals to establish private schools?</t>
  </si>
  <si>
    <t>3.1.1: Do national laws provide for free and compulsory education?</t>
  </si>
  <si>
    <t>3.2.1a: Do national laws forbid discrimination in education on race and color (ethnicity)?</t>
  </si>
  <si>
    <t>3.2.1b: Do national laws forbid discrimination in education on sex?</t>
  </si>
  <si>
    <t>3.2.1c: Do national laws forbid discrimination in education on language?</t>
  </si>
  <si>
    <t>3.2.1d: Do national laws forbid discrimination in education on religion?</t>
  </si>
  <si>
    <t>3.2.1e: Do national laws forbid discrimination in education on political and other opinion?</t>
  </si>
  <si>
    <t>3.2.1f: Do national laws forbid discrimination in education on national or social origin?</t>
  </si>
  <si>
    <t>3.2.1g: Do national laws forbid discrimination in education on property?</t>
  </si>
  <si>
    <t>3.2.1h: Do national laws forbid discrimination in education on birth?</t>
  </si>
  <si>
    <t>3.2.1i: Do national laws forbid discrimination in education on sexual orientation and gender identity?</t>
  </si>
  <si>
    <t>3.2.1j: Do national laws forbid discrimination in education on disability?</t>
  </si>
  <si>
    <t>3.2.1k: Do national laws forbid discrimination in education on age?</t>
  </si>
  <si>
    <t>3.2.1m: Do national laws forbid discrimination in education on marital and family status?</t>
  </si>
  <si>
    <t>3.2.1o: Do national laws forbid discrimination in education on place of residence?</t>
  </si>
  <si>
    <t>3.2.1p: Do national laws forbid discrimination in education on economic and social situation?</t>
  </si>
  <si>
    <t>4.1.1a: Do national laws or policies direct education towards the full development of the child’s personality, talents, and mental and physical abilities?</t>
  </si>
  <si>
    <t>4.1.1b: Do national laws or policies direct education towards the full development of respect for human rights and fundamental freedoms?</t>
  </si>
  <si>
    <t>4.1.1c: Do national laws or policies direct education towards the full development of respect for the child’s parents, cultural identity, language, and values, as well as respect for the values of the child’s country and other civilizations?</t>
  </si>
  <si>
    <t>4.1.1d: Do national laws or policies direct education towards the full development of the child’s responsibilities in a free society, including understanding peace, tolerance, equality, and friendship among all persons and groups?</t>
  </si>
  <si>
    <t>4.1.1e: Do national laws or policies direct education towards the full development of respect for the natural environment?</t>
  </si>
  <si>
    <t>1.3.3: Does the national education plan include measures to encourage regular attendance and reduce drop-out rates?</t>
  </si>
  <si>
    <t>4.1.6: Do national laws include children in the decision making process of school curricula, school policies, and codes of behavior?</t>
  </si>
  <si>
    <t>5.4.1: Do national laws prohibit early marriage (before the age of 18)?</t>
  </si>
  <si>
    <t>5.4.6: Is the legal minimum age of military recruitment 15 or above?</t>
  </si>
  <si>
    <t>1.4.3: How often is data on education regularly collected and made publicly available?</t>
  </si>
  <si>
    <t>1.5.1: What is the current public expenditure per pupil as a percentage of GDP per capita?</t>
  </si>
  <si>
    <t>1.5.5a: What is the percentage of total national education budget allocated to each level of education? For primary schools</t>
  </si>
  <si>
    <t>1.5.5b: What is the percentage of total national education budget allocated to each level of education? For secondary schools</t>
  </si>
  <si>
    <t>1.5.5c: What is the percentage of total national education budget allocated to each level of education? For TVET</t>
  </si>
  <si>
    <t>1.5.5d: What is the percentage of total national education budget allocated to each level of education? For tertiary</t>
  </si>
  <si>
    <t>1.5.6a: What is the percentage of total national education budget is allocated to the following education components? Teacher Salaries</t>
  </si>
  <si>
    <t>1.5.6c: What is the percentage of total national education budget is allocated to the following education components? Capital Development (Infrastructure)</t>
  </si>
  <si>
    <t>3.1.3: What percent of household spending is spent on primary education?</t>
  </si>
  <si>
    <t>3.1.4: What percent of household spending is spent on secondary education?</t>
  </si>
  <si>
    <t>5.4.5: What percent of children under the age of 15 worked in the labor force?</t>
  </si>
  <si>
    <t>Alignment of education aims</t>
  </si>
  <si>
    <t>4.1.2a: Does the national curriculum direct education towards the full development of the child’s personality, talents, and mental and physical abilities?</t>
  </si>
  <si>
    <t>4.1.2b: Does the national curriculum direct education towards the full development of respect for human rights and fundamental freedoms?</t>
  </si>
  <si>
    <t>4.1.2c: Does the national curriculum direct education towards the full development of respect for the child’s parents, cultural identity, language, and values, as well as respect for the values of the child’s country and other civilizations?</t>
  </si>
  <si>
    <t>4.1.1d: Do national laws or policies direct education towards the full development of the child’s responsibilities in a free society, including understanding, peace, tolerance, equality, and friendship among all persons and groups?</t>
  </si>
  <si>
    <t>4.1.2d: Does the national curriculum direct education towards the full development of the child’s responsibilities in a free society, including understanding, peace, tolerance, equality, and friendship among all persons and groups?</t>
  </si>
  <si>
    <t>4.1.3d: Does the required training for teachers include improving the skills necessary for teaching towards the full development of the child’s responsibilities in a free society, including understanding, peace, tolerance, equality, and friendship among all persons and groups?</t>
  </si>
  <si>
    <t>4.1.2e: Does the national curriculum direct education towards the full development of respect for the natural environment?</t>
  </si>
  <si>
    <t>3.3.2aa: What is the net enrollment rate for primary schools? (Overall)</t>
  </si>
  <si>
    <t>3.3.2ba: What is the net enrollment rate for secondary schools? (Overall)</t>
  </si>
  <si>
    <t>3.3.3aa: What is the primary school completion rate?  (Overall)</t>
  </si>
  <si>
    <t>3.3.3ba: What is the secondary school completion rate? (Overall)</t>
  </si>
  <si>
    <t>4.3.4ab: What is the literacy rate for male youth?</t>
  </si>
  <si>
    <t>4.3.4ac: What is the literacy rate for female youth?</t>
  </si>
  <si>
    <t>4.3.4bb What is the literacy rate for male adults?</t>
  </si>
  <si>
    <t>4.3.4bc: What is the literacy rate for female adults?</t>
  </si>
  <si>
    <t>4.3.4aa: What is the literacy rate? Youth Overall?</t>
  </si>
  <si>
    <t>4.3.4ba: What is the literacy rate?  Adult Overall?</t>
  </si>
  <si>
    <t>4.1.1b: Do national laws or policies direct education towards the following aims? The development of respect for human rights and fundamental freedoms.</t>
  </si>
  <si>
    <t>4.1.1c: Do national laws or policies direct education towards the following aims? The development of respect for the child’s parents, cultural identity, language, and values, as well as respect for the values of the child’s country and other civilizations?</t>
  </si>
  <si>
    <t>4.1.1d: Do national laws or policies direct education towards the following aims? The development of the child’s responsibilities in a free society, including understanding, peace, tolerance, equality, and friendship among all persons and groups?</t>
  </si>
  <si>
    <t>4.1.1e: Do national laws or policies direct education towards the following aims? The development of respect for the natural environment?</t>
  </si>
  <si>
    <t>4.1.2b: Does the national curriculum direct education towards the following aims? The development of respect for human rights and fundamental freedoms.</t>
  </si>
  <si>
    <t>4.1.2c: Does the national curriculum direct education towards the following aims? The development of respect for the child’s parents, cultural identity, language, and values, as well as respect for the values of the child’s country and other civilizations?</t>
  </si>
  <si>
    <t>4.1.2d: Does the national curriculum direct education towards the following aims? The development of the child’s responsibilities in a free society, including understanding, peace, tolerance, equality, and friendship among all persons and groups?</t>
  </si>
  <si>
    <t>2.2.4a: What is the percentage of schools with potable water? For primary schools?</t>
  </si>
  <si>
    <t>2.2.4b: What is the percentage of schools with potable water? For secondary schools?</t>
  </si>
  <si>
    <t>Themes</t>
  </si>
  <si>
    <t>Subtheme Scores</t>
  </si>
  <si>
    <t>Cross-cuting themes</t>
  </si>
  <si>
    <t>Country</t>
  </si>
  <si>
    <t>Index score</t>
  </si>
  <si>
    <t>Governance</t>
  </si>
  <si>
    <t xml:space="preserve">Availability </t>
  </si>
  <si>
    <t>Accessibility</t>
  </si>
  <si>
    <t>Acceptability</t>
  </si>
  <si>
    <t>Adaptability</t>
  </si>
  <si>
    <t>International Framework</t>
  </si>
  <si>
    <t>National Law</t>
  </si>
  <si>
    <t>Plan of Action</t>
  </si>
  <si>
    <t>Monitoring and Reporting</t>
  </si>
  <si>
    <t>Financing</t>
  </si>
  <si>
    <t>Classrooms</t>
  </si>
  <si>
    <t>Sanitation</t>
  </si>
  <si>
    <t>Teachers</t>
  </si>
  <si>
    <t>Textbooks</t>
  </si>
  <si>
    <t>Free Education</t>
  </si>
  <si>
    <t>Discrimination</t>
  </si>
  <si>
    <t>Participation</t>
  </si>
  <si>
    <t>Aims of Education</t>
  </si>
  <si>
    <t>Learning Environment</t>
  </si>
  <si>
    <t>Learning Outcomes</t>
  </si>
  <si>
    <t>Children with Disabilities</t>
  </si>
  <si>
    <t>Children of Minorities</t>
  </si>
  <si>
    <t xml:space="preserve">Out of School Education </t>
  </si>
  <si>
    <t>Out of School Children</t>
  </si>
  <si>
    <t>Indigenous and minority populations</t>
  </si>
  <si>
    <t>Private education</t>
  </si>
  <si>
    <t>Content of education</t>
  </si>
  <si>
    <t>Data Availability</t>
  </si>
  <si>
    <t>Availability</t>
  </si>
  <si>
    <t>Out of School Education</t>
  </si>
  <si>
    <t>n.d.</t>
  </si>
  <si>
    <t>Low</t>
  </si>
  <si>
    <t>3.3.3ak: What is the primary school completion rate? For students with a disability</t>
  </si>
  <si>
    <t>3.3.3bk: What is the secondary school completion rate? For students with a disability</t>
  </si>
  <si>
    <t>3.3.3ck: What is the completion rate for technical and vocational training? For students with a disability</t>
  </si>
  <si>
    <t>3.3.3dk: What is the tertiary school completion rate? For students with a disability</t>
  </si>
  <si>
    <t>5.2.3a: What percentage of students are not taught in their mother tongue? (primary)</t>
  </si>
  <si>
    <t>5.2.3b: What percentage of students are not taught in their mother tongue? (secondary)</t>
  </si>
  <si>
    <t>1.5.6b: What is the percentage of the national education budget that is allocated to teaching and learning materials?</t>
  </si>
  <si>
    <t>4.3.3aa: What percent of students received a passing score on the national assessment/ exam? (Overall primary)</t>
  </si>
  <si>
    <t>4.3.3ba: What percent of students received a passing score on the national assessment/exam? (reading primary)</t>
  </si>
  <si>
    <t>4.3.3ca: What percent of students received a passing score on the national assessment/exam? (math primary)</t>
  </si>
  <si>
    <t>4.3.3da: What percent of students received a passing score on the national assessment/exam? (overall secondary)</t>
  </si>
  <si>
    <t>4.3.3ea: What percent of students received a passing score on the national assessment/exam? (reading secondary)</t>
  </si>
  <si>
    <t>4.3.3fa: What percent of students received a passing score on the national assessment/exam? (math secondary)</t>
  </si>
  <si>
    <t>Youth literacy residential parity (4.3.4ae/4.3.4ad)</t>
  </si>
  <si>
    <t>Youth literacy income parity (4.3.4af/4.3.4aj)</t>
  </si>
  <si>
    <t>Yes, corporal punishment is regularly practiced</t>
  </si>
  <si>
    <t>4.3.3ac:  Response</t>
  </si>
  <si>
    <t>Secondary school out of school rate: Net enrollment (1 - 3.3.2ba)</t>
  </si>
  <si>
    <t>Primary school out of school rate: Net enrollment (1 - 3.3.2aa)</t>
  </si>
  <si>
    <t>Overage learners in primary school: Gross enrollment - Net enrollment (3.3.1aa - 3.3.2aa)</t>
  </si>
  <si>
    <t>Overage learners in secondary schools: Gross enrollment - Net enrollment (3.3.1ba - 3.3.2ba)</t>
  </si>
  <si>
    <t xml:space="preserve">Yes  </t>
  </si>
  <si>
    <t>No, primary education is free for half the children</t>
  </si>
  <si>
    <t>No, primary education is not free for anyone</t>
  </si>
  <si>
    <t>No, primary education is free for the majority of children.</t>
  </si>
  <si>
    <t xml:space="preserve">46 dollars </t>
  </si>
  <si>
    <t>4,773 USD</t>
  </si>
  <si>
    <t>$391,66</t>
  </si>
  <si>
    <t>Primary completion residential parity (3.3.3ae/3.3.3ad)</t>
  </si>
  <si>
    <t>2008-2012</t>
  </si>
  <si>
    <r>
      <t>Girls' Education</t>
    </r>
    <r>
      <rPr>
        <sz val="10"/>
        <rFont val="Helvetica"/>
      </rPr>
      <t xml:space="preserve"> - Overall State of Girls' Education</t>
    </r>
  </si>
  <si>
    <r>
      <t xml:space="preserve">Girls' Education </t>
    </r>
    <r>
      <rPr>
        <sz val="10"/>
        <rFont val="Helvetica"/>
      </rPr>
      <t>- Discriminatory Environment</t>
    </r>
  </si>
  <si>
    <r>
      <t xml:space="preserve">Girls' Education </t>
    </r>
    <r>
      <rPr>
        <sz val="10"/>
        <rFont val="Helvetica"/>
      </rPr>
      <t>- Relative state</t>
    </r>
  </si>
  <si>
    <r>
      <t>Children with disabilities</t>
    </r>
    <r>
      <rPr>
        <sz val="10"/>
        <rFont val="Helvetica"/>
      </rPr>
      <t xml:space="preserve"> - Overall</t>
    </r>
  </si>
  <si>
    <r>
      <t>Regional Disparities:</t>
    </r>
    <r>
      <rPr>
        <sz val="10"/>
        <rFont val="Helvetica"/>
      </rPr>
      <t xml:space="preserve"> Relative State of Children in Rural Settings</t>
    </r>
  </si>
  <si>
    <r>
      <t xml:space="preserve">SDG 4: </t>
    </r>
    <r>
      <rPr>
        <sz val="10"/>
        <rFont val="Helvetica"/>
      </rPr>
      <t>SDG 4.1 Free and equitable</t>
    </r>
  </si>
  <si>
    <r>
      <t xml:space="preserve">SDG 4: </t>
    </r>
    <r>
      <rPr>
        <sz val="10"/>
        <rFont val="Helvetica"/>
      </rPr>
      <t>SDG 4.3 Beyond K - 12</t>
    </r>
  </si>
  <si>
    <r>
      <t xml:space="preserve">SDG 4: </t>
    </r>
    <r>
      <rPr>
        <sz val="10"/>
        <rFont val="Helvetica"/>
      </rPr>
      <t>SDG 4.5 Inequality and inaccessibility</t>
    </r>
  </si>
  <si>
    <r>
      <t xml:space="preserve">SDG 4: </t>
    </r>
    <r>
      <rPr>
        <sz val="10"/>
        <rFont val="Helvetica"/>
      </rPr>
      <t>SDG 4.6 Adult literacy and lifelong learning</t>
    </r>
  </si>
  <si>
    <r>
      <t xml:space="preserve">SDG 4: </t>
    </r>
    <r>
      <rPr>
        <sz val="10"/>
        <rFont val="Helvetica"/>
      </rPr>
      <t>SDG 4.7 Sustainability</t>
    </r>
  </si>
  <si>
    <r>
      <t xml:space="preserve">SDG 4: </t>
    </r>
    <r>
      <rPr>
        <sz val="10"/>
        <rFont val="Helvetica"/>
      </rPr>
      <t>SDG 4.a Safe learning environment</t>
    </r>
  </si>
  <si>
    <r>
      <t xml:space="preserve">SDG 4: </t>
    </r>
    <r>
      <rPr>
        <sz val="10"/>
        <rFont val="Helvetica"/>
      </rPr>
      <t>4.c Qualified teachers</t>
    </r>
  </si>
  <si>
    <r>
      <t xml:space="preserve">SDG 4: </t>
    </r>
    <r>
      <rPr>
        <sz val="10"/>
        <rFont val="Helvetica"/>
      </rPr>
      <t>Overall</t>
    </r>
  </si>
  <si>
    <r>
      <t xml:space="preserve">Teachers: </t>
    </r>
    <r>
      <rPr>
        <sz val="10"/>
        <rFont val="Helvetica"/>
      </rPr>
      <t>Effect of Teacher Training</t>
    </r>
  </si>
  <si>
    <r>
      <t xml:space="preserve">Teachers: </t>
    </r>
    <r>
      <rPr>
        <sz val="10"/>
        <rFont val="Helvetica"/>
      </rPr>
      <t>Content of Teacher Training</t>
    </r>
  </si>
  <si>
    <r>
      <t xml:space="preserve">Teachers: </t>
    </r>
    <r>
      <rPr>
        <sz val="10"/>
        <rFont val="Helvetica"/>
      </rPr>
      <t>Overall teaching framework</t>
    </r>
  </si>
  <si>
    <t>2.2 Sanitation_Available</t>
  </si>
  <si>
    <t>AU$24,081</t>
  </si>
  <si>
    <t>Yes, it is regularly practiced</t>
  </si>
  <si>
    <t>Yes, but it is rarely practiced</t>
  </si>
  <si>
    <t>3.3.3db_SW</t>
  </si>
  <si>
    <t>3.3.3db_SW_PWT</t>
  </si>
  <si>
    <t>South Korea</t>
  </si>
  <si>
    <t>No data</t>
  </si>
  <si>
    <t>5 Available</t>
  </si>
  <si>
    <t>2 Available</t>
  </si>
  <si>
    <t>1 All Available</t>
  </si>
  <si>
    <t>3.3 Participation_Available</t>
  </si>
  <si>
    <t>3 All Available</t>
  </si>
  <si>
    <t>4.3 Learning Outcomes_Available</t>
  </si>
  <si>
    <t>4 All Available</t>
  </si>
  <si>
    <t>Data availability</t>
  </si>
  <si>
    <t>Index Score</t>
  </si>
  <si>
    <t>National law</t>
  </si>
  <si>
    <t>6191 CAD</t>
  </si>
  <si>
    <t>3.2.1l: Do national laws forbid discrimination in education on nationality?</t>
  </si>
  <si>
    <t>3.2.1n: Do national laws forbid discrimination in education on Health status?</t>
  </si>
  <si>
    <t>Direct and Indirect Costs - Legal Regulations</t>
  </si>
  <si>
    <t>Direct and Indirect Costs - Practice Environment</t>
  </si>
  <si>
    <t>U.S.</t>
  </si>
  <si>
    <t>Question</t>
  </si>
  <si>
    <t>Data point</t>
  </si>
  <si>
    <t>Original response</t>
  </si>
  <si>
    <t>Coded response used for calculations</t>
  </si>
  <si>
    <t>4.3.4ac: What is the youth literacy rate (ages 15 - 24) for females?</t>
  </si>
  <si>
    <t>1.4.3: How often is data on primary school net enrollment collected nationally?</t>
  </si>
  <si>
    <t>1.5.7: What percentage of the approved budget for education was actually executed?</t>
  </si>
  <si>
    <t>4.2.2: In practice, are children in schools free from violence and abuse?</t>
  </si>
  <si>
    <t>12: Alignment of education aims</t>
  </si>
  <si>
    <t>12: Average</t>
  </si>
  <si>
    <t>1: Children with Disabilities:  Overall State of Education for Children with Disabilities</t>
  </si>
  <si>
    <t>1A: Structure and support</t>
  </si>
  <si>
    <t>1A: Average</t>
  </si>
  <si>
    <t>1B: Participation and achievement</t>
  </si>
  <si>
    <t>1B: Average</t>
  </si>
  <si>
    <t>1: Average</t>
  </si>
  <si>
    <t>2: Content of Education</t>
  </si>
  <si>
    <t>2: Average</t>
  </si>
  <si>
    <t>3: Girls' Education</t>
  </si>
  <si>
    <t>3A: Overall State of Girls’ Education</t>
  </si>
  <si>
    <t>3A: Average</t>
  </si>
  <si>
    <t>3A.A: Average</t>
  </si>
  <si>
    <t>3A.A: Structure and support</t>
  </si>
  <si>
    <t>3A.B: Participation and achievement</t>
  </si>
  <si>
    <t>3A.B: Average score</t>
  </si>
  <si>
    <t>3B: Discriminatory Environment</t>
  </si>
  <si>
    <t>3B: Average</t>
  </si>
  <si>
    <t>3C: Relative state of girls' education</t>
  </si>
  <si>
    <t>3C: Average score</t>
  </si>
  <si>
    <t>10: Income Inequality</t>
  </si>
  <si>
    <t>10A: Relative Enrollment and Completion Rates</t>
  </si>
  <si>
    <t>10B: Achievement across Income Quintiles</t>
  </si>
  <si>
    <t>4: Indigenous and Minority Populations</t>
  </si>
  <si>
    <t>4A: Discriminatory Environment</t>
  </si>
  <si>
    <t>4A: Average</t>
  </si>
  <si>
    <t>5: Monitoring and Accountability</t>
  </si>
  <si>
    <t>5A: Strength of Monitoring and Accountability</t>
  </si>
  <si>
    <t>5A: Average</t>
  </si>
  <si>
    <t>6: National Normative Framework</t>
  </si>
  <si>
    <t>6A: National Normative Framework</t>
  </si>
  <si>
    <t>6A: Average</t>
  </si>
  <si>
    <t>7: Direct and Indirect Costs</t>
  </si>
  <si>
    <t>7A: Legal Regulations</t>
  </si>
  <si>
    <t>7A: Average</t>
  </si>
  <si>
    <t>7B: Practice Environment</t>
  </si>
  <si>
    <t>7B: Average</t>
  </si>
  <si>
    <t>8: Private Education</t>
  </si>
  <si>
    <t>8A: Private education Legal Environment</t>
  </si>
  <si>
    <t>8A: Average</t>
  </si>
  <si>
    <t>11: Regional Disparities</t>
  </si>
  <si>
    <t>11A: Relative State of Children in Rural Settings</t>
  </si>
  <si>
    <t>11A: Average</t>
  </si>
  <si>
    <t>13: SDG 4</t>
  </si>
  <si>
    <t>13A: SDG 4.1 Free and equitable</t>
  </si>
  <si>
    <t>13A: Average</t>
  </si>
  <si>
    <t>13B: SDG 4.3 Beyond K - 12</t>
  </si>
  <si>
    <t>13B: Average</t>
  </si>
  <si>
    <t>13C: SDG 4.5 Inequality and inaccessibility</t>
  </si>
  <si>
    <t>13C: Average</t>
  </si>
  <si>
    <t>13D: SDG 4.6 Adult literacy and lifelong learning</t>
  </si>
  <si>
    <t>13D: Average</t>
  </si>
  <si>
    <t>13E: SDG 4.7 Sustainability</t>
  </si>
  <si>
    <t>13E: Average</t>
  </si>
  <si>
    <t>13F: SDG 4.a Safe learning environment</t>
  </si>
  <si>
    <t>13F: Average</t>
  </si>
  <si>
    <t>13G: 4.c Qualified teachers</t>
  </si>
  <si>
    <t>13G: Average</t>
  </si>
  <si>
    <t>13: Average</t>
  </si>
  <si>
    <t>9: Teachers</t>
  </si>
  <si>
    <t>9B: Effect of Teacher Training</t>
  </si>
  <si>
    <t>9B: Total</t>
  </si>
  <si>
    <t>9A: Content of Teacher Training</t>
  </si>
  <si>
    <t>9A: Average</t>
  </si>
  <si>
    <t>9C: Overall teaching framework</t>
  </si>
  <si>
    <t>9C: Average</t>
  </si>
  <si>
    <t>2.3.2d: If yes, what is the minimum standard pupil-trained teacher ratio (secondary school)?</t>
  </si>
  <si>
    <t>4.1.2e: Does the national curriculum direct education towards the following aims? The development of respect for the natural environment?</t>
  </si>
  <si>
    <t>4.1.5b: Does national curriculum include the following topics? Human rights</t>
  </si>
  <si>
    <t>4.3.1b: Do national assessments or exams attempt to evaluate pupils progress towards the following aims? The development of respect for human rights and fundamental freedoms.</t>
  </si>
  <si>
    <t>4.3.1c: Do national assessments or exams attempt to evaluate pupils progress towards the following aims?  The development of respect for the child’s parents, cultural identity, language, and values, as well as respect for the values of the child’s country and other civilizations?</t>
  </si>
  <si>
    <t>4.3.1d: Do national assessments or exams attempt to evaluate pupils progress towards the following aims? The development of the child’s responsibilities in a free society, including understanding, peace, tolerance, equality, and friendship among all persons and groups?</t>
  </si>
  <si>
    <t>4.3.1e: Do national assessments or exams attempt to evaluate pupils progress towards the following aims?  The development of respect for the natural environment?</t>
  </si>
  <si>
    <t>4.3.2b: Do national assessments or exams evaluate pupil’s understanding of the following topics? Human Rights</t>
  </si>
  <si>
    <t>3.3.2a: Net primary school enrollment gender parity</t>
  </si>
  <si>
    <t>3.3.2b: Net secondary school enrollment gender parity</t>
  </si>
  <si>
    <t>3.3.2a: Net primary school enrollment residential parity</t>
  </si>
  <si>
    <t>3.3.2b: Net secondary school enrollment residential parity</t>
  </si>
  <si>
    <t>3.3.2a: Net primary school enrollment income parity MLP</t>
  </si>
  <si>
    <t>3.3.2a: Net primary school enrollment income parity HMP</t>
  </si>
  <si>
    <t>3.3.2b: Net secondary school enrollment income parity MLP</t>
  </si>
  <si>
    <t>3.3.2b: Net secondary school enrollment income parity HMP</t>
  </si>
  <si>
    <t>3.3.2a: Net primary school enrollment disability parity</t>
  </si>
  <si>
    <t>3.3.2b: Net secondary school enrollment disability parity</t>
  </si>
  <si>
    <t>3.3.1ca: What is the gross enrollment rate for technical and vocational training? (Overall)</t>
  </si>
  <si>
    <t>3.3.1da: What is the gross enrollment rate for tertiary schools?</t>
  </si>
  <si>
    <t>1.5.2: What is the government expenditure on education as reported as the percentage of GDP allocated to education?</t>
  </si>
  <si>
    <t>1.5.3: What percentage of the national education budget comes from foreign aid sources (bilateral and multilateral)?</t>
  </si>
  <si>
    <t>1.5.4: What is the percentage of GDP allocated to foreign aid in relation to education? [donor countries]</t>
  </si>
  <si>
    <t>3.3.1a: Gross primary school enrollment gender parity</t>
  </si>
  <si>
    <t>3.3.1b: Gross secondary school enrollment gender parity</t>
  </si>
  <si>
    <t>3.3.1c: Gross TVET enrollment gender parity</t>
  </si>
  <si>
    <t>3.3.1d: Gross Tertiary enrollment gender parity</t>
  </si>
  <si>
    <t>3.3.3a: Primary school completion gender parity</t>
  </si>
  <si>
    <t xml:space="preserve">3.3.3b: Secondary completion gender parity </t>
  </si>
  <si>
    <t>3.3.3c: TVET completion gender parity</t>
  </si>
  <si>
    <t>3.3.3d: Tertiary completion gender parity</t>
  </si>
  <si>
    <t>4.3.3a: Primary overall national assessement/exam passing gender parity</t>
  </si>
  <si>
    <t>4.3.3b: Primary reading national assesssment/exam passing gender parity</t>
  </si>
  <si>
    <t>4.3.3c: Primary mathematics national assessment/exam passing gender parity</t>
  </si>
  <si>
    <t>4.3.3d: Secondary overall national assessement/exam passing gender parity</t>
  </si>
  <si>
    <t>4.3.3e: Secondary reading national assesssment/exam passing gender parity</t>
  </si>
  <si>
    <t>4.3.3f: Secondary mathematics national assessment/exam passing gender parity</t>
  </si>
  <si>
    <t>4.3.4a: Youth literacy gender parity</t>
  </si>
  <si>
    <t>4.3.4b: Adult literacy gender parity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</si>
</sst>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8" x14ac:knownFonts="1">
    <font>
      <sz val="11"/>
      <color theme="1"/>
      <name val="Calibri"/>
      <family val="2"/>
      <scheme val="minor"/>
    </font>
    <font>
      <b/>
      <sz val="11"/>
      <color theme="1"/>
      <name val="Calibri"/>
      <family val="2"/>
      <scheme val="minor"/>
    </font>
    <font>
      <sz val="11"/>
      <name val="Calibri"/>
      <family val="2"/>
      <scheme val="minor"/>
    </font>
    <font>
      <b/>
      <sz val="10"/>
      <color theme="0"/>
      <name val="Helvetica"/>
    </font>
    <font>
      <sz val="11"/>
      <color theme="1"/>
      <name val="Calibri"/>
      <family val="2"/>
      <scheme val="minor"/>
    </font>
    <font>
      <b/>
      <i/>
      <sz val="11"/>
      <color rgb="FF000000"/>
      <name val="Calibri"/>
      <family val="2"/>
      <charset val="1"/>
    </font>
    <font>
      <b/>
      <sz val="11"/>
      <color rgb="FF000000"/>
      <name val="Calibri"/>
      <family val="2"/>
      <charset val="1"/>
    </font>
    <font>
      <sz val="11"/>
      <color rgb="FF000000"/>
      <name val="Calibri"/>
      <family val="2"/>
    </font>
    <font>
      <b/>
      <sz val="10"/>
      <name val="Helvetica"/>
    </font>
    <font>
      <sz val="10"/>
      <name val="Helvetica"/>
    </font>
    <font>
      <sz val="10"/>
      <color theme="1"/>
      <name val="Helvetica"/>
    </font>
    <font>
      <sz val="10"/>
      <color rgb="FFC00000"/>
      <name val="Helvetica"/>
    </font>
    <font>
      <sz val="10"/>
      <color rgb="FF000000"/>
      <name val="Helvetica"/>
    </font>
    <font>
      <sz val="10"/>
      <color theme="1"/>
      <name val="Calibri"/>
      <family val="2"/>
      <scheme val="minor"/>
    </font>
    <font>
      <b/>
      <sz val="10"/>
      <color theme="1"/>
      <name val="Helvetica"/>
    </font>
    <font>
      <b/>
      <sz val="10"/>
      <color theme="1"/>
      <name val="Calibri"/>
      <family val="2"/>
      <scheme val="minor"/>
    </font>
    <font>
      <sz val="10"/>
      <color rgb="FF000000"/>
      <name val="Arial"/>
      <family val="2"/>
      <charset val="1"/>
    </font>
    <font>
      <sz val="10"/>
      <color rgb="FFC00000"/>
      <name val="Arial"/>
      <family val="2"/>
      <charset val="1"/>
    </font>
  </fonts>
  <fills count="16">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A6A6A6"/>
        <bgColor rgb="FF9999FF"/>
      </patternFill>
    </fill>
    <fill>
      <patternFill patternType="solid">
        <fgColor rgb="FFD9D9D9"/>
        <bgColor rgb="FFD7E4BD"/>
      </patternFill>
    </fill>
    <fill>
      <patternFill patternType="solid">
        <fgColor theme="4" tint="0.59999389629810485"/>
        <bgColor indexed="64"/>
      </patternFill>
    </fill>
    <fill>
      <patternFill patternType="solid">
        <fgColor rgb="FFFFFFFF"/>
        <bgColor auto="1"/>
      </patternFill>
    </fill>
    <fill>
      <patternFill patternType="solid">
        <fgColor rgb="FFFFF2CB"/>
        <bgColor auto="1"/>
      </patternFill>
    </fill>
    <fill>
      <patternFill patternType="solid">
        <fgColor theme="3" tint="0.59999389629810485"/>
        <bgColor indexed="64"/>
      </patternFill>
    </fill>
    <fill>
      <patternFill patternType="solid">
        <fgColor rgb="FFFFFFCC"/>
        <bgColor rgb="FFFFFFFF"/>
      </patternFill>
    </fill>
    <fill>
      <patternFill patternType="solid">
        <fgColor rgb="FFADB9CA"/>
        <bgColor rgb="FF99CCFF"/>
      </patternFill>
    </fill>
  </fills>
  <borders count="3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thick">
        <color auto="1"/>
      </bottom>
      <diagonal/>
    </border>
    <border>
      <left/>
      <right/>
      <top style="thick">
        <color auto="1"/>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ck">
        <color auto="1"/>
      </bottom>
      <diagonal/>
    </border>
    <border>
      <left/>
      <right style="thin">
        <color indexed="64"/>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AAAAAA"/>
      </left>
      <right/>
      <top style="thin">
        <color rgb="FFAAAAAA"/>
      </top>
      <bottom/>
      <diagonal/>
    </border>
    <border>
      <left/>
      <right/>
      <top style="thin">
        <color rgb="FFAAAAAA"/>
      </top>
      <bottom/>
      <diagonal/>
    </border>
    <border>
      <left/>
      <right/>
      <top/>
      <bottom style="thin">
        <color rgb="FFAAAAAA"/>
      </bottom>
      <diagonal/>
    </border>
    <border>
      <left style="medium">
        <color indexed="64"/>
      </left>
      <right style="medium">
        <color indexed="64"/>
      </right>
      <top style="medium">
        <color indexed="64"/>
      </top>
      <bottom/>
      <diagonal/>
    </border>
  </borders>
  <cellStyleXfs count="2">
    <xf numFmtId="0" fontId="0" fillId="0" borderId="0"/>
    <xf numFmtId="9" fontId="4" fillId="0" borderId="0" applyFont="0" applyFill="0" applyBorder="0" applyAlignment="0" applyProtection="0"/>
  </cellStyleXfs>
  <cellXfs count="216">
    <xf numFmtId="0" fontId="0" fillId="0" borderId="0" xfId="0"/>
    <xf numFmtId="9" fontId="0" fillId="0" borderId="0" xfId="1" applyFont="1"/>
    <xf numFmtId="9" fontId="5" fillId="8" borderId="0" xfId="1" applyFont="1" applyFill="1"/>
    <xf numFmtId="9" fontId="6" fillId="9" borderId="0" xfId="1" applyFont="1" applyFill="1"/>
    <xf numFmtId="0" fontId="0" fillId="0" borderId="0" xfId="0" applyBorder="1"/>
    <xf numFmtId="0" fontId="0" fillId="0" borderId="0" xfId="0" applyFill="1" applyBorder="1"/>
    <xf numFmtId="0" fontId="0" fillId="0" borderId="0" xfId="0" applyFont="1" applyBorder="1"/>
    <xf numFmtId="0" fontId="1" fillId="0" borderId="0" xfId="0" applyFont="1" applyBorder="1"/>
    <xf numFmtId="0" fontId="1" fillId="0" borderId="0" xfId="0" applyFont="1" applyFill="1" applyBorder="1"/>
    <xf numFmtId="0" fontId="0" fillId="0" borderId="0" xfId="0" applyFont="1" applyFill="1" applyBorder="1"/>
    <xf numFmtId="0" fontId="2" fillId="0" borderId="0" xfId="0" applyFont="1" applyBorder="1"/>
    <xf numFmtId="0" fontId="2" fillId="0" borderId="0" xfId="0" applyFont="1" applyFill="1" applyBorder="1"/>
    <xf numFmtId="2" fontId="0" fillId="0" borderId="0" xfId="0" applyNumberFormat="1" applyFill="1" applyBorder="1" applyAlignment="1"/>
    <xf numFmtId="0" fontId="0" fillId="0" borderId="0" xfId="0" applyBorder="1" applyAlignment="1"/>
    <xf numFmtId="0" fontId="0" fillId="0" borderId="0" xfId="0" applyFill="1" applyBorder="1" applyAlignment="1"/>
    <xf numFmtId="0" fontId="0" fillId="10" borderId="0" xfId="0" applyFill="1" applyBorder="1"/>
    <xf numFmtId="0" fontId="0" fillId="10" borderId="0" xfId="0" applyFill="1"/>
    <xf numFmtId="0" fontId="0" fillId="0" borderId="0" xfId="0" applyFont="1"/>
    <xf numFmtId="0" fontId="0" fillId="3" borderId="0" xfId="0" applyFill="1" applyBorder="1"/>
    <xf numFmtId="0" fontId="0" fillId="3" borderId="0" xfId="0" applyFill="1"/>
    <xf numFmtId="0" fontId="0" fillId="3" borderId="0" xfId="0" applyFont="1" applyFill="1" applyBorder="1"/>
    <xf numFmtId="0" fontId="7" fillId="0" borderId="0" xfId="0" applyFont="1" applyBorder="1" applyAlignment="1"/>
    <xf numFmtId="0" fontId="0" fillId="0" borderId="0" xfId="0" applyFill="1"/>
    <xf numFmtId="0" fontId="0" fillId="0" borderId="0" xfId="0" applyFill="1" applyAlignment="1">
      <alignment wrapText="1"/>
    </xf>
    <xf numFmtId="2" fontId="0" fillId="0" borderId="0" xfId="0" applyNumberFormat="1" applyBorder="1"/>
    <xf numFmtId="2" fontId="0" fillId="0" borderId="0" xfId="0" applyNumberFormat="1" applyFill="1" applyBorder="1"/>
    <xf numFmtId="9" fontId="3" fillId="2" borderId="4" xfId="1" applyFont="1" applyFill="1" applyBorder="1" applyAlignment="1">
      <alignment horizontal="center" wrapText="1"/>
    </xf>
    <xf numFmtId="49" fontId="7" fillId="11" borderId="0" xfId="0" applyNumberFormat="1" applyFont="1" applyFill="1" applyBorder="1" applyAlignment="1"/>
    <xf numFmtId="49" fontId="7" fillId="0" borderId="0" xfId="0" applyNumberFormat="1" applyFont="1" applyBorder="1" applyAlignment="1"/>
    <xf numFmtId="0" fontId="7" fillId="0" borderId="0" xfId="0" applyNumberFormat="1" applyFont="1" applyBorder="1" applyAlignment="1"/>
    <xf numFmtId="0" fontId="0" fillId="10" borderId="0" xfId="0" applyFont="1" applyFill="1" applyBorder="1"/>
    <xf numFmtId="49" fontId="7" fillId="11" borderId="34" xfId="0" applyNumberFormat="1" applyFont="1" applyFill="1" applyBorder="1" applyAlignment="1"/>
    <xf numFmtId="0" fontId="7" fillId="0" borderId="35" xfId="0" applyNumberFormat="1" applyFont="1" applyBorder="1" applyAlignment="1">
      <alignment wrapText="1"/>
    </xf>
    <xf numFmtId="49" fontId="7" fillId="0" borderId="35" xfId="0" applyNumberFormat="1" applyFont="1" applyBorder="1" applyAlignment="1"/>
    <xf numFmtId="0" fontId="7" fillId="0" borderId="35" xfId="0" applyNumberFormat="1" applyFont="1" applyBorder="1" applyAlignment="1"/>
    <xf numFmtId="49" fontId="7" fillId="11" borderId="35" xfId="0" applyNumberFormat="1" applyFont="1" applyFill="1" applyBorder="1" applyAlignment="1"/>
    <xf numFmtId="0" fontId="7" fillId="0" borderId="35" xfId="0" applyNumberFormat="1" applyFont="1" applyFill="1" applyBorder="1" applyAlignment="1">
      <alignment horizontal="center" wrapText="1"/>
    </xf>
    <xf numFmtId="0" fontId="7" fillId="0" borderId="35" xfId="0" applyFont="1" applyBorder="1" applyAlignment="1"/>
    <xf numFmtId="0" fontId="7" fillId="0" borderId="35" xfId="0" applyNumberFormat="1" applyFont="1" applyFill="1" applyBorder="1" applyAlignment="1"/>
    <xf numFmtId="49" fontId="7" fillId="0" borderId="36" xfId="0" applyNumberFormat="1" applyFont="1" applyBorder="1" applyAlignment="1"/>
    <xf numFmtId="0" fontId="7" fillId="0" borderId="36" xfId="0" applyNumberFormat="1" applyFont="1" applyBorder="1" applyAlignment="1"/>
    <xf numFmtId="9" fontId="9" fillId="0" borderId="0" xfId="1" applyFont="1"/>
    <xf numFmtId="9" fontId="8" fillId="3" borderId="1" xfId="1" applyFont="1" applyFill="1" applyBorder="1" applyAlignment="1">
      <alignment wrapText="1"/>
    </xf>
    <xf numFmtId="9" fontId="8" fillId="3" borderId="2" xfId="1" applyFont="1" applyFill="1" applyBorder="1" applyAlignment="1">
      <alignment wrapText="1"/>
    </xf>
    <xf numFmtId="9" fontId="8" fillId="4" borderId="1" xfId="1" applyFont="1" applyFill="1" applyBorder="1" applyAlignment="1">
      <alignment wrapText="1"/>
    </xf>
    <xf numFmtId="9" fontId="8" fillId="4" borderId="2" xfId="1" applyFont="1" applyFill="1" applyBorder="1" applyAlignment="1">
      <alignment wrapText="1"/>
    </xf>
    <xf numFmtId="9" fontId="8" fillId="4" borderId="3" xfId="1" applyFont="1" applyFill="1" applyBorder="1" applyAlignment="1">
      <alignment wrapText="1"/>
    </xf>
    <xf numFmtId="9" fontId="8" fillId="5" borderId="1" xfId="1" applyFont="1" applyFill="1" applyBorder="1" applyAlignment="1">
      <alignment wrapText="1"/>
    </xf>
    <xf numFmtId="9" fontId="8" fillId="5" borderId="2" xfId="1" applyFont="1" applyFill="1" applyBorder="1" applyAlignment="1">
      <alignment wrapText="1"/>
    </xf>
    <xf numFmtId="9" fontId="8" fillId="5" borderId="3" xfId="1" applyFont="1" applyFill="1" applyBorder="1" applyAlignment="1">
      <alignment wrapText="1"/>
    </xf>
    <xf numFmtId="9" fontId="8" fillId="6" borderId="1" xfId="1" applyFont="1" applyFill="1" applyBorder="1" applyAlignment="1">
      <alignment wrapText="1"/>
    </xf>
    <xf numFmtId="9" fontId="8" fillId="6" borderId="2" xfId="1" applyFont="1" applyFill="1" applyBorder="1" applyAlignment="1">
      <alignment wrapText="1"/>
    </xf>
    <xf numFmtId="9" fontId="8" fillId="6" borderId="3" xfId="1" applyFont="1" applyFill="1" applyBorder="1" applyAlignment="1">
      <alignment wrapText="1"/>
    </xf>
    <xf numFmtId="9" fontId="8" fillId="7" borderId="1" xfId="1" applyFont="1" applyFill="1" applyBorder="1" applyAlignment="1">
      <alignment wrapText="1"/>
    </xf>
    <xf numFmtId="9" fontId="8" fillId="7" borderId="2" xfId="1" applyFont="1" applyFill="1" applyBorder="1" applyAlignment="1">
      <alignment wrapText="1"/>
    </xf>
    <xf numFmtId="9" fontId="9" fillId="0" borderId="0" xfId="1" applyFont="1" applyAlignment="1">
      <alignment wrapText="1"/>
    </xf>
    <xf numFmtId="9" fontId="9" fillId="0" borderId="5" xfId="1" applyFont="1" applyBorder="1" applyAlignment="1">
      <alignment horizontal="center" vertical="center"/>
    </xf>
    <xf numFmtId="9" fontId="9" fillId="0" borderId="6" xfId="1" applyFont="1" applyBorder="1" applyAlignment="1">
      <alignment horizontal="center" vertical="center"/>
    </xf>
    <xf numFmtId="9" fontId="9" fillId="0" borderId="0" xfId="1" applyFont="1" applyFill="1"/>
    <xf numFmtId="9" fontId="9" fillId="0" borderId="8" xfId="1" applyFont="1" applyBorder="1" applyAlignment="1">
      <alignment horizontal="center" vertical="center"/>
    </xf>
    <xf numFmtId="9" fontId="9" fillId="0" borderId="0" xfId="1" applyFont="1" applyBorder="1" applyAlignment="1">
      <alignment horizontal="center" vertical="center"/>
    </xf>
    <xf numFmtId="9" fontId="9" fillId="0" borderId="8" xfId="1" applyFont="1" applyFill="1" applyBorder="1" applyAlignment="1">
      <alignment horizontal="center" vertical="center"/>
    </xf>
    <xf numFmtId="9" fontId="9" fillId="0" borderId="0" xfId="1" applyFont="1" applyFill="1" applyBorder="1" applyAlignment="1">
      <alignment horizontal="center" vertical="center"/>
    </xf>
    <xf numFmtId="9" fontId="9" fillId="0" borderId="9" xfId="1" applyFont="1" applyFill="1" applyBorder="1" applyAlignment="1">
      <alignment horizontal="center" vertical="center"/>
    </xf>
    <xf numFmtId="9" fontId="9" fillId="0" borderId="9" xfId="1" applyFont="1" applyBorder="1" applyAlignment="1">
      <alignment horizontal="center" vertical="center"/>
    </xf>
    <xf numFmtId="9" fontId="9" fillId="0" borderId="0" xfId="1" applyFont="1" applyBorder="1"/>
    <xf numFmtId="9" fontId="9" fillId="0" borderId="10" xfId="1" applyFont="1" applyBorder="1" applyAlignment="1">
      <alignment horizontal="center" vertical="center"/>
    </xf>
    <xf numFmtId="9" fontId="9" fillId="0" borderId="11" xfId="1" applyFont="1" applyBorder="1" applyAlignment="1">
      <alignment horizontal="center" vertical="center"/>
    </xf>
    <xf numFmtId="9" fontId="9" fillId="0" borderId="12" xfId="1" applyFont="1" applyBorder="1" applyAlignment="1">
      <alignment horizontal="center" vertical="center"/>
    </xf>
    <xf numFmtId="9" fontId="9" fillId="0" borderId="20" xfId="1" applyFont="1" applyFill="1" applyBorder="1" applyAlignment="1">
      <alignment horizontal="center" vertical="center"/>
    </xf>
    <xf numFmtId="9" fontId="9" fillId="0" borderId="20" xfId="1" applyFont="1" applyBorder="1" applyAlignment="1">
      <alignment horizontal="center" vertical="center"/>
    </xf>
    <xf numFmtId="9" fontId="8" fillId="4" borderId="4" xfId="1" applyFont="1" applyFill="1" applyBorder="1" applyAlignment="1">
      <alignment wrapText="1"/>
    </xf>
    <xf numFmtId="9" fontId="8" fillId="6" borderId="4" xfId="1" applyFont="1" applyFill="1" applyBorder="1" applyAlignment="1">
      <alignment wrapText="1"/>
    </xf>
    <xf numFmtId="0" fontId="8" fillId="6" borderId="2" xfId="0" applyFont="1" applyFill="1" applyBorder="1" applyAlignment="1">
      <alignment wrapText="1"/>
    </xf>
    <xf numFmtId="0" fontId="8" fillId="7" borderId="1" xfId="0" applyFont="1" applyFill="1" applyBorder="1" applyAlignment="1">
      <alignment wrapText="1"/>
    </xf>
    <xf numFmtId="0" fontId="8" fillId="7" borderId="2" xfId="0" applyFont="1" applyFill="1" applyBorder="1" applyAlignment="1">
      <alignment wrapText="1"/>
    </xf>
    <xf numFmtId="0" fontId="8" fillId="7" borderId="3" xfId="0" applyFont="1" applyFill="1" applyBorder="1" applyAlignment="1">
      <alignment wrapText="1"/>
    </xf>
    <xf numFmtId="0" fontId="7" fillId="0" borderId="35" xfId="0" applyFont="1" applyFill="1" applyBorder="1" applyAlignment="1"/>
    <xf numFmtId="0" fontId="0" fillId="0" borderId="0" xfId="0" applyFont="1" applyFill="1" applyAlignment="1">
      <alignment wrapText="1"/>
    </xf>
    <xf numFmtId="0" fontId="0" fillId="0" borderId="0" xfId="0" applyFont="1" applyAlignment="1">
      <alignment wrapText="1"/>
    </xf>
    <xf numFmtId="2" fontId="0" fillId="0" borderId="0" xfId="0" applyNumberFormat="1" applyFont="1"/>
    <xf numFmtId="0" fontId="0" fillId="0" borderId="0" xfId="0" applyNumberFormat="1" applyBorder="1"/>
    <xf numFmtId="0" fontId="7" fillId="0" borderId="0" xfId="0" applyFont="1" applyFill="1" applyBorder="1" applyAlignment="1"/>
    <xf numFmtId="2" fontId="0" fillId="0" borderId="0" xfId="0" applyNumberFormat="1" applyFont="1" applyBorder="1"/>
    <xf numFmtId="2" fontId="0" fillId="10" borderId="0" xfId="0" applyNumberFormat="1" applyFont="1" applyFill="1" applyBorder="1"/>
    <xf numFmtId="2" fontId="0" fillId="10" borderId="0" xfId="0" applyNumberFormat="1" applyFill="1" applyBorder="1"/>
    <xf numFmtId="1" fontId="0" fillId="0" borderId="0" xfId="0" applyNumberFormat="1" applyBorder="1"/>
    <xf numFmtId="9" fontId="7" fillId="12" borderId="0" xfId="1" applyFont="1" applyFill="1" applyBorder="1" applyAlignment="1">
      <alignment horizontal="center"/>
    </xf>
    <xf numFmtId="9" fontId="0" fillId="3" borderId="0" xfId="1" applyFont="1" applyFill="1" applyBorder="1" applyAlignment="1">
      <alignment horizontal="center"/>
    </xf>
    <xf numFmtId="9" fontId="7" fillId="12" borderId="0" xfId="1" applyFont="1" applyFill="1" applyBorder="1" applyAlignment="1">
      <alignment horizontal="center" vertical="center"/>
    </xf>
    <xf numFmtId="9" fontId="0" fillId="3" borderId="0" xfId="1" applyFont="1" applyFill="1" applyBorder="1" applyAlignment="1">
      <alignment horizontal="center" vertical="center"/>
    </xf>
    <xf numFmtId="2" fontId="0" fillId="0" borderId="0" xfId="0" applyNumberFormat="1" applyBorder="1" applyAlignment="1">
      <alignment horizontal="right"/>
    </xf>
    <xf numFmtId="2" fontId="0" fillId="0" borderId="0" xfId="0" applyNumberFormat="1" applyFill="1" applyBorder="1" applyAlignment="1">
      <alignment horizontal="right"/>
    </xf>
    <xf numFmtId="9" fontId="7" fillId="3" borderId="0" xfId="1" applyFont="1" applyFill="1" applyBorder="1" applyAlignment="1">
      <alignment horizontal="center"/>
    </xf>
    <xf numFmtId="9" fontId="8" fillId="3" borderId="3" xfId="1" applyFont="1" applyFill="1" applyBorder="1" applyAlignment="1">
      <alignment wrapText="1"/>
    </xf>
    <xf numFmtId="9" fontId="8" fillId="0" borderId="6" xfId="1" applyFont="1" applyBorder="1" applyAlignment="1">
      <alignment wrapText="1"/>
    </xf>
    <xf numFmtId="9" fontId="3" fillId="2" borderId="5" xfId="1" applyFont="1" applyFill="1" applyBorder="1" applyAlignment="1">
      <alignment horizontal="center" wrapText="1"/>
    </xf>
    <xf numFmtId="9" fontId="3" fillId="2" borderId="8" xfId="1" applyFont="1" applyFill="1" applyBorder="1" applyAlignment="1">
      <alignment horizontal="center" wrapText="1"/>
    </xf>
    <xf numFmtId="9" fontId="3" fillId="2" borderId="10" xfId="1" applyFont="1" applyFill="1" applyBorder="1" applyAlignment="1">
      <alignment horizontal="center" wrapText="1"/>
    </xf>
    <xf numFmtId="9" fontId="8" fillId="0" borderId="5" xfId="1" applyFont="1" applyBorder="1" applyAlignment="1">
      <alignment wrapText="1"/>
    </xf>
    <xf numFmtId="9" fontId="8" fillId="0" borderId="6" xfId="1" applyFont="1" applyFill="1" applyBorder="1" applyAlignment="1">
      <alignment wrapText="1"/>
    </xf>
    <xf numFmtId="9" fontId="9" fillId="0" borderId="7" xfId="1" applyFont="1" applyBorder="1" applyAlignment="1">
      <alignment horizontal="center" vertical="center"/>
    </xf>
    <xf numFmtId="0" fontId="0" fillId="0" borderId="0" xfId="0" applyNumberFormat="1" applyFill="1" applyBorder="1"/>
    <xf numFmtId="2" fontId="0" fillId="0" borderId="0" xfId="0" applyNumberFormat="1" applyFill="1"/>
    <xf numFmtId="3" fontId="0" fillId="0" borderId="0" xfId="0" applyNumberFormat="1"/>
    <xf numFmtId="6" fontId="0" fillId="0" borderId="0" xfId="0" applyNumberFormat="1"/>
    <xf numFmtId="9" fontId="0" fillId="0" borderId="0" xfId="1" applyFont="1" applyBorder="1"/>
    <xf numFmtId="9" fontId="0" fillId="0" borderId="0" xfId="1" applyFont="1" applyFill="1"/>
    <xf numFmtId="9" fontId="1" fillId="0" borderId="0" xfId="1" applyFont="1"/>
    <xf numFmtId="0" fontId="10" fillId="0" borderId="22" xfId="0" applyFont="1" applyBorder="1" applyAlignment="1">
      <alignment wrapText="1"/>
    </xf>
    <xf numFmtId="2" fontId="10" fillId="0" borderId="18" xfId="0" applyNumberFormat="1" applyFont="1" applyBorder="1" applyAlignment="1">
      <alignment wrapText="1"/>
    </xf>
    <xf numFmtId="2" fontId="10" fillId="0" borderId="23" xfId="0" applyNumberFormat="1" applyFont="1" applyBorder="1" applyAlignment="1">
      <alignment wrapText="1"/>
    </xf>
    <xf numFmtId="0" fontId="10" fillId="0" borderId="0" xfId="0" applyFont="1"/>
    <xf numFmtId="0" fontId="11" fillId="0" borderId="25" xfId="0" applyFont="1" applyBorder="1" applyAlignment="1">
      <alignment wrapText="1"/>
    </xf>
    <xf numFmtId="2" fontId="10" fillId="0" borderId="0" xfId="0" applyNumberFormat="1" applyFont="1"/>
    <xf numFmtId="2" fontId="10" fillId="0" borderId="15" xfId="0" applyNumberFormat="1" applyFont="1" applyBorder="1"/>
    <xf numFmtId="0" fontId="10" fillId="0" borderId="25" xfId="0" applyFont="1" applyBorder="1" applyAlignment="1">
      <alignment wrapText="1"/>
    </xf>
    <xf numFmtId="0" fontId="10" fillId="13" borderId="27" xfId="0" applyFont="1" applyFill="1" applyBorder="1" applyAlignment="1">
      <alignment wrapText="1"/>
    </xf>
    <xf numFmtId="2" fontId="10" fillId="13" borderId="11" xfId="0" applyNumberFormat="1" applyFont="1" applyFill="1" applyBorder="1"/>
    <xf numFmtId="2" fontId="10" fillId="13" borderId="28" xfId="0" applyNumberFormat="1" applyFont="1" applyFill="1" applyBorder="1"/>
    <xf numFmtId="0" fontId="12" fillId="0" borderId="25" xfId="0" applyFont="1" applyBorder="1" applyAlignment="1">
      <alignment wrapText="1"/>
    </xf>
    <xf numFmtId="0" fontId="12" fillId="0" borderId="25" xfId="0" applyFont="1" applyFill="1" applyBorder="1" applyAlignment="1">
      <alignment wrapText="1"/>
    </xf>
    <xf numFmtId="2" fontId="10" fillId="0" borderId="0" xfId="0" applyNumberFormat="1" applyFont="1" applyFill="1"/>
    <xf numFmtId="2" fontId="10" fillId="0" borderId="15" xfId="0" applyNumberFormat="1" applyFont="1" applyFill="1" applyBorder="1"/>
    <xf numFmtId="0" fontId="10" fillId="0" borderId="0" xfId="0" applyFont="1" applyFill="1"/>
    <xf numFmtId="0" fontId="12" fillId="13" borderId="26" xfId="0" applyFont="1" applyFill="1" applyBorder="1" applyAlignment="1">
      <alignment wrapText="1"/>
    </xf>
    <xf numFmtId="2" fontId="10" fillId="13" borderId="16" xfId="0" applyNumberFormat="1" applyFont="1" applyFill="1" applyBorder="1"/>
    <xf numFmtId="2" fontId="10" fillId="13" borderId="17" xfId="0" applyNumberFormat="1" applyFont="1" applyFill="1" applyBorder="1"/>
    <xf numFmtId="0" fontId="10" fillId="13" borderId="26" xfId="0" applyFont="1" applyFill="1" applyBorder="1" applyAlignment="1">
      <alignment wrapText="1"/>
    </xf>
    <xf numFmtId="2" fontId="10" fillId="13" borderId="29" xfId="0" applyNumberFormat="1" applyFont="1" applyFill="1" applyBorder="1"/>
    <xf numFmtId="2" fontId="10" fillId="13" borderId="30" xfId="0" applyNumberFormat="1" applyFont="1" applyFill="1" applyBorder="1"/>
    <xf numFmtId="0" fontId="10" fillId="0" borderId="25" xfId="0" applyFont="1" applyFill="1" applyBorder="1" applyAlignment="1">
      <alignment wrapText="1"/>
    </xf>
    <xf numFmtId="0" fontId="9" fillId="0" borderId="24" xfId="0" applyFont="1" applyBorder="1" applyAlignment="1">
      <alignment wrapText="1"/>
    </xf>
    <xf numFmtId="2" fontId="10" fillId="0" borderId="13" xfId="0" applyNumberFormat="1" applyFont="1" applyBorder="1"/>
    <xf numFmtId="2" fontId="10" fillId="0" borderId="14" xfId="0" applyNumberFormat="1" applyFont="1" applyBorder="1"/>
    <xf numFmtId="2" fontId="10" fillId="0" borderId="0" xfId="0" applyNumberFormat="1" applyFont="1" applyBorder="1"/>
    <xf numFmtId="0" fontId="12" fillId="0" borderId="24" xfId="0" applyFont="1" applyBorder="1" applyAlignment="1">
      <alignment wrapText="1"/>
    </xf>
    <xf numFmtId="2" fontId="10" fillId="0" borderId="0" xfId="0" applyNumberFormat="1" applyFont="1" applyFill="1" applyBorder="1"/>
    <xf numFmtId="2" fontId="0" fillId="0" borderId="0" xfId="0" applyNumberFormat="1" applyFont="1" applyFill="1" applyBorder="1"/>
    <xf numFmtId="0" fontId="11" fillId="0" borderId="25" xfId="0" applyFont="1" applyFill="1" applyBorder="1" applyAlignment="1">
      <alignment wrapText="1"/>
    </xf>
    <xf numFmtId="2" fontId="10" fillId="0" borderId="11" xfId="0" applyNumberFormat="1" applyFont="1" applyBorder="1"/>
    <xf numFmtId="2" fontId="10" fillId="0" borderId="28" xfId="0" applyNumberFormat="1" applyFont="1" applyBorder="1"/>
    <xf numFmtId="2" fontId="0" fillId="0" borderId="0" xfId="0" applyNumberFormat="1"/>
    <xf numFmtId="2" fontId="0" fillId="0" borderId="0" xfId="0" applyNumberFormat="1" applyFont="1" applyAlignment="1">
      <alignment wrapText="1"/>
    </xf>
    <xf numFmtId="0" fontId="12" fillId="0" borderId="25" xfId="0" applyFont="1" applyBorder="1" applyAlignment="1">
      <alignment vertical="center" wrapText="1"/>
    </xf>
    <xf numFmtId="2" fontId="13" fillId="0" borderId="0" xfId="0" applyNumberFormat="1" applyFont="1" applyFill="1"/>
    <xf numFmtId="0" fontId="10" fillId="0" borderId="25" xfId="0" applyFont="1" applyFill="1" applyBorder="1" applyAlignment="1"/>
    <xf numFmtId="0" fontId="10" fillId="0" borderId="25" xfId="0" applyFont="1" applyBorder="1" applyAlignment="1">
      <alignment vertical="center" wrapText="1"/>
    </xf>
    <xf numFmtId="9" fontId="0" fillId="0" borderId="9" xfId="1" applyFont="1" applyFill="1" applyBorder="1" applyAlignment="1">
      <alignment horizontal="center"/>
    </xf>
    <xf numFmtId="9" fontId="9" fillId="0" borderId="5" xfId="1" applyFont="1" applyBorder="1"/>
    <xf numFmtId="9" fontId="9" fillId="0" borderId="8" xfId="1" applyFont="1" applyFill="1" applyBorder="1"/>
    <xf numFmtId="9" fontId="9" fillId="0" borderId="0" xfId="1" applyFont="1" applyFill="1" applyBorder="1"/>
    <xf numFmtId="9" fontId="9" fillId="0" borderId="9" xfId="1" applyFont="1" applyFill="1" applyBorder="1"/>
    <xf numFmtId="9" fontId="9" fillId="0" borderId="9" xfId="1" applyFont="1" applyBorder="1"/>
    <xf numFmtId="9" fontId="9" fillId="0" borderId="8" xfId="1" applyFont="1" applyBorder="1"/>
    <xf numFmtId="9" fontId="9" fillId="0" borderId="10" xfId="1" applyFont="1" applyBorder="1"/>
    <xf numFmtId="9" fontId="9" fillId="0" borderId="11" xfId="1" applyFont="1" applyBorder="1"/>
    <xf numFmtId="9" fontId="9" fillId="0" borderId="12" xfId="1" applyFont="1" applyBorder="1"/>
    <xf numFmtId="9" fontId="9" fillId="0" borderId="20" xfId="1" applyFont="1" applyFill="1" applyBorder="1"/>
    <xf numFmtId="9" fontId="9" fillId="0" borderId="20" xfId="1" applyFont="1" applyBorder="1"/>
    <xf numFmtId="9" fontId="9" fillId="0" borderId="21" xfId="1" applyFont="1" applyBorder="1"/>
    <xf numFmtId="9" fontId="9" fillId="0" borderId="21" xfId="1" applyFont="1" applyFill="1" applyBorder="1"/>
    <xf numFmtId="9" fontId="9" fillId="0" borderId="10" xfId="1" applyFont="1" applyFill="1" applyBorder="1"/>
    <xf numFmtId="0" fontId="8" fillId="5" borderId="4" xfId="0" applyFont="1" applyFill="1" applyBorder="1" applyAlignment="1">
      <alignment wrapText="1"/>
    </xf>
    <xf numFmtId="9" fontId="9" fillId="0" borderId="0" xfId="1" applyFont="1" applyFill="1" applyBorder="1" applyAlignment="1">
      <alignment horizontal="right" vertical="center"/>
    </xf>
    <xf numFmtId="9" fontId="0" fillId="0" borderId="0" xfId="1" applyFont="1" applyFill="1" applyBorder="1" applyAlignment="1">
      <alignment horizontal="center"/>
    </xf>
    <xf numFmtId="9" fontId="9" fillId="0" borderId="37" xfId="1" applyFont="1" applyFill="1" applyBorder="1"/>
    <xf numFmtId="9" fontId="9" fillId="0" borderId="6" xfId="1" applyFont="1" applyFill="1" applyBorder="1"/>
    <xf numFmtId="9" fontId="9" fillId="0" borderId="7" xfId="1" applyFont="1" applyFill="1" applyBorder="1"/>
    <xf numFmtId="9" fontId="9" fillId="3" borderId="0" xfId="1" applyFont="1" applyFill="1" applyBorder="1" applyAlignment="1">
      <alignment horizontal="center" vertical="center"/>
    </xf>
    <xf numFmtId="0" fontId="7" fillId="0" borderId="0" xfId="0" applyNumberFormat="1" applyFont="1" applyFill="1" applyBorder="1" applyAlignment="1"/>
    <xf numFmtId="10" fontId="0" fillId="0" borderId="0" xfId="1" applyNumberFormat="1" applyFont="1"/>
    <xf numFmtId="9" fontId="0" fillId="0" borderId="0" xfId="1" applyFont="1" applyAlignment="1">
      <alignment horizontal="center"/>
    </xf>
    <xf numFmtId="9" fontId="0" fillId="0" borderId="0" xfId="1" applyFont="1" applyBorder="1" applyAlignment="1">
      <alignment horizontal="center"/>
    </xf>
    <xf numFmtId="9" fontId="9" fillId="0" borderId="6" xfId="1" applyFont="1" applyFill="1" applyBorder="1" applyAlignment="1">
      <alignment horizontal="center" vertical="center"/>
    </xf>
    <xf numFmtId="9" fontId="9" fillId="0" borderId="7" xfId="1" applyFont="1" applyFill="1" applyBorder="1" applyAlignment="1">
      <alignment horizontal="center" vertical="center"/>
    </xf>
    <xf numFmtId="9" fontId="9" fillId="0" borderId="5" xfId="1" applyFont="1" applyFill="1" applyBorder="1" applyAlignment="1">
      <alignment horizontal="center" vertical="center"/>
    </xf>
    <xf numFmtId="9" fontId="9" fillId="0" borderId="6" xfId="1" applyFont="1" applyBorder="1"/>
    <xf numFmtId="9" fontId="9" fillId="0" borderId="7" xfId="1" applyFont="1" applyBorder="1"/>
    <xf numFmtId="9" fontId="0" fillId="0" borderId="11" xfId="1" applyFont="1" applyBorder="1" applyAlignment="1">
      <alignment horizontal="center"/>
    </xf>
    <xf numFmtId="49" fontId="7" fillId="0" borderId="0" xfId="0" applyNumberFormat="1" applyFont="1" applyFill="1" applyBorder="1" applyAlignment="1"/>
    <xf numFmtId="10" fontId="0" fillId="0" borderId="0" xfId="1" applyNumberFormat="1" applyFont="1" applyBorder="1"/>
    <xf numFmtId="2" fontId="7" fillId="0" borderId="0" xfId="0" applyNumberFormat="1" applyFont="1" applyFill="1" applyBorder="1" applyAlignment="1">
      <alignment horizontal="center"/>
    </xf>
    <xf numFmtId="0" fontId="0" fillId="0" borderId="0" xfId="0" applyAlignment="1">
      <alignment wrapText="1"/>
    </xf>
    <xf numFmtId="1" fontId="0" fillId="0" borderId="0" xfId="0" applyNumberFormat="1" applyFill="1"/>
    <xf numFmtId="1" fontId="0" fillId="0" borderId="0" xfId="0" applyNumberFormat="1" applyFill="1" applyBorder="1" applyAlignment="1">
      <alignment horizontal="right"/>
    </xf>
    <xf numFmtId="0" fontId="0" fillId="0" borderId="0" xfId="0" applyNumberFormat="1" applyFont="1" applyBorder="1"/>
    <xf numFmtId="0" fontId="14" fillId="13" borderId="27" xfId="0" applyFont="1" applyFill="1" applyBorder="1" applyAlignment="1">
      <alignment wrapText="1"/>
    </xf>
    <xf numFmtId="2" fontId="14" fillId="13" borderId="11" xfId="0" applyNumberFormat="1" applyFont="1" applyFill="1" applyBorder="1"/>
    <xf numFmtId="2" fontId="14" fillId="13" borderId="28" xfId="0" applyNumberFormat="1" applyFont="1" applyFill="1" applyBorder="1"/>
    <xf numFmtId="0" fontId="15" fillId="0" borderId="0" xfId="0" applyFont="1"/>
    <xf numFmtId="0" fontId="14" fillId="0" borderId="0" xfId="0" applyFont="1"/>
    <xf numFmtId="0" fontId="14" fillId="13" borderId="31" xfId="0" applyFont="1" applyFill="1" applyBorder="1" applyAlignment="1">
      <alignment wrapText="1"/>
    </xf>
    <xf numFmtId="2" fontId="14" fillId="13" borderId="32" xfId="0" applyNumberFormat="1" applyFont="1" applyFill="1" applyBorder="1"/>
    <xf numFmtId="2" fontId="14" fillId="13" borderId="33" xfId="0" applyNumberFormat="1" applyFont="1" applyFill="1" applyBorder="1"/>
    <xf numFmtId="9" fontId="8" fillId="0" borderId="1" xfId="1" applyFont="1" applyBorder="1" applyAlignment="1">
      <alignment horizontal="center"/>
    </xf>
    <xf numFmtId="9" fontId="8" fillId="0" borderId="2" xfId="1" applyFont="1" applyBorder="1" applyAlignment="1">
      <alignment horizontal="center"/>
    </xf>
    <xf numFmtId="9" fontId="8" fillId="0" borderId="3" xfId="1" applyFont="1" applyBorder="1" applyAlignment="1">
      <alignment horizontal="center"/>
    </xf>
    <xf numFmtId="9" fontId="8" fillId="0" borderId="5" xfId="1" applyFont="1" applyFill="1" applyBorder="1" applyAlignment="1">
      <alignment horizontal="center" vertical="center"/>
    </xf>
    <xf numFmtId="9" fontId="8" fillId="0" borderId="6" xfId="1" applyFont="1" applyFill="1" applyBorder="1" applyAlignment="1">
      <alignment horizontal="center" vertical="center"/>
    </xf>
    <xf numFmtId="9" fontId="8" fillId="0" borderId="7" xfId="1" applyFont="1" applyFill="1" applyBorder="1" applyAlignment="1">
      <alignment horizontal="center" vertical="center"/>
    </xf>
    <xf numFmtId="0" fontId="11" fillId="0" borderId="19" xfId="0" applyFont="1" applyBorder="1" applyAlignment="1">
      <alignment horizontal="left" wrapText="1"/>
    </xf>
    <xf numFmtId="1" fontId="9" fillId="0" borderId="20" xfId="1" applyNumberFormat="1" applyFont="1" applyFill="1" applyBorder="1" applyAlignment="1">
      <alignment horizontal="center" vertical="center"/>
    </xf>
    <xf numFmtId="1" fontId="9" fillId="0" borderId="0" xfId="1" applyNumberFormat="1" applyFont="1" applyFill="1" applyBorder="1" applyAlignment="1">
      <alignment horizontal="center" vertical="center"/>
    </xf>
    <xf numFmtId="9" fontId="9" fillId="0" borderId="37" xfId="1" applyFont="1" applyFill="1" applyBorder="1" applyAlignment="1">
      <alignment horizontal="center" vertical="center"/>
    </xf>
    <xf numFmtId="1" fontId="9" fillId="0" borderId="21" xfId="1" applyNumberFormat="1" applyFont="1" applyFill="1" applyBorder="1" applyAlignment="1">
      <alignment horizontal="center" vertical="center"/>
    </xf>
    <xf numFmtId="1" fontId="9" fillId="0" borderId="9" xfId="1" applyNumberFormat="1" applyFont="1" applyFill="1" applyBorder="1" applyAlignment="1">
      <alignment horizontal="center" vertical="center"/>
    </xf>
    <xf numFmtId="1" fontId="9" fillId="0" borderId="0" xfId="1" applyNumberFormat="1" applyFont="1" applyBorder="1"/>
    <xf numFmtId="0" fontId="17" fillId="14" borderId="25" xfId="0" applyFont="1" applyFill="1" applyBorder="1" applyAlignment="1">
      <alignment wrapText="1"/>
    </xf>
    <xf numFmtId="0" fontId="16" fillId="15" borderId="27" xfId="0" applyFont="1" applyFill="1" applyBorder="1" applyAlignment="1">
      <alignment wrapText="1"/>
    </xf>
    <xf numFmtId="0" fontId="16" fillId="14" borderId="25" xfId="0" applyFont="1" applyFill="1" applyBorder="1" applyAlignment="1">
      <alignment wrapText="1"/>
    </xf>
    <xf numFmtId="0" fontId="16" fillId="15" borderId="22" xfId="0" applyFont="1" applyFill="1" applyBorder="1" applyAlignment="1">
      <alignment wrapText="1"/>
    </xf>
    <xf numFmtId="2" fontId="14" fillId="0" borderId="0" xfId="0" applyNumberFormat="1" applyFont="1" applyFill="1" applyBorder="1"/>
    <xf numFmtId="0" fontId="14" fillId="0" borderId="0" xfId="0" applyFont="1" applyFill="1"/>
    <xf numFmtId="0" fontId="14" fillId="0" borderId="25" xfId="0" applyFont="1" applyFill="1" applyBorder="1" applyAlignment="1">
      <alignment wrapText="1"/>
    </xf>
    <xf numFmtId="2" fontId="14" fillId="0" borderId="15" xfId="0" applyNumberFormat="1"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S20"/>
  <sheetViews>
    <sheetView workbookViewId="0">
      <pane xSplit="1" ySplit="4" topLeftCell="AFG5" activePane="bottomRight" state="frozen"/>
      <selection pane="topRight" activeCell="B1" sqref="B1"/>
      <selection pane="bottomLeft" activeCell="A5" sqref="A5"/>
      <selection pane="bottomRight" activeCell="AFR4" sqref="AFR4"/>
    </sheetView>
  </sheetViews>
  <sheetFormatPr defaultRowHeight="15" x14ac:dyDescent="0.25"/>
  <cols>
    <col min="1" max="1" width="9.42578125" customWidth="1"/>
    <col min="2" max="65" width="9.140625" customWidth="1"/>
    <col min="66" max="67" width="9.140625" style="19" customWidth="1"/>
    <col min="68" max="81" width="9.140625" customWidth="1"/>
    <col min="82" max="83" width="9.140625" style="19" customWidth="1"/>
    <col min="84" max="89" width="9.140625" customWidth="1"/>
    <col min="90" max="91" width="9.140625" style="19" customWidth="1"/>
    <col min="92" max="99" width="9.140625" customWidth="1"/>
    <col min="100" max="101" width="9.140625" style="19" customWidth="1"/>
    <col min="102" max="137" width="9.140625" customWidth="1"/>
    <col min="138" max="140" width="9.140625" style="19" customWidth="1"/>
    <col min="141" max="153" width="9.140625" customWidth="1"/>
    <col min="154" max="155" width="9.140625" style="19" customWidth="1"/>
    <col min="156" max="177" width="9.140625" customWidth="1"/>
    <col min="178" max="179" width="9.140625" style="19" customWidth="1"/>
    <col min="180" max="200" width="9.140625" customWidth="1"/>
    <col min="201" max="202" width="9.140625" style="19" customWidth="1"/>
    <col min="203" max="205" width="9.140625" customWidth="1"/>
    <col min="206" max="206" width="9.140625" style="22" customWidth="1"/>
    <col min="207" max="215" width="9.140625" customWidth="1"/>
    <col min="216" max="216" width="9.140625" style="22" customWidth="1"/>
    <col min="217" max="219" width="9.140625" style="19" customWidth="1"/>
    <col min="220" max="235" width="9.140625" customWidth="1"/>
    <col min="236" max="237" width="9.140625" style="19" customWidth="1"/>
    <col min="238" max="275" width="9.140625" customWidth="1"/>
    <col min="276" max="277" width="9.140625" style="19" customWidth="1"/>
    <col min="278" max="299" width="9.140625" customWidth="1"/>
    <col min="300" max="309" width="9.140625" style="16"/>
    <col min="310" max="331" width="9.140625" customWidth="1"/>
    <col min="332" max="341" width="9.140625" style="16"/>
    <col min="342" max="363" width="9.140625" customWidth="1"/>
    <col min="364" max="373" width="9.140625" style="16"/>
    <col min="374" max="395" width="9.140625" customWidth="1"/>
    <col min="396" max="405" width="9.140625" style="16"/>
    <col min="406" max="428" width="9.140625" customWidth="1"/>
    <col min="429" max="438" width="9.140625" style="16"/>
    <col min="439" max="460" width="9.140625" customWidth="1"/>
    <col min="461" max="470" width="9.140625" style="16"/>
    <col min="471" max="493" width="9.140625" customWidth="1"/>
    <col min="494" max="503" width="9.140625" style="16"/>
    <col min="504" max="525" width="9.140625" customWidth="1"/>
    <col min="526" max="535" width="9.140625" style="16"/>
    <col min="536" max="557" width="9.140625" customWidth="1"/>
    <col min="558" max="567" width="9.140625" style="16"/>
    <col min="568" max="589" width="9.140625" customWidth="1"/>
    <col min="590" max="599" width="9.140625" style="16"/>
    <col min="600" max="600" width="9.140625" customWidth="1"/>
    <col min="601" max="603" width="9.140625" style="19" customWidth="1"/>
    <col min="604" max="643" width="9.140625" customWidth="1"/>
    <col min="644" max="645" width="9.140625" style="19" customWidth="1"/>
    <col min="646" max="653" width="9.140625" customWidth="1"/>
    <col min="654" max="655" width="9.140625" style="19" customWidth="1"/>
    <col min="656" max="693" width="9.140625" customWidth="1"/>
    <col min="694" max="703" width="9.140625" style="16"/>
    <col min="704" max="725" width="9.140625" customWidth="1"/>
    <col min="726" max="735" width="9.140625" style="16"/>
    <col min="736" max="757" width="9.140625" customWidth="1"/>
    <col min="758" max="767" width="9.140625" style="16"/>
    <col min="768" max="789" width="9.140625" customWidth="1"/>
    <col min="790" max="799" width="9.140625" style="16"/>
    <col min="800" max="821" width="9.140625" customWidth="1"/>
    <col min="822" max="831" width="9.140625" style="16"/>
    <col min="832" max="853" width="9.140625" customWidth="1"/>
    <col min="854" max="863" width="9.140625" style="16"/>
    <col min="864" max="886" width="9.140625" customWidth="1"/>
    <col min="887" max="896" width="9.140625" style="16"/>
    <col min="897" max="918" width="9.140625" customWidth="1"/>
    <col min="919" max="928" width="9.140625" style="16"/>
    <col min="929" max="929" width="9.140625" customWidth="1"/>
    <col min="930" max="932" width="9.140625" style="19" customWidth="1"/>
    <col min="933" max="942" width="9.140625" customWidth="1"/>
    <col min="943" max="944" width="9.140625" style="19" customWidth="1"/>
    <col min="945" max="952" width="9.140625" customWidth="1"/>
    <col min="953" max="954" width="9.140625" style="19" customWidth="1"/>
    <col min="955" max="962" width="9.140625" customWidth="1"/>
    <col min="963" max="964" width="9.140625" style="19" customWidth="1"/>
    <col min="965" max="978" width="9.140625" customWidth="1"/>
    <col min="979" max="980" width="9.140625" style="19" customWidth="1"/>
    <col min="981" max="981" width="9.140625" style="19"/>
  </cols>
  <sheetData>
    <row r="1" spans="1:981" s="4" customFormat="1" x14ac:dyDescent="0.25">
      <c r="A1" s="4" t="s">
        <v>0</v>
      </c>
      <c r="B1" s="4" t="s">
        <v>1</v>
      </c>
      <c r="BN1" s="18"/>
      <c r="BO1" s="18"/>
      <c r="CD1" s="18"/>
      <c r="CE1" s="18"/>
      <c r="CL1" s="18"/>
      <c r="CM1" s="18"/>
      <c r="CV1" s="18"/>
      <c r="CW1" s="18"/>
      <c r="EH1" s="18"/>
      <c r="EI1" s="18"/>
      <c r="EJ1" s="18"/>
      <c r="EK1" s="4" t="s">
        <v>2</v>
      </c>
      <c r="EN1" s="5"/>
      <c r="ER1" s="5"/>
      <c r="ET1" s="5"/>
      <c r="EU1" s="5"/>
      <c r="EV1" s="5"/>
      <c r="EX1" s="18"/>
      <c r="EY1" s="18"/>
      <c r="FC1" s="5"/>
      <c r="FG1" s="5"/>
      <c r="FI1" s="5"/>
      <c r="FJ1" s="5"/>
      <c r="FK1" s="5"/>
      <c r="FV1" s="18"/>
      <c r="FW1" s="18"/>
      <c r="GF1" s="5"/>
      <c r="GK1" s="5"/>
      <c r="GL1" s="5"/>
      <c r="GS1" s="18"/>
      <c r="GT1" s="18"/>
      <c r="GX1" s="5"/>
      <c r="HH1" s="5"/>
      <c r="HI1" s="18"/>
      <c r="HJ1" s="18"/>
      <c r="HK1" s="18"/>
      <c r="HL1" s="4" t="s">
        <v>3</v>
      </c>
      <c r="IB1" s="18"/>
      <c r="IC1" s="18"/>
      <c r="JP1" s="18"/>
      <c r="JQ1" s="18"/>
      <c r="KN1" s="15"/>
      <c r="KO1" s="15"/>
      <c r="KP1" s="15"/>
      <c r="KQ1" s="15"/>
      <c r="KR1" s="15"/>
      <c r="KS1" s="15"/>
      <c r="KT1" s="15"/>
      <c r="KU1" s="15"/>
      <c r="KV1" s="15"/>
      <c r="KW1" s="15"/>
      <c r="LT1" s="15"/>
      <c r="LU1" s="15"/>
      <c r="LV1" s="15"/>
      <c r="LW1" s="15"/>
      <c r="LX1" s="15"/>
      <c r="LY1" s="15"/>
      <c r="LZ1" s="15"/>
      <c r="MA1" s="15"/>
      <c r="MB1" s="15"/>
      <c r="MC1" s="15"/>
      <c r="MZ1" s="15"/>
      <c r="NA1" s="15"/>
      <c r="NB1" s="15"/>
      <c r="NC1" s="15"/>
      <c r="ND1" s="15"/>
      <c r="NE1" s="15"/>
      <c r="NF1" s="15"/>
      <c r="NG1" s="15"/>
      <c r="NH1" s="15"/>
      <c r="NI1" s="15"/>
      <c r="OF1" s="15"/>
      <c r="OG1" s="15"/>
      <c r="OH1" s="15"/>
      <c r="OI1" s="15"/>
      <c r="OJ1" s="15"/>
      <c r="OK1" s="15"/>
      <c r="OL1" s="15"/>
      <c r="OM1" s="15"/>
      <c r="ON1" s="15"/>
      <c r="OO1" s="15"/>
      <c r="PM1" s="15"/>
      <c r="PN1" s="15"/>
      <c r="PO1" s="15"/>
      <c r="PP1" s="15"/>
      <c r="PQ1" s="15"/>
      <c r="PR1" s="15"/>
      <c r="PS1" s="15"/>
      <c r="PT1" s="15"/>
      <c r="PU1" s="15"/>
      <c r="PV1" s="15"/>
      <c r="QS1" s="15"/>
      <c r="QT1" s="15"/>
      <c r="QU1" s="15"/>
      <c r="QV1" s="15"/>
      <c r="QW1" s="15"/>
      <c r="QX1" s="15"/>
      <c r="QY1" s="15"/>
      <c r="QZ1" s="15"/>
      <c r="RA1" s="15"/>
      <c r="RB1" s="15"/>
      <c r="RZ1" s="15"/>
      <c r="SA1" s="15"/>
      <c r="SB1" s="15"/>
      <c r="SC1" s="15"/>
      <c r="SD1" s="15"/>
      <c r="SE1" s="15"/>
      <c r="SF1" s="15"/>
      <c r="SG1" s="15"/>
      <c r="SH1" s="15"/>
      <c r="SI1" s="15"/>
      <c r="TF1" s="15"/>
      <c r="TG1" s="15"/>
      <c r="TH1" s="15"/>
      <c r="TI1" s="15"/>
      <c r="TJ1" s="15"/>
      <c r="TK1" s="15"/>
      <c r="TL1" s="15"/>
      <c r="TM1" s="15"/>
      <c r="TN1" s="15"/>
      <c r="TO1" s="15"/>
      <c r="UL1" s="15"/>
      <c r="UM1" s="15"/>
      <c r="UN1" s="15"/>
      <c r="UO1" s="15"/>
      <c r="UP1" s="15"/>
      <c r="UQ1" s="15"/>
      <c r="UR1" s="15"/>
      <c r="US1" s="15"/>
      <c r="UT1" s="15"/>
      <c r="UU1" s="15"/>
      <c r="VR1" s="15"/>
      <c r="VS1" s="15"/>
      <c r="VT1" s="15"/>
      <c r="VU1" s="15"/>
      <c r="VV1" s="15"/>
      <c r="VW1" s="15"/>
      <c r="VX1" s="15"/>
      <c r="VY1" s="15"/>
      <c r="VZ1" s="15"/>
      <c r="WA1" s="15"/>
      <c r="WC1" s="18"/>
      <c r="WD1" s="18"/>
      <c r="WE1" s="18"/>
      <c r="WF1" s="4" t="s">
        <v>4</v>
      </c>
      <c r="XT1" s="18"/>
      <c r="XU1" s="18"/>
      <c r="YD1" s="18"/>
      <c r="YE1" s="18"/>
      <c r="ZR1" s="15"/>
      <c r="ZS1" s="15"/>
      <c r="ZT1" s="15"/>
      <c r="ZU1" s="15"/>
      <c r="ZV1" s="15"/>
      <c r="ZW1" s="15"/>
      <c r="ZX1" s="15"/>
      <c r="ZY1" s="15"/>
      <c r="ZZ1" s="15"/>
      <c r="AAA1" s="15"/>
      <c r="AAX1" s="15"/>
      <c r="AAY1" s="15"/>
      <c r="AAZ1" s="15"/>
      <c r="ABA1" s="15"/>
      <c r="ABB1" s="15"/>
      <c r="ABC1" s="15"/>
      <c r="ABD1" s="15"/>
      <c r="ABE1" s="15"/>
      <c r="ABF1" s="15"/>
      <c r="ABG1" s="15"/>
      <c r="ACD1" s="15"/>
      <c r="ACE1" s="15"/>
      <c r="ACF1" s="15"/>
      <c r="ACG1" s="15"/>
      <c r="ACH1" s="15"/>
      <c r="ACI1" s="15"/>
      <c r="ACJ1" s="15"/>
      <c r="ACK1" s="15"/>
      <c r="ACL1" s="15"/>
      <c r="ACM1" s="15"/>
      <c r="ADJ1" s="15"/>
      <c r="ADK1" s="15"/>
      <c r="ADL1" s="15"/>
      <c r="ADM1" s="15"/>
      <c r="ADN1" s="15"/>
      <c r="ADO1" s="15"/>
      <c r="ADP1" s="15"/>
      <c r="ADQ1" s="15"/>
      <c r="ADR1" s="15"/>
      <c r="ADS1" s="15"/>
      <c r="AEP1" s="15"/>
      <c r="AEQ1" s="15"/>
      <c r="AER1" s="15"/>
      <c r="AES1" s="15"/>
      <c r="AET1" s="15"/>
      <c r="AEU1" s="15"/>
      <c r="AEV1" s="15"/>
      <c r="AEW1" s="15"/>
      <c r="AEX1" s="15"/>
      <c r="AEY1" s="15"/>
      <c r="AFV1" s="15"/>
      <c r="AFW1" s="15"/>
      <c r="AFX1" s="15"/>
      <c r="AFY1" s="15"/>
      <c r="AFZ1" s="15"/>
      <c r="AGA1" s="15"/>
      <c r="AGB1" s="15"/>
      <c r="AGC1" s="15"/>
      <c r="AGD1" s="15"/>
      <c r="AGE1" s="15"/>
      <c r="AHC1" s="15"/>
      <c r="AHD1" s="15"/>
      <c r="AHE1" s="15"/>
      <c r="AHF1" s="15"/>
      <c r="AHG1" s="15"/>
      <c r="AHH1" s="15"/>
      <c r="AHI1" s="15"/>
      <c r="AHJ1" s="15"/>
      <c r="AHK1" s="15"/>
      <c r="AHL1" s="15"/>
      <c r="AII1" s="15"/>
      <c r="AIJ1" s="15"/>
      <c r="AIK1" s="15"/>
      <c r="AIL1" s="15"/>
      <c r="AIM1" s="15"/>
      <c r="AIN1" s="15"/>
      <c r="AIO1" s="15"/>
      <c r="AIP1" s="15"/>
      <c r="AIQ1" s="15"/>
      <c r="AIR1" s="15"/>
      <c r="AIT1" s="18"/>
      <c r="AIU1" s="18"/>
      <c r="AIV1" s="18"/>
      <c r="AIW1" s="4" t="s">
        <v>5</v>
      </c>
      <c r="AJG1" s="18"/>
      <c r="AJH1" s="18"/>
      <c r="AJQ1" s="18"/>
      <c r="AJR1" s="18"/>
      <c r="AKA1" s="18"/>
      <c r="AKB1" s="18"/>
      <c r="AKQ1" s="18"/>
      <c r="AKR1" s="18"/>
      <c r="AKS1" s="18"/>
    </row>
    <row r="2" spans="1:981" s="4" customFormat="1" x14ac:dyDescent="0.25">
      <c r="A2" s="4" t="s">
        <v>6</v>
      </c>
      <c r="B2" s="4" t="s">
        <v>7</v>
      </c>
      <c r="BN2" s="18"/>
      <c r="BO2" s="18"/>
      <c r="BP2" s="4" t="s">
        <v>8</v>
      </c>
      <c r="CD2" s="18"/>
      <c r="CE2" s="18"/>
      <c r="CF2" s="4" t="s">
        <v>9</v>
      </c>
      <c r="CL2" s="18"/>
      <c r="CM2" s="18"/>
      <c r="CN2" s="4" t="s">
        <v>10</v>
      </c>
      <c r="CV2" s="18"/>
      <c r="CW2" s="18"/>
      <c r="CX2" s="4" t="s">
        <v>11</v>
      </c>
      <c r="EH2" s="18"/>
      <c r="EI2" s="18"/>
      <c r="EJ2" s="18"/>
      <c r="EK2" s="4" t="s">
        <v>12</v>
      </c>
      <c r="EN2" s="5"/>
      <c r="ER2" s="5"/>
      <c r="ET2" s="5"/>
      <c r="EU2" s="5"/>
      <c r="EV2" s="5"/>
      <c r="EX2" s="18"/>
      <c r="EY2" s="18"/>
      <c r="EZ2" s="4" t="s">
        <v>13</v>
      </c>
      <c r="FC2" s="5"/>
      <c r="FG2" s="5"/>
      <c r="FI2" s="5"/>
      <c r="FJ2" s="5"/>
      <c r="FK2" s="5"/>
      <c r="FV2" s="18"/>
      <c r="FW2" s="18"/>
      <c r="FX2" s="4" t="s">
        <v>14</v>
      </c>
      <c r="GF2" s="5"/>
      <c r="GK2" s="5"/>
      <c r="GL2" s="5"/>
      <c r="GS2" s="18"/>
      <c r="GT2" s="18"/>
      <c r="GU2" s="4" t="s">
        <v>15</v>
      </c>
      <c r="GX2" s="5"/>
      <c r="HH2" s="5"/>
      <c r="HI2" s="18"/>
      <c r="HJ2" s="18"/>
      <c r="HK2" s="18"/>
      <c r="HL2" s="4" t="s">
        <v>16</v>
      </c>
      <c r="IB2" s="18"/>
      <c r="IC2" s="18"/>
      <c r="ID2" s="4" t="s">
        <v>17</v>
      </c>
      <c r="JP2" s="18"/>
      <c r="JQ2" s="18"/>
      <c r="JR2" s="4" t="s">
        <v>18</v>
      </c>
      <c r="KN2" s="15"/>
      <c r="KO2" s="15"/>
      <c r="KP2" s="15"/>
      <c r="KQ2" s="15"/>
      <c r="KR2" s="15"/>
      <c r="KS2" s="15"/>
      <c r="KT2" s="15"/>
      <c r="KU2" s="15"/>
      <c r="KV2" s="15"/>
      <c r="KW2" s="15"/>
      <c r="LT2" s="15"/>
      <c r="LU2" s="15"/>
      <c r="LV2" s="15"/>
      <c r="LW2" s="15"/>
      <c r="LX2" s="15"/>
      <c r="LY2" s="15"/>
      <c r="LZ2" s="15"/>
      <c r="MA2" s="15"/>
      <c r="MB2" s="15"/>
      <c r="MC2" s="15"/>
      <c r="MZ2" s="15"/>
      <c r="NA2" s="15"/>
      <c r="NB2" s="15"/>
      <c r="NC2" s="15"/>
      <c r="ND2" s="15"/>
      <c r="NE2" s="15"/>
      <c r="NF2" s="15"/>
      <c r="NG2" s="15"/>
      <c r="NH2" s="15"/>
      <c r="NI2" s="15"/>
      <c r="OF2" s="15"/>
      <c r="OG2" s="15"/>
      <c r="OH2" s="15"/>
      <c r="OI2" s="15"/>
      <c r="OJ2" s="15"/>
      <c r="OK2" s="15"/>
      <c r="OL2" s="15"/>
      <c r="OM2" s="15"/>
      <c r="ON2" s="15"/>
      <c r="OO2" s="15"/>
      <c r="PM2" s="15"/>
      <c r="PN2" s="15"/>
      <c r="PO2" s="15"/>
      <c r="PP2" s="15"/>
      <c r="PQ2" s="15"/>
      <c r="PR2" s="15"/>
      <c r="PS2" s="15"/>
      <c r="PT2" s="15"/>
      <c r="PU2" s="15"/>
      <c r="PV2" s="15"/>
      <c r="QS2" s="15"/>
      <c r="QT2" s="15"/>
      <c r="QU2" s="15"/>
      <c r="QV2" s="15"/>
      <c r="QW2" s="15"/>
      <c r="QX2" s="15"/>
      <c r="QY2" s="15"/>
      <c r="QZ2" s="15"/>
      <c r="RA2" s="15"/>
      <c r="RB2" s="15"/>
      <c r="RZ2" s="15"/>
      <c r="SA2" s="15"/>
      <c r="SB2" s="15"/>
      <c r="SC2" s="15"/>
      <c r="SD2" s="15"/>
      <c r="SE2" s="15"/>
      <c r="SF2" s="15"/>
      <c r="SG2" s="15"/>
      <c r="SH2" s="15"/>
      <c r="SI2" s="15"/>
      <c r="TF2" s="15"/>
      <c r="TG2" s="15"/>
      <c r="TH2" s="15"/>
      <c r="TI2" s="15"/>
      <c r="TJ2" s="15"/>
      <c r="TK2" s="15"/>
      <c r="TL2" s="15"/>
      <c r="TM2" s="15"/>
      <c r="TN2" s="15"/>
      <c r="TO2" s="15"/>
      <c r="UL2" s="15"/>
      <c r="UM2" s="15"/>
      <c r="UN2" s="15"/>
      <c r="UO2" s="15"/>
      <c r="UP2" s="15"/>
      <c r="UQ2" s="15"/>
      <c r="UR2" s="15"/>
      <c r="US2" s="15"/>
      <c r="UT2" s="15"/>
      <c r="UU2" s="15"/>
      <c r="VR2" s="15"/>
      <c r="VS2" s="15"/>
      <c r="VT2" s="15"/>
      <c r="VU2" s="15"/>
      <c r="VV2" s="15"/>
      <c r="VW2" s="15"/>
      <c r="VX2" s="15"/>
      <c r="VY2" s="15"/>
      <c r="VZ2" s="15"/>
      <c r="WA2" s="15"/>
      <c r="WC2" s="18"/>
      <c r="WD2" s="18"/>
      <c r="WE2" s="18"/>
      <c r="WF2" s="4" t="s">
        <v>19</v>
      </c>
      <c r="XT2" s="18"/>
      <c r="XU2" s="18"/>
      <c r="XV2" s="4" t="s">
        <v>20</v>
      </c>
      <c r="YD2" s="18"/>
      <c r="YE2" s="18"/>
      <c r="YF2" s="4" t="s">
        <v>21</v>
      </c>
      <c r="ZR2" s="15"/>
      <c r="ZS2" s="15"/>
      <c r="ZT2" s="15"/>
      <c r="ZU2" s="15"/>
      <c r="ZV2" s="15"/>
      <c r="ZW2" s="15"/>
      <c r="ZX2" s="15"/>
      <c r="ZY2" s="15"/>
      <c r="ZZ2" s="15"/>
      <c r="AAA2" s="15"/>
      <c r="AAX2" s="15"/>
      <c r="AAY2" s="15"/>
      <c r="AAZ2" s="15"/>
      <c r="ABA2" s="15"/>
      <c r="ABB2" s="15"/>
      <c r="ABC2" s="15"/>
      <c r="ABD2" s="15"/>
      <c r="ABE2" s="15"/>
      <c r="ABF2" s="15"/>
      <c r="ABG2" s="15"/>
      <c r="ACD2" s="15"/>
      <c r="ACE2" s="15"/>
      <c r="ACF2" s="15"/>
      <c r="ACG2" s="15"/>
      <c r="ACH2" s="15"/>
      <c r="ACI2" s="15"/>
      <c r="ACJ2" s="15"/>
      <c r="ACK2" s="15"/>
      <c r="ACL2" s="15"/>
      <c r="ACM2" s="15"/>
      <c r="ADJ2" s="15"/>
      <c r="ADK2" s="15"/>
      <c r="ADL2" s="15"/>
      <c r="ADM2" s="15"/>
      <c r="ADN2" s="15"/>
      <c r="ADO2" s="15"/>
      <c r="ADP2" s="15"/>
      <c r="ADQ2" s="15"/>
      <c r="ADR2" s="15"/>
      <c r="ADS2" s="15"/>
      <c r="AEP2" s="15"/>
      <c r="AEQ2" s="15"/>
      <c r="AER2" s="15"/>
      <c r="AES2" s="15"/>
      <c r="AET2" s="15"/>
      <c r="AEU2" s="15"/>
      <c r="AEV2" s="15"/>
      <c r="AEW2" s="15"/>
      <c r="AEX2" s="15"/>
      <c r="AEY2" s="15"/>
      <c r="AFV2" s="15"/>
      <c r="AFW2" s="15"/>
      <c r="AFX2" s="15"/>
      <c r="AFY2" s="15"/>
      <c r="AFZ2" s="15"/>
      <c r="AGA2" s="15"/>
      <c r="AGB2" s="15"/>
      <c r="AGC2" s="15"/>
      <c r="AGD2" s="15"/>
      <c r="AGE2" s="15"/>
      <c r="AHC2" s="15"/>
      <c r="AHD2" s="15"/>
      <c r="AHE2" s="15"/>
      <c r="AHF2" s="15"/>
      <c r="AHG2" s="15"/>
      <c r="AHH2" s="15"/>
      <c r="AHI2" s="15"/>
      <c r="AHJ2" s="15"/>
      <c r="AHK2" s="15"/>
      <c r="AHL2" s="15"/>
      <c r="AII2" s="15"/>
      <c r="AIJ2" s="15"/>
      <c r="AIK2" s="15"/>
      <c r="AIL2" s="15"/>
      <c r="AIM2" s="15"/>
      <c r="AIN2" s="15"/>
      <c r="AIO2" s="15"/>
      <c r="AIP2" s="15"/>
      <c r="AIQ2" s="15"/>
      <c r="AIR2" s="15"/>
      <c r="AIT2" s="18"/>
      <c r="AIU2" s="18"/>
      <c r="AIV2" s="18"/>
      <c r="AIW2" s="4" t="s">
        <v>22</v>
      </c>
      <c r="AJG2" s="18"/>
      <c r="AJH2" s="18"/>
      <c r="AJI2" s="4" t="s">
        <v>23</v>
      </c>
      <c r="AJQ2" s="18"/>
      <c r="AJR2" s="18"/>
      <c r="AJS2" s="4" t="s">
        <v>24</v>
      </c>
      <c r="AKA2" s="18"/>
      <c r="AKB2" s="18"/>
      <c r="AKC2" s="4" t="s">
        <v>25</v>
      </c>
      <c r="AKQ2" s="18"/>
      <c r="AKR2" s="18"/>
      <c r="AKS2" s="18"/>
    </row>
    <row r="3" spans="1:981" s="4" customFormat="1" x14ac:dyDescent="0.25">
      <c r="A3" s="4" t="s">
        <v>1364</v>
      </c>
      <c r="B3" s="4" t="s">
        <v>26</v>
      </c>
      <c r="R3" s="4" t="s">
        <v>27</v>
      </c>
      <c r="T3" s="4" t="s">
        <v>28</v>
      </c>
      <c r="Z3" s="4" t="s">
        <v>29</v>
      </c>
      <c r="AH3" s="4" t="s">
        <v>30</v>
      </c>
      <c r="BN3" s="18"/>
      <c r="BO3" s="18"/>
      <c r="BP3" s="4" t="s">
        <v>31</v>
      </c>
      <c r="BX3" s="4" t="s">
        <v>32</v>
      </c>
      <c r="BZ3" s="4" t="s">
        <v>33</v>
      </c>
      <c r="CB3" s="4" t="s">
        <v>34</v>
      </c>
      <c r="CD3" s="18"/>
      <c r="CE3" s="18"/>
      <c r="CF3" s="4" t="s">
        <v>35</v>
      </c>
      <c r="CH3" s="4" t="s">
        <v>36</v>
      </c>
      <c r="CJ3" s="6" t="s">
        <v>1185</v>
      </c>
      <c r="CL3" s="18"/>
      <c r="CM3" s="18"/>
      <c r="CN3" s="4" t="s">
        <v>37</v>
      </c>
      <c r="CP3" s="4" t="s">
        <v>38</v>
      </c>
      <c r="CR3" s="6" t="s">
        <v>1369</v>
      </c>
      <c r="CS3" s="6"/>
      <c r="CT3" s="6" t="s">
        <v>39</v>
      </c>
      <c r="CU3" s="6"/>
      <c r="CV3" s="18"/>
      <c r="CW3" s="18"/>
      <c r="CX3" s="6" t="s">
        <v>40</v>
      </c>
      <c r="CY3" s="7"/>
      <c r="DA3" s="6" t="s">
        <v>41</v>
      </c>
      <c r="DB3" s="6"/>
      <c r="DD3" s="6" t="s">
        <v>42</v>
      </c>
      <c r="DE3" s="6"/>
      <c r="DF3" s="6"/>
      <c r="DG3" s="6" t="s">
        <v>43</v>
      </c>
      <c r="DH3" s="6"/>
      <c r="DI3" s="6"/>
      <c r="DJ3" s="6" t="s">
        <v>44</v>
      </c>
      <c r="DK3" s="6"/>
      <c r="DL3" s="6"/>
      <c r="DM3" s="6"/>
      <c r="DN3" s="6"/>
      <c r="DO3" s="6"/>
      <c r="DP3" s="6"/>
      <c r="DQ3" s="6"/>
      <c r="DR3" s="6"/>
      <c r="DS3" s="6"/>
      <c r="DT3" s="6"/>
      <c r="DU3" s="6"/>
      <c r="DV3" s="6" t="s">
        <v>45</v>
      </c>
      <c r="DW3" s="6"/>
      <c r="DX3" s="6"/>
      <c r="DY3" s="6"/>
      <c r="DZ3" s="6"/>
      <c r="EA3" s="6"/>
      <c r="EB3" s="6"/>
      <c r="EC3" s="6"/>
      <c r="ED3" s="6"/>
      <c r="EE3" s="6" t="s">
        <v>1370</v>
      </c>
      <c r="EF3" s="6"/>
      <c r="EG3" s="6"/>
      <c r="EH3" s="20"/>
      <c r="EI3" s="20"/>
      <c r="EJ3" s="20"/>
      <c r="EK3" s="6" t="s">
        <v>46</v>
      </c>
      <c r="EL3" s="7"/>
      <c r="EM3" s="7"/>
      <c r="EN3" s="8"/>
      <c r="EO3" s="7"/>
      <c r="EP3" s="7"/>
      <c r="EQ3" s="7"/>
      <c r="ER3" s="8"/>
      <c r="ES3" s="4" t="s">
        <v>47</v>
      </c>
      <c r="ET3" s="5"/>
      <c r="EU3" s="5"/>
      <c r="EV3" s="5"/>
      <c r="EX3" s="18"/>
      <c r="EY3" s="18"/>
      <c r="EZ3" s="6" t="s">
        <v>48</v>
      </c>
      <c r="FA3" s="6"/>
      <c r="FB3" s="6"/>
      <c r="FC3" s="9"/>
      <c r="FD3" s="6"/>
      <c r="FE3" s="6"/>
      <c r="FF3" s="6"/>
      <c r="FG3" s="8"/>
      <c r="FH3" s="6" t="s">
        <v>49</v>
      </c>
      <c r="FI3" s="9"/>
      <c r="FJ3" s="9"/>
      <c r="FK3" s="5"/>
      <c r="FL3" s="4" t="s">
        <v>50</v>
      </c>
      <c r="FQ3" s="4" t="s">
        <v>51</v>
      </c>
      <c r="FV3" s="18"/>
      <c r="FW3" s="18"/>
      <c r="FX3" s="4" t="s">
        <v>52</v>
      </c>
      <c r="GC3" s="6" t="s">
        <v>53</v>
      </c>
      <c r="GD3" s="6"/>
      <c r="GE3" s="6"/>
      <c r="GF3" s="9"/>
      <c r="GG3" s="6"/>
      <c r="GH3" s="6"/>
      <c r="GI3" s="6"/>
      <c r="GJ3" s="6"/>
      <c r="GK3" s="5" t="s">
        <v>54</v>
      </c>
      <c r="GL3" s="5"/>
      <c r="GP3" s="6" t="s">
        <v>55</v>
      </c>
      <c r="GQ3" s="6"/>
      <c r="GS3" s="18"/>
      <c r="GT3" s="18"/>
      <c r="GU3" s="6" t="s">
        <v>56</v>
      </c>
      <c r="GX3" s="5"/>
      <c r="HD3" s="4" t="s">
        <v>57</v>
      </c>
      <c r="HH3" s="5"/>
      <c r="HI3" s="18"/>
      <c r="HJ3" s="18"/>
      <c r="HK3" s="18"/>
      <c r="HL3" s="4" t="s">
        <v>58</v>
      </c>
      <c r="HN3" s="6" t="s">
        <v>59</v>
      </c>
      <c r="HP3" s="4" t="s">
        <v>60</v>
      </c>
      <c r="HS3" s="4" t="s">
        <v>61</v>
      </c>
      <c r="HV3" s="6" t="s">
        <v>62</v>
      </c>
      <c r="HW3" s="6"/>
      <c r="HX3" s="6"/>
      <c r="HY3" s="6"/>
      <c r="HZ3" s="10" t="s">
        <v>63</v>
      </c>
      <c r="IA3" s="10"/>
      <c r="IB3" s="18"/>
      <c r="IC3" s="18"/>
      <c r="ID3" s="4" t="s">
        <v>64</v>
      </c>
      <c r="JJ3" s="4" t="s">
        <v>65</v>
      </c>
      <c r="JL3" s="4" t="s">
        <v>66</v>
      </c>
      <c r="JN3" s="4" t="s">
        <v>67</v>
      </c>
      <c r="JP3" s="18"/>
      <c r="JQ3" s="18"/>
      <c r="JR3" s="4" t="s">
        <v>68</v>
      </c>
      <c r="KN3" s="15"/>
      <c r="KO3" s="15"/>
      <c r="KP3" s="15"/>
      <c r="KQ3" s="15"/>
      <c r="KR3" s="15"/>
      <c r="KS3" s="15"/>
      <c r="KT3" s="15"/>
      <c r="KU3" s="15"/>
      <c r="KV3" s="15"/>
      <c r="KW3" s="15"/>
      <c r="LT3" s="15"/>
      <c r="LU3" s="15"/>
      <c r="LV3" s="15"/>
      <c r="LW3" s="15"/>
      <c r="LX3" s="15"/>
      <c r="LY3" s="15"/>
      <c r="LZ3" s="15"/>
      <c r="MA3" s="15"/>
      <c r="MB3" s="15"/>
      <c r="MC3" s="15"/>
      <c r="MZ3" s="15"/>
      <c r="NA3" s="15"/>
      <c r="NB3" s="15"/>
      <c r="NC3" s="15"/>
      <c r="ND3" s="15"/>
      <c r="NE3" s="15"/>
      <c r="NF3" s="15"/>
      <c r="NG3" s="15"/>
      <c r="NH3" s="15"/>
      <c r="NI3" s="15"/>
      <c r="OF3" s="15"/>
      <c r="OG3" s="15"/>
      <c r="OH3" s="15"/>
      <c r="OI3" s="15"/>
      <c r="OJ3" s="15"/>
      <c r="OK3" s="15"/>
      <c r="OL3" s="15"/>
      <c r="OM3" s="15"/>
      <c r="ON3" s="15"/>
      <c r="OO3" s="15"/>
      <c r="OQ3" s="4" t="s">
        <v>69</v>
      </c>
      <c r="PM3" s="15"/>
      <c r="PN3" s="15"/>
      <c r="PO3" s="15"/>
      <c r="PP3" s="15"/>
      <c r="PQ3" s="15"/>
      <c r="PR3" s="15"/>
      <c r="PS3" s="15"/>
      <c r="PT3" s="15"/>
      <c r="PU3" s="15"/>
      <c r="PV3" s="15"/>
      <c r="QS3" s="15"/>
      <c r="QT3" s="15"/>
      <c r="QU3" s="15"/>
      <c r="QV3" s="15"/>
      <c r="QW3" s="15"/>
      <c r="QX3" s="15"/>
      <c r="QY3" s="15"/>
      <c r="QZ3" s="15"/>
      <c r="RA3" s="15"/>
      <c r="RB3" s="15"/>
      <c r="RD3" s="4" t="s">
        <v>70</v>
      </c>
      <c r="RZ3" s="15"/>
      <c r="SA3" s="15"/>
      <c r="SB3" s="15"/>
      <c r="SC3" s="15"/>
      <c r="SD3" s="15"/>
      <c r="SE3" s="15"/>
      <c r="SF3" s="15"/>
      <c r="SG3" s="15"/>
      <c r="SH3" s="15"/>
      <c r="SI3" s="15"/>
      <c r="TF3" s="15"/>
      <c r="TG3" s="15"/>
      <c r="TH3" s="15"/>
      <c r="TI3" s="15"/>
      <c r="TJ3" s="15"/>
      <c r="TK3" s="15"/>
      <c r="TL3" s="15"/>
      <c r="TM3" s="15"/>
      <c r="TN3" s="15"/>
      <c r="TO3" s="15"/>
      <c r="UL3" s="15"/>
      <c r="UM3" s="15"/>
      <c r="UN3" s="15"/>
      <c r="UO3" s="15"/>
      <c r="UP3" s="15"/>
      <c r="UQ3" s="15"/>
      <c r="UR3" s="15"/>
      <c r="US3" s="15"/>
      <c r="UT3" s="15"/>
      <c r="UU3" s="15"/>
      <c r="VR3" s="15"/>
      <c r="VS3" s="15"/>
      <c r="VT3" s="15"/>
      <c r="VU3" s="15"/>
      <c r="VV3" s="15"/>
      <c r="VW3" s="15"/>
      <c r="VX3" s="15"/>
      <c r="VY3" s="15"/>
      <c r="VZ3" s="15"/>
      <c r="WA3" s="15"/>
      <c r="WC3" s="18"/>
      <c r="WD3" s="18"/>
      <c r="WE3" s="18"/>
      <c r="WF3" s="4" t="s">
        <v>71</v>
      </c>
      <c r="WP3" s="4" t="s">
        <v>72</v>
      </c>
      <c r="WZ3" s="4" t="s">
        <v>73</v>
      </c>
      <c r="XJ3" s="4" t="s">
        <v>74</v>
      </c>
      <c r="XL3" s="4" t="s">
        <v>75</v>
      </c>
      <c r="XR3" s="5" t="s">
        <v>1216</v>
      </c>
      <c r="XT3" s="18"/>
      <c r="XU3" s="18"/>
      <c r="XV3" s="4" t="s">
        <v>77</v>
      </c>
      <c r="XX3" s="4" t="s">
        <v>1371</v>
      </c>
      <c r="XZ3" s="4" t="s">
        <v>78</v>
      </c>
      <c r="YB3" s="4" t="s">
        <v>79</v>
      </c>
      <c r="YD3" s="18"/>
      <c r="YE3" s="18"/>
      <c r="YF3" s="4" t="s">
        <v>80</v>
      </c>
      <c r="YP3" s="4" t="s">
        <v>81</v>
      </c>
      <c r="YV3" s="4" t="s">
        <v>82</v>
      </c>
      <c r="ZR3" s="15"/>
      <c r="ZS3" s="15"/>
      <c r="ZT3" s="15"/>
      <c r="ZU3" s="15"/>
      <c r="ZV3" s="15"/>
      <c r="ZW3" s="15"/>
      <c r="ZX3" s="15"/>
      <c r="ZY3" s="15"/>
      <c r="ZZ3" s="15"/>
      <c r="AAA3" s="15"/>
      <c r="AAX3" s="15"/>
      <c r="AAY3" s="15"/>
      <c r="AAZ3" s="15"/>
      <c r="ABA3" s="15"/>
      <c r="ABB3" s="15"/>
      <c r="ABC3" s="15"/>
      <c r="ABD3" s="15"/>
      <c r="ABE3" s="15"/>
      <c r="ABF3" s="15"/>
      <c r="ABG3" s="15"/>
      <c r="ACD3" s="15"/>
      <c r="ACE3" s="15"/>
      <c r="ACF3" s="15"/>
      <c r="ACG3" s="15"/>
      <c r="ACH3" s="15"/>
      <c r="ACI3" s="15"/>
      <c r="ACJ3" s="15"/>
      <c r="ACK3" s="15"/>
      <c r="ACL3" s="15"/>
      <c r="ACM3" s="15"/>
      <c r="ADJ3" s="15"/>
      <c r="ADK3" s="15"/>
      <c r="ADL3" s="15"/>
      <c r="ADM3" s="15"/>
      <c r="ADN3" s="15"/>
      <c r="ADO3" s="15"/>
      <c r="ADP3" s="15"/>
      <c r="ADQ3" s="15"/>
      <c r="ADR3" s="15"/>
      <c r="ADS3" s="15"/>
      <c r="AEP3" s="15"/>
      <c r="AEQ3" s="15"/>
      <c r="AER3" s="15"/>
      <c r="AES3" s="15"/>
      <c r="AET3" s="15"/>
      <c r="AEU3" s="15"/>
      <c r="AEV3" s="15"/>
      <c r="AEW3" s="15"/>
      <c r="AEX3" s="15"/>
      <c r="AEY3" s="15"/>
      <c r="AFV3" s="15"/>
      <c r="AFW3" s="15"/>
      <c r="AFX3" s="15"/>
      <c r="AFY3" s="15"/>
      <c r="AFZ3" s="15"/>
      <c r="AGA3" s="15"/>
      <c r="AGB3" s="15"/>
      <c r="AGC3" s="15"/>
      <c r="AGD3" s="15"/>
      <c r="AGE3" s="15"/>
      <c r="AGG3" s="4" t="s">
        <v>83</v>
      </c>
      <c r="AHC3" s="15"/>
      <c r="AHD3" s="15"/>
      <c r="AHE3" s="15"/>
      <c r="AHF3" s="15"/>
      <c r="AHG3" s="15"/>
      <c r="AHH3" s="15"/>
      <c r="AHI3" s="15"/>
      <c r="AHJ3" s="15"/>
      <c r="AHK3" s="15"/>
      <c r="AHL3" s="15"/>
      <c r="AII3" s="15"/>
      <c r="AIJ3" s="15"/>
      <c r="AIK3" s="15"/>
      <c r="AIL3" s="15"/>
      <c r="AIM3" s="15"/>
      <c r="AIN3" s="15"/>
      <c r="AIO3" s="15"/>
      <c r="AIP3" s="15"/>
      <c r="AIQ3" s="15"/>
      <c r="AIR3" s="15"/>
      <c r="AIT3" s="18"/>
      <c r="AIU3" s="18"/>
      <c r="AIV3" s="18"/>
      <c r="AIW3" s="4" t="s">
        <v>84</v>
      </c>
      <c r="AIY3" s="4" t="s">
        <v>85</v>
      </c>
      <c r="AJA3" s="4" t="s">
        <v>86</v>
      </c>
      <c r="AJG3" s="18"/>
      <c r="AJH3" s="18"/>
      <c r="AJI3" s="4" t="s">
        <v>87</v>
      </c>
      <c r="AJK3" s="4" t="s">
        <v>88</v>
      </c>
      <c r="AJM3" s="4" t="s">
        <v>89</v>
      </c>
      <c r="AJN3" s="5"/>
      <c r="AJO3" s="5"/>
      <c r="AJP3" s="5"/>
      <c r="AJQ3" s="18"/>
      <c r="AJR3" s="18"/>
      <c r="AJS3" s="5" t="s">
        <v>90</v>
      </c>
      <c r="AJT3" s="5"/>
      <c r="AJU3" s="5" t="s">
        <v>91</v>
      </c>
      <c r="AJV3" s="5"/>
      <c r="AJW3" s="5" t="s">
        <v>92</v>
      </c>
      <c r="AJX3" s="5"/>
      <c r="AJY3" s="5" t="s">
        <v>93</v>
      </c>
      <c r="AJZ3" s="5"/>
      <c r="AKA3" s="18"/>
      <c r="AKB3" s="18"/>
      <c r="AKC3" s="5" t="s">
        <v>94</v>
      </c>
      <c r="AKD3" s="5"/>
      <c r="AKE3" s="4" t="s">
        <v>95</v>
      </c>
      <c r="AKG3" s="4" t="s">
        <v>96</v>
      </c>
      <c r="AKI3" s="4" t="s">
        <v>97</v>
      </c>
      <c r="AKK3" s="4" t="s">
        <v>98</v>
      </c>
      <c r="AKM3" s="4" t="s">
        <v>99</v>
      </c>
      <c r="AKO3" s="4" t="s">
        <v>100</v>
      </c>
      <c r="AKQ3" s="18"/>
      <c r="AKR3" s="18"/>
      <c r="AKS3" s="18"/>
    </row>
    <row r="4" spans="1:981" s="4" customFormat="1" x14ac:dyDescent="0.25">
      <c r="A4" s="5" t="s">
        <v>1365</v>
      </c>
      <c r="B4" s="4" t="s">
        <v>101</v>
      </c>
      <c r="C4" s="4" t="s">
        <v>102</v>
      </c>
      <c r="D4" s="4" t="s">
        <v>103</v>
      </c>
      <c r="E4" s="4" t="s">
        <v>104</v>
      </c>
      <c r="F4" s="4" t="s">
        <v>105</v>
      </c>
      <c r="G4" s="4" t="s">
        <v>106</v>
      </c>
      <c r="H4" s="4" t="s">
        <v>107</v>
      </c>
      <c r="I4" s="4" t="s">
        <v>108</v>
      </c>
      <c r="J4" s="4" t="s">
        <v>109</v>
      </c>
      <c r="K4" s="4" t="s">
        <v>110</v>
      </c>
      <c r="L4" s="4" t="s">
        <v>111</v>
      </c>
      <c r="M4" s="4" t="s">
        <v>112</v>
      </c>
      <c r="N4" s="4" t="s">
        <v>113</v>
      </c>
      <c r="O4" s="4" t="s">
        <v>114</v>
      </c>
      <c r="P4" s="4" t="s">
        <v>115</v>
      </c>
      <c r="Q4" s="4" t="s">
        <v>116</v>
      </c>
      <c r="R4" s="4" t="s">
        <v>117</v>
      </c>
      <c r="S4" s="4" t="s">
        <v>118</v>
      </c>
      <c r="T4" s="4" t="s">
        <v>119</v>
      </c>
      <c r="U4" s="4" t="s">
        <v>120</v>
      </c>
      <c r="V4" s="4" t="s">
        <v>121</v>
      </c>
      <c r="W4" s="4" t="s">
        <v>122</v>
      </c>
      <c r="X4" s="4" t="s">
        <v>123</v>
      </c>
      <c r="Y4" s="4" t="s">
        <v>124</v>
      </c>
      <c r="Z4" s="4" t="s">
        <v>125</v>
      </c>
      <c r="AA4" s="4" t="s">
        <v>126</v>
      </c>
      <c r="AB4" s="4" t="s">
        <v>127</v>
      </c>
      <c r="AC4" s="4" t="s">
        <v>128</v>
      </c>
      <c r="AD4" s="4" t="s">
        <v>129</v>
      </c>
      <c r="AE4" s="4" t="s">
        <v>130</v>
      </c>
      <c r="AF4" s="4" t="s">
        <v>131</v>
      </c>
      <c r="AG4" s="4" t="s">
        <v>132</v>
      </c>
      <c r="AH4" s="4" t="s">
        <v>133</v>
      </c>
      <c r="AI4" s="4" t="s">
        <v>134</v>
      </c>
      <c r="AJ4" s="4" t="s">
        <v>135</v>
      </c>
      <c r="AK4" s="4" t="s">
        <v>136</v>
      </c>
      <c r="AL4" s="4" t="s">
        <v>137</v>
      </c>
      <c r="AM4" s="4" t="s">
        <v>138</v>
      </c>
      <c r="AN4" s="4" t="s">
        <v>139</v>
      </c>
      <c r="AO4" s="4" t="s">
        <v>140</v>
      </c>
      <c r="AP4" s="4" t="s">
        <v>141</v>
      </c>
      <c r="AQ4" s="4" t="s">
        <v>142</v>
      </c>
      <c r="AR4" s="4" t="s">
        <v>143</v>
      </c>
      <c r="AS4" s="4" t="s">
        <v>144</v>
      </c>
      <c r="AT4" s="4" t="s">
        <v>145</v>
      </c>
      <c r="AU4" s="4" t="s">
        <v>146</v>
      </c>
      <c r="AV4" s="4" t="s">
        <v>147</v>
      </c>
      <c r="AW4" s="4" t="s">
        <v>148</v>
      </c>
      <c r="AX4" s="4" t="s">
        <v>149</v>
      </c>
      <c r="AY4" s="4" t="s">
        <v>150</v>
      </c>
      <c r="AZ4" s="4" t="s">
        <v>151</v>
      </c>
      <c r="BA4" s="4" t="s">
        <v>152</v>
      </c>
      <c r="BB4" s="4" t="s">
        <v>153</v>
      </c>
      <c r="BC4" s="4" t="s">
        <v>154</v>
      </c>
      <c r="BD4" s="4" t="s">
        <v>155</v>
      </c>
      <c r="BE4" s="4" t="s">
        <v>156</v>
      </c>
      <c r="BF4" s="4" t="s">
        <v>157</v>
      </c>
      <c r="BG4" s="4" t="s">
        <v>158</v>
      </c>
      <c r="BH4" s="4" t="s">
        <v>159</v>
      </c>
      <c r="BI4" s="4" t="s">
        <v>160</v>
      </c>
      <c r="BJ4" s="4" t="s">
        <v>161</v>
      </c>
      <c r="BK4" s="4" t="s">
        <v>162</v>
      </c>
      <c r="BL4" s="4" t="s">
        <v>163</v>
      </c>
      <c r="BM4" s="4" t="s">
        <v>164</v>
      </c>
      <c r="BN4" s="18" t="s">
        <v>7</v>
      </c>
      <c r="BO4" s="18" t="s">
        <v>165</v>
      </c>
      <c r="BP4" s="4" t="s">
        <v>166</v>
      </c>
      <c r="BQ4" s="4" t="s">
        <v>167</v>
      </c>
      <c r="BR4" s="4" t="s">
        <v>168</v>
      </c>
      <c r="BS4" s="4" t="s">
        <v>169</v>
      </c>
      <c r="BT4" s="4" t="s">
        <v>170</v>
      </c>
      <c r="BU4" s="4" t="s">
        <v>171</v>
      </c>
      <c r="BV4" s="4" t="s">
        <v>172</v>
      </c>
      <c r="BW4" s="4" t="s">
        <v>173</v>
      </c>
      <c r="BX4" s="4" t="s">
        <v>32</v>
      </c>
      <c r="BY4" s="4" t="s">
        <v>174</v>
      </c>
      <c r="BZ4" s="4" t="s">
        <v>33</v>
      </c>
      <c r="CA4" s="4" t="s">
        <v>175</v>
      </c>
      <c r="CB4" s="4" t="s">
        <v>34</v>
      </c>
      <c r="CC4" s="4" t="s">
        <v>176</v>
      </c>
      <c r="CD4" s="18" t="s">
        <v>8</v>
      </c>
      <c r="CE4" s="18" t="s">
        <v>177</v>
      </c>
      <c r="CF4" s="4" t="s">
        <v>35</v>
      </c>
      <c r="CG4" s="4" t="s">
        <v>178</v>
      </c>
      <c r="CH4" s="4" t="s">
        <v>36</v>
      </c>
      <c r="CI4" s="4" t="s">
        <v>179</v>
      </c>
      <c r="CJ4" s="6" t="s">
        <v>1185</v>
      </c>
      <c r="CK4" s="11" t="s">
        <v>180</v>
      </c>
      <c r="CL4" s="18" t="s">
        <v>9</v>
      </c>
      <c r="CM4" s="18" t="s">
        <v>181</v>
      </c>
      <c r="CN4" s="4" t="s">
        <v>37</v>
      </c>
      <c r="CO4" s="4" t="s">
        <v>182</v>
      </c>
      <c r="CP4" s="4" t="s">
        <v>38</v>
      </c>
      <c r="CQ4" s="4" t="s">
        <v>183</v>
      </c>
      <c r="CR4" s="6" t="s">
        <v>1369</v>
      </c>
      <c r="CS4" s="6" t="s">
        <v>184</v>
      </c>
      <c r="CT4" s="6" t="s">
        <v>39</v>
      </c>
      <c r="CU4" s="6" t="s">
        <v>185</v>
      </c>
      <c r="CV4" s="18" t="s">
        <v>10</v>
      </c>
      <c r="CW4" s="18" t="s">
        <v>186</v>
      </c>
      <c r="CX4" s="6" t="s">
        <v>40</v>
      </c>
      <c r="CY4" s="6" t="s">
        <v>187</v>
      </c>
      <c r="CZ4" s="6" t="s">
        <v>188</v>
      </c>
      <c r="DA4" s="6" t="s">
        <v>41</v>
      </c>
      <c r="DB4" s="6" t="s">
        <v>189</v>
      </c>
      <c r="DC4" s="6" t="s">
        <v>190</v>
      </c>
      <c r="DD4" s="6" t="s">
        <v>42</v>
      </c>
      <c r="DE4" s="6" t="s">
        <v>191</v>
      </c>
      <c r="DF4" s="6" t="s">
        <v>192</v>
      </c>
      <c r="DG4" s="6" t="s">
        <v>43</v>
      </c>
      <c r="DH4" s="6" t="s">
        <v>193</v>
      </c>
      <c r="DI4" s="6" t="s">
        <v>194</v>
      </c>
      <c r="DJ4" s="10" t="s">
        <v>195</v>
      </c>
      <c r="DK4" s="10" t="s">
        <v>196</v>
      </c>
      <c r="DL4" s="11" t="s">
        <v>197</v>
      </c>
      <c r="DM4" s="10" t="s">
        <v>198</v>
      </c>
      <c r="DN4" s="10" t="s">
        <v>199</v>
      </c>
      <c r="DO4" s="10" t="s">
        <v>200</v>
      </c>
      <c r="DP4" s="10" t="s">
        <v>201</v>
      </c>
      <c r="DQ4" s="10" t="s">
        <v>202</v>
      </c>
      <c r="DR4" s="10" t="s">
        <v>203</v>
      </c>
      <c r="DS4" s="10" t="s">
        <v>204</v>
      </c>
      <c r="DT4" s="10" t="s">
        <v>205</v>
      </c>
      <c r="DU4" s="10" t="s">
        <v>206</v>
      </c>
      <c r="DV4" s="10" t="s">
        <v>207</v>
      </c>
      <c r="DW4" s="10" t="s">
        <v>208</v>
      </c>
      <c r="DX4" s="10" t="s">
        <v>209</v>
      </c>
      <c r="DY4" s="10" t="s">
        <v>210</v>
      </c>
      <c r="DZ4" s="10" t="s">
        <v>211</v>
      </c>
      <c r="EA4" s="10" t="s">
        <v>212</v>
      </c>
      <c r="EB4" s="10" t="s">
        <v>213</v>
      </c>
      <c r="EC4" s="10" t="s">
        <v>214</v>
      </c>
      <c r="ED4" s="10" t="s">
        <v>215</v>
      </c>
      <c r="EE4" s="6" t="s">
        <v>1370</v>
      </c>
      <c r="EF4" s="10" t="s">
        <v>216</v>
      </c>
      <c r="EG4" s="10" t="s">
        <v>217</v>
      </c>
      <c r="EH4" s="18" t="s">
        <v>11</v>
      </c>
      <c r="EI4" s="18" t="s">
        <v>218</v>
      </c>
      <c r="EJ4" s="18" t="s">
        <v>1350</v>
      </c>
      <c r="EK4" s="4" t="s">
        <v>219</v>
      </c>
      <c r="EL4" s="4" t="s">
        <v>220</v>
      </c>
      <c r="EM4" s="4" t="s">
        <v>221</v>
      </c>
      <c r="EN4" s="5" t="s">
        <v>222</v>
      </c>
      <c r="EO4" s="4" t="s">
        <v>223</v>
      </c>
      <c r="EP4" s="4" t="s">
        <v>224</v>
      </c>
      <c r="EQ4" s="4" t="s">
        <v>225</v>
      </c>
      <c r="ER4" s="5" t="s">
        <v>226</v>
      </c>
      <c r="ES4" s="4" t="s">
        <v>227</v>
      </c>
      <c r="ET4" s="5" t="s">
        <v>228</v>
      </c>
      <c r="EU4" s="5" t="s">
        <v>229</v>
      </c>
      <c r="EV4" s="5" t="s">
        <v>230</v>
      </c>
      <c r="EW4" s="4" t="s">
        <v>231</v>
      </c>
      <c r="EX4" s="18" t="s">
        <v>12</v>
      </c>
      <c r="EY4" s="18" t="s">
        <v>232</v>
      </c>
      <c r="EZ4" s="6" t="s">
        <v>233</v>
      </c>
      <c r="FA4" s="6" t="s">
        <v>234</v>
      </c>
      <c r="FB4" s="6" t="s">
        <v>235</v>
      </c>
      <c r="FC4" s="9" t="s">
        <v>236</v>
      </c>
      <c r="FD4" s="6" t="s">
        <v>237</v>
      </c>
      <c r="FE4" s="6" t="s">
        <v>238</v>
      </c>
      <c r="FF4" s="6" t="s">
        <v>239</v>
      </c>
      <c r="FG4" s="9" t="s">
        <v>240</v>
      </c>
      <c r="FH4" s="6" t="s">
        <v>241</v>
      </c>
      <c r="FI4" s="9" t="s">
        <v>242</v>
      </c>
      <c r="FJ4" s="9" t="s">
        <v>243</v>
      </c>
      <c r="FK4" s="9" t="s">
        <v>244</v>
      </c>
      <c r="FL4" s="4" t="s">
        <v>245</v>
      </c>
      <c r="FM4" s="4" t="s">
        <v>246</v>
      </c>
      <c r="FN4" s="4" t="s">
        <v>247</v>
      </c>
      <c r="FO4" s="4" t="s">
        <v>248</v>
      </c>
      <c r="FP4" s="4" t="s">
        <v>249</v>
      </c>
      <c r="FQ4" s="4" t="s">
        <v>250</v>
      </c>
      <c r="FR4" s="4" t="s">
        <v>251</v>
      </c>
      <c r="FS4" s="4" t="s">
        <v>252</v>
      </c>
      <c r="FT4" s="4" t="s">
        <v>253</v>
      </c>
      <c r="FU4" s="4" t="s">
        <v>254</v>
      </c>
      <c r="FV4" s="18" t="s">
        <v>13</v>
      </c>
      <c r="FW4" s="18" t="s">
        <v>1340</v>
      </c>
      <c r="FX4" s="4" t="s">
        <v>255</v>
      </c>
      <c r="FY4" s="4" t="s">
        <v>256</v>
      </c>
      <c r="FZ4" s="4" t="s">
        <v>257</v>
      </c>
      <c r="GA4" s="4" t="s">
        <v>258</v>
      </c>
      <c r="GB4" s="4" t="s">
        <v>259</v>
      </c>
      <c r="GC4" s="6" t="s">
        <v>260</v>
      </c>
      <c r="GD4" s="6" t="s">
        <v>261</v>
      </c>
      <c r="GE4" s="6" t="s">
        <v>262</v>
      </c>
      <c r="GF4" s="9" t="s">
        <v>263</v>
      </c>
      <c r="GG4" s="6" t="s">
        <v>264</v>
      </c>
      <c r="GH4" s="6" t="s">
        <v>265</v>
      </c>
      <c r="GI4" s="6" t="s">
        <v>266</v>
      </c>
      <c r="GJ4" s="6" t="s">
        <v>267</v>
      </c>
      <c r="GK4" s="12" t="s">
        <v>268</v>
      </c>
      <c r="GL4" s="5" t="s">
        <v>269</v>
      </c>
      <c r="GM4" s="5" t="s">
        <v>270</v>
      </c>
      <c r="GN4" s="5" t="s">
        <v>271</v>
      </c>
      <c r="GO4" s="4" t="s">
        <v>272</v>
      </c>
      <c r="GP4" s="6" t="s">
        <v>55</v>
      </c>
      <c r="GQ4" s="6" t="s">
        <v>273</v>
      </c>
      <c r="GR4" s="6" t="s">
        <v>274</v>
      </c>
      <c r="GS4" s="18" t="s">
        <v>14</v>
      </c>
      <c r="GT4" s="18" t="s">
        <v>275</v>
      </c>
      <c r="GU4" s="6" t="s">
        <v>276</v>
      </c>
      <c r="GV4" s="6" t="s">
        <v>277</v>
      </c>
      <c r="GW4" s="6" t="s">
        <v>278</v>
      </c>
      <c r="GX4" s="9" t="s">
        <v>279</v>
      </c>
      <c r="GY4" s="6" t="s">
        <v>280</v>
      </c>
      <c r="GZ4" s="6" t="s">
        <v>281</v>
      </c>
      <c r="HA4" s="6" t="s">
        <v>282</v>
      </c>
      <c r="HB4" s="6" t="s">
        <v>283</v>
      </c>
      <c r="HC4" s="9" t="s">
        <v>284</v>
      </c>
      <c r="HD4" s="4" t="s">
        <v>285</v>
      </c>
      <c r="HE4" s="4" t="s">
        <v>286</v>
      </c>
      <c r="HF4" s="4" t="s">
        <v>287</v>
      </c>
      <c r="HG4" s="4" t="s">
        <v>288</v>
      </c>
      <c r="HH4" s="5" t="s">
        <v>289</v>
      </c>
      <c r="HI4" s="18" t="s">
        <v>15</v>
      </c>
      <c r="HJ4" s="18" t="s">
        <v>290</v>
      </c>
      <c r="HK4" s="18" t="s">
        <v>1349</v>
      </c>
      <c r="HL4" s="4" t="s">
        <v>58</v>
      </c>
      <c r="HM4" s="4" t="s">
        <v>291</v>
      </c>
      <c r="HN4" s="6" t="s">
        <v>59</v>
      </c>
      <c r="HO4" s="4" t="s">
        <v>292</v>
      </c>
      <c r="HP4" s="4" t="s">
        <v>60</v>
      </c>
      <c r="HQ4" s="4" t="s">
        <v>293</v>
      </c>
      <c r="HR4" s="4" t="s">
        <v>294</v>
      </c>
      <c r="HS4" s="4" t="s">
        <v>61</v>
      </c>
      <c r="HT4" s="4" t="s">
        <v>295</v>
      </c>
      <c r="HU4" s="4" t="s">
        <v>296</v>
      </c>
      <c r="HV4" s="10" t="s">
        <v>297</v>
      </c>
      <c r="HW4" s="10" t="s">
        <v>298</v>
      </c>
      <c r="HX4" s="10" t="s">
        <v>299</v>
      </c>
      <c r="HY4" s="10" t="s">
        <v>300</v>
      </c>
      <c r="HZ4" s="10" t="s">
        <v>63</v>
      </c>
      <c r="IA4" s="10" t="s">
        <v>301</v>
      </c>
      <c r="IB4" s="18" t="s">
        <v>16</v>
      </c>
      <c r="IC4" s="18" t="s">
        <v>302</v>
      </c>
      <c r="ID4" s="4" t="s">
        <v>303</v>
      </c>
      <c r="IE4" s="4" t="s">
        <v>304</v>
      </c>
      <c r="IF4" s="4" t="s">
        <v>305</v>
      </c>
      <c r="IG4" s="4" t="s">
        <v>306</v>
      </c>
      <c r="IH4" s="4" t="s">
        <v>307</v>
      </c>
      <c r="II4" s="4" t="s">
        <v>308</v>
      </c>
      <c r="IJ4" s="4" t="s">
        <v>309</v>
      </c>
      <c r="IK4" s="4" t="s">
        <v>310</v>
      </c>
      <c r="IL4" s="4" t="s">
        <v>311</v>
      </c>
      <c r="IM4" s="4" t="s">
        <v>312</v>
      </c>
      <c r="IN4" s="4" t="s">
        <v>313</v>
      </c>
      <c r="IO4" s="4" t="s">
        <v>314</v>
      </c>
      <c r="IP4" s="4" t="s">
        <v>315</v>
      </c>
      <c r="IQ4" s="4" t="s">
        <v>316</v>
      </c>
      <c r="IR4" s="4" t="s">
        <v>317</v>
      </c>
      <c r="IS4" s="4" t="s">
        <v>318</v>
      </c>
      <c r="IT4" s="4" t="s">
        <v>319</v>
      </c>
      <c r="IU4" s="4" t="s">
        <v>320</v>
      </c>
      <c r="IV4" s="4" t="s">
        <v>321</v>
      </c>
      <c r="IW4" s="4" t="s">
        <v>322</v>
      </c>
      <c r="IX4" s="4" t="s">
        <v>323</v>
      </c>
      <c r="IY4" s="4" t="s">
        <v>324</v>
      </c>
      <c r="IZ4" s="4" t="s">
        <v>325</v>
      </c>
      <c r="JA4" s="4" t="s">
        <v>326</v>
      </c>
      <c r="JB4" s="4" t="s">
        <v>327</v>
      </c>
      <c r="JC4" s="4" t="s">
        <v>328</v>
      </c>
      <c r="JD4" s="4" t="s">
        <v>329</v>
      </c>
      <c r="JE4" s="4" t="s">
        <v>330</v>
      </c>
      <c r="JF4" s="4" t="s">
        <v>331</v>
      </c>
      <c r="JG4" s="4" t="s">
        <v>332</v>
      </c>
      <c r="JH4" s="4" t="s">
        <v>333</v>
      </c>
      <c r="JI4" s="4" t="s">
        <v>334</v>
      </c>
      <c r="JJ4" s="4" t="s">
        <v>65</v>
      </c>
      <c r="JK4" s="4" t="s">
        <v>335</v>
      </c>
      <c r="JL4" s="4" t="s">
        <v>66</v>
      </c>
      <c r="JM4" s="4" t="s">
        <v>336</v>
      </c>
      <c r="JN4" s="4" t="s">
        <v>67</v>
      </c>
      <c r="JO4" s="4" t="s">
        <v>337</v>
      </c>
      <c r="JP4" s="18" t="s">
        <v>17</v>
      </c>
      <c r="JQ4" s="18" t="s">
        <v>338</v>
      </c>
      <c r="JR4" s="4" t="s">
        <v>339</v>
      </c>
      <c r="JS4" s="4" t="s">
        <v>340</v>
      </c>
      <c r="JT4" s="4" t="s">
        <v>341</v>
      </c>
      <c r="JU4" s="4" t="s">
        <v>342</v>
      </c>
      <c r="JV4" s="4" t="s">
        <v>343</v>
      </c>
      <c r="JW4" s="4" t="s">
        <v>344</v>
      </c>
      <c r="JX4" s="4" t="s">
        <v>345</v>
      </c>
      <c r="JY4" s="4" t="s">
        <v>346</v>
      </c>
      <c r="JZ4" s="4" t="s">
        <v>347</v>
      </c>
      <c r="KA4" s="4" t="s">
        <v>348</v>
      </c>
      <c r="KB4" s="4" t="s">
        <v>349</v>
      </c>
      <c r="KC4" s="4" t="s">
        <v>350</v>
      </c>
      <c r="KD4" s="4" t="s">
        <v>351</v>
      </c>
      <c r="KE4" s="4" t="s">
        <v>352</v>
      </c>
      <c r="KF4" s="4" t="s">
        <v>353</v>
      </c>
      <c r="KG4" s="4" t="s">
        <v>354</v>
      </c>
      <c r="KH4" s="4" t="s">
        <v>355</v>
      </c>
      <c r="KI4" s="4" t="s">
        <v>356</v>
      </c>
      <c r="KJ4" s="4" t="s">
        <v>357</v>
      </c>
      <c r="KK4" s="4" t="s">
        <v>358</v>
      </c>
      <c r="KL4" s="4" t="s">
        <v>359</v>
      </c>
      <c r="KM4" s="4" t="s">
        <v>360</v>
      </c>
      <c r="KN4" s="15" t="s">
        <v>361</v>
      </c>
      <c r="KO4" s="15" t="s">
        <v>362</v>
      </c>
      <c r="KP4" s="15" t="s">
        <v>363</v>
      </c>
      <c r="KQ4" s="15" t="s">
        <v>364</v>
      </c>
      <c r="KR4" s="15" t="s">
        <v>365</v>
      </c>
      <c r="KS4" s="15" t="s">
        <v>366</v>
      </c>
      <c r="KT4" s="15" t="s">
        <v>367</v>
      </c>
      <c r="KU4" s="15" t="s">
        <v>368</v>
      </c>
      <c r="KV4" s="15" t="s">
        <v>369</v>
      </c>
      <c r="KW4" s="15" t="s">
        <v>370</v>
      </c>
      <c r="KX4" s="4" t="s">
        <v>371</v>
      </c>
      <c r="KY4" s="4" t="s">
        <v>372</v>
      </c>
      <c r="KZ4" s="4" t="s">
        <v>373</v>
      </c>
      <c r="LA4" s="4" t="s">
        <v>374</v>
      </c>
      <c r="LB4" s="4" t="s">
        <v>375</v>
      </c>
      <c r="LC4" s="4" t="s">
        <v>376</v>
      </c>
      <c r="LD4" s="4" t="s">
        <v>377</v>
      </c>
      <c r="LE4" s="4" t="s">
        <v>378</v>
      </c>
      <c r="LF4" s="4" t="s">
        <v>379</v>
      </c>
      <c r="LG4" s="4" t="s">
        <v>380</v>
      </c>
      <c r="LH4" s="4" t="s">
        <v>381</v>
      </c>
      <c r="LI4" s="4" t="s">
        <v>382</v>
      </c>
      <c r="LJ4" s="4" t="s">
        <v>383</v>
      </c>
      <c r="LK4" s="4" t="s">
        <v>384</v>
      </c>
      <c r="LL4" s="4" t="s">
        <v>385</v>
      </c>
      <c r="LM4" s="4" t="s">
        <v>386</v>
      </c>
      <c r="LN4" s="4" t="s">
        <v>387</v>
      </c>
      <c r="LO4" s="4" t="s">
        <v>388</v>
      </c>
      <c r="LP4" s="4" t="s">
        <v>389</v>
      </c>
      <c r="LQ4" s="4" t="s">
        <v>390</v>
      </c>
      <c r="LR4" s="4" t="s">
        <v>391</v>
      </c>
      <c r="LS4" s="4" t="s">
        <v>392</v>
      </c>
      <c r="LT4" s="15" t="s">
        <v>393</v>
      </c>
      <c r="LU4" s="15" t="s">
        <v>394</v>
      </c>
      <c r="LV4" s="15" t="s">
        <v>395</v>
      </c>
      <c r="LW4" s="15" t="s">
        <v>396</v>
      </c>
      <c r="LX4" s="15" t="s">
        <v>397</v>
      </c>
      <c r="LY4" s="15" t="s">
        <v>398</v>
      </c>
      <c r="LZ4" s="15" t="s">
        <v>399</v>
      </c>
      <c r="MA4" s="15" t="s">
        <v>400</v>
      </c>
      <c r="MB4" s="15" t="s">
        <v>401</v>
      </c>
      <c r="MC4" s="15" t="s">
        <v>402</v>
      </c>
      <c r="MD4" s="4" t="s">
        <v>403</v>
      </c>
      <c r="ME4" s="4" t="s">
        <v>404</v>
      </c>
      <c r="MF4" s="4" t="s">
        <v>405</v>
      </c>
      <c r="MG4" s="4" t="s">
        <v>406</v>
      </c>
      <c r="MH4" s="4" t="s">
        <v>407</v>
      </c>
      <c r="MI4" s="4" t="s">
        <v>408</v>
      </c>
      <c r="MJ4" s="4" t="s">
        <v>409</v>
      </c>
      <c r="MK4" s="4" t="s">
        <v>410</v>
      </c>
      <c r="ML4" s="4" t="s">
        <v>411</v>
      </c>
      <c r="MM4" s="4" t="s">
        <v>412</v>
      </c>
      <c r="MN4" s="4" t="s">
        <v>413</v>
      </c>
      <c r="MO4" s="4" t="s">
        <v>414</v>
      </c>
      <c r="MP4" s="4" t="s">
        <v>415</v>
      </c>
      <c r="MQ4" s="4" t="s">
        <v>416</v>
      </c>
      <c r="MR4" s="4" t="s">
        <v>417</v>
      </c>
      <c r="MS4" s="4" t="s">
        <v>418</v>
      </c>
      <c r="MT4" s="4" t="s">
        <v>419</v>
      </c>
      <c r="MU4" s="4" t="s">
        <v>420</v>
      </c>
      <c r="MV4" s="4" t="s">
        <v>421</v>
      </c>
      <c r="MW4" s="4" t="s">
        <v>422</v>
      </c>
      <c r="MX4" s="4" t="s">
        <v>423</v>
      </c>
      <c r="MY4" s="4" t="s">
        <v>424</v>
      </c>
      <c r="MZ4" s="15" t="s">
        <v>425</v>
      </c>
      <c r="NA4" s="15" t="s">
        <v>426</v>
      </c>
      <c r="NB4" s="15" t="s">
        <v>427</v>
      </c>
      <c r="NC4" s="15" t="s">
        <v>428</v>
      </c>
      <c r="ND4" s="15" t="s">
        <v>429</v>
      </c>
      <c r="NE4" s="15" t="s">
        <v>430</v>
      </c>
      <c r="NF4" s="15" t="s">
        <v>431</v>
      </c>
      <c r="NG4" s="15" t="s">
        <v>432</v>
      </c>
      <c r="NH4" s="15" t="s">
        <v>433</v>
      </c>
      <c r="NI4" s="15" t="s">
        <v>434</v>
      </c>
      <c r="NJ4" s="4" t="s">
        <v>435</v>
      </c>
      <c r="NK4" s="4" t="s">
        <v>436</v>
      </c>
      <c r="NL4" s="4" t="s">
        <v>437</v>
      </c>
      <c r="NM4" s="4" t="s">
        <v>438</v>
      </c>
      <c r="NN4" s="4" t="s">
        <v>439</v>
      </c>
      <c r="NO4" s="4" t="s">
        <v>440</v>
      </c>
      <c r="NP4" s="4" t="s">
        <v>441</v>
      </c>
      <c r="NQ4" s="4" t="s">
        <v>442</v>
      </c>
      <c r="NR4" s="4" t="s">
        <v>443</v>
      </c>
      <c r="NS4" s="4" t="s">
        <v>444</v>
      </c>
      <c r="NT4" s="4" t="s">
        <v>445</v>
      </c>
      <c r="NU4" s="4" t="s">
        <v>446</v>
      </c>
      <c r="NV4" s="4" t="s">
        <v>447</v>
      </c>
      <c r="NW4" s="4" t="s">
        <v>448</v>
      </c>
      <c r="NX4" s="4" t="s">
        <v>449</v>
      </c>
      <c r="NY4" s="4" t="s">
        <v>450</v>
      </c>
      <c r="NZ4" s="4" t="s">
        <v>451</v>
      </c>
      <c r="OA4" s="4" t="s">
        <v>452</v>
      </c>
      <c r="OB4" s="4" t="s">
        <v>453</v>
      </c>
      <c r="OC4" s="4" t="s">
        <v>454</v>
      </c>
      <c r="OD4" s="4" t="s">
        <v>455</v>
      </c>
      <c r="OE4" s="4" t="s">
        <v>456</v>
      </c>
      <c r="OF4" s="15" t="s">
        <v>457</v>
      </c>
      <c r="OG4" s="15" t="s">
        <v>458</v>
      </c>
      <c r="OH4" s="15" t="s">
        <v>459</v>
      </c>
      <c r="OI4" s="15" t="s">
        <v>460</v>
      </c>
      <c r="OJ4" s="15" t="s">
        <v>461</v>
      </c>
      <c r="OK4" s="15" t="s">
        <v>462</v>
      </c>
      <c r="OL4" s="15" t="s">
        <v>463</v>
      </c>
      <c r="OM4" s="15" t="s">
        <v>464</v>
      </c>
      <c r="ON4" s="15" t="s">
        <v>465</v>
      </c>
      <c r="OO4" s="15" t="s">
        <v>466</v>
      </c>
      <c r="OP4" s="4" t="s">
        <v>467</v>
      </c>
      <c r="OQ4" s="4" t="s">
        <v>468</v>
      </c>
      <c r="OR4" s="4" t="s">
        <v>469</v>
      </c>
      <c r="OS4" s="4" t="s">
        <v>470</v>
      </c>
      <c r="OT4" s="4" t="s">
        <v>471</v>
      </c>
      <c r="OU4" s="4" t="s">
        <v>472</v>
      </c>
      <c r="OV4" s="4" t="s">
        <v>473</v>
      </c>
      <c r="OW4" s="4" t="s">
        <v>474</v>
      </c>
      <c r="OX4" s="4" t="s">
        <v>475</v>
      </c>
      <c r="OY4" s="4" t="s">
        <v>476</v>
      </c>
      <c r="OZ4" s="4" t="s">
        <v>477</v>
      </c>
      <c r="PA4" s="4" t="s">
        <v>478</v>
      </c>
      <c r="PB4" s="4" t="s">
        <v>479</v>
      </c>
      <c r="PC4" s="4" t="s">
        <v>480</v>
      </c>
      <c r="PD4" s="4" t="s">
        <v>481</v>
      </c>
      <c r="PE4" s="4" t="s">
        <v>482</v>
      </c>
      <c r="PF4" s="4" t="s">
        <v>483</v>
      </c>
      <c r="PG4" s="4" t="s">
        <v>484</v>
      </c>
      <c r="PH4" s="4" t="s">
        <v>485</v>
      </c>
      <c r="PI4" s="4" t="s">
        <v>486</v>
      </c>
      <c r="PJ4" s="4" t="s">
        <v>487</v>
      </c>
      <c r="PK4" s="4" t="s">
        <v>488</v>
      </c>
      <c r="PL4" s="4" t="s">
        <v>489</v>
      </c>
      <c r="PM4" s="15" t="s">
        <v>490</v>
      </c>
      <c r="PN4" s="15" t="s">
        <v>491</v>
      </c>
      <c r="PO4" s="15" t="s">
        <v>492</v>
      </c>
      <c r="PP4" s="15" t="s">
        <v>493</v>
      </c>
      <c r="PQ4" s="15" t="s">
        <v>494</v>
      </c>
      <c r="PR4" s="15" t="s">
        <v>495</v>
      </c>
      <c r="PS4" s="15" t="s">
        <v>496</v>
      </c>
      <c r="PT4" s="15" t="s">
        <v>497</v>
      </c>
      <c r="PU4" s="15" t="s">
        <v>498</v>
      </c>
      <c r="PV4" s="15" t="s">
        <v>499</v>
      </c>
      <c r="PW4" s="4" t="s">
        <v>500</v>
      </c>
      <c r="PX4" s="4" t="s">
        <v>501</v>
      </c>
      <c r="PY4" s="4" t="s">
        <v>502</v>
      </c>
      <c r="PZ4" s="4" t="s">
        <v>503</v>
      </c>
      <c r="QA4" s="4" t="s">
        <v>504</v>
      </c>
      <c r="QB4" s="4" t="s">
        <v>505</v>
      </c>
      <c r="QC4" s="4" t="s">
        <v>506</v>
      </c>
      <c r="QD4" s="4" t="s">
        <v>507</v>
      </c>
      <c r="QE4" s="4" t="s">
        <v>508</v>
      </c>
      <c r="QF4" s="4" t="s">
        <v>509</v>
      </c>
      <c r="QG4" s="4" t="s">
        <v>510</v>
      </c>
      <c r="QH4" s="4" t="s">
        <v>511</v>
      </c>
      <c r="QI4" s="4" t="s">
        <v>512</v>
      </c>
      <c r="QJ4" s="4" t="s">
        <v>513</v>
      </c>
      <c r="QK4" s="4" t="s">
        <v>514</v>
      </c>
      <c r="QL4" s="4" t="s">
        <v>515</v>
      </c>
      <c r="QM4" s="4" t="s">
        <v>516</v>
      </c>
      <c r="QN4" s="4" t="s">
        <v>517</v>
      </c>
      <c r="QO4" s="4" t="s">
        <v>518</v>
      </c>
      <c r="QP4" s="4" t="s">
        <v>519</v>
      </c>
      <c r="QQ4" s="4" t="s">
        <v>520</v>
      </c>
      <c r="QR4" s="4" t="s">
        <v>521</v>
      </c>
      <c r="QS4" s="15" t="s">
        <v>522</v>
      </c>
      <c r="QT4" s="15" t="s">
        <v>523</v>
      </c>
      <c r="QU4" s="15" t="s">
        <v>524</v>
      </c>
      <c r="QV4" s="15" t="s">
        <v>525</v>
      </c>
      <c r="QW4" s="15" t="s">
        <v>526</v>
      </c>
      <c r="QX4" s="15" t="s">
        <v>527</v>
      </c>
      <c r="QY4" s="15" t="s">
        <v>528</v>
      </c>
      <c r="QZ4" s="15" t="s">
        <v>529</v>
      </c>
      <c r="RA4" s="15" t="s">
        <v>530</v>
      </c>
      <c r="RB4" s="15" t="s">
        <v>531</v>
      </c>
      <c r="RC4" s="4" t="s">
        <v>532</v>
      </c>
      <c r="RD4" s="4" t="s">
        <v>533</v>
      </c>
      <c r="RE4" s="4" t="s">
        <v>534</v>
      </c>
      <c r="RF4" s="4" t="s">
        <v>535</v>
      </c>
      <c r="RG4" s="4" t="s">
        <v>536</v>
      </c>
      <c r="RH4" s="4" t="s">
        <v>537</v>
      </c>
      <c r="RI4" s="4" t="s">
        <v>538</v>
      </c>
      <c r="RJ4" s="4" t="s">
        <v>539</v>
      </c>
      <c r="RK4" s="4" t="s">
        <v>540</v>
      </c>
      <c r="RL4" s="4" t="s">
        <v>541</v>
      </c>
      <c r="RM4" s="4" t="s">
        <v>542</v>
      </c>
      <c r="RN4" s="4" t="s">
        <v>543</v>
      </c>
      <c r="RO4" s="4" t="s">
        <v>544</v>
      </c>
      <c r="RP4" s="4" t="s">
        <v>545</v>
      </c>
      <c r="RQ4" s="4" t="s">
        <v>546</v>
      </c>
      <c r="RR4" s="4" t="s">
        <v>547</v>
      </c>
      <c r="RS4" s="4" t="s">
        <v>548</v>
      </c>
      <c r="RT4" s="4" t="s">
        <v>549</v>
      </c>
      <c r="RU4" s="4" t="s">
        <v>550</v>
      </c>
      <c r="RV4" s="4" t="s">
        <v>551</v>
      </c>
      <c r="RW4" s="4" t="s">
        <v>552</v>
      </c>
      <c r="RX4" s="4" t="s">
        <v>553</v>
      </c>
      <c r="RY4" s="4" t="s">
        <v>554</v>
      </c>
      <c r="RZ4" s="15" t="s">
        <v>555</v>
      </c>
      <c r="SA4" s="15" t="s">
        <v>556</v>
      </c>
      <c r="SB4" s="15" t="s">
        <v>557</v>
      </c>
      <c r="SC4" s="15" t="s">
        <v>558</v>
      </c>
      <c r="SD4" s="15" t="s">
        <v>559</v>
      </c>
      <c r="SE4" s="15" t="s">
        <v>560</v>
      </c>
      <c r="SF4" s="15" t="s">
        <v>561</v>
      </c>
      <c r="SG4" s="15" t="s">
        <v>562</v>
      </c>
      <c r="SH4" s="15" t="s">
        <v>563</v>
      </c>
      <c r="SI4" s="15" t="s">
        <v>564</v>
      </c>
      <c r="SJ4" s="4" t="s">
        <v>565</v>
      </c>
      <c r="SK4" s="4" t="s">
        <v>566</v>
      </c>
      <c r="SL4" s="4" t="s">
        <v>567</v>
      </c>
      <c r="SM4" s="4" t="s">
        <v>568</v>
      </c>
      <c r="SN4" s="4" t="s">
        <v>569</v>
      </c>
      <c r="SO4" s="4" t="s">
        <v>570</v>
      </c>
      <c r="SP4" s="4" t="s">
        <v>571</v>
      </c>
      <c r="SQ4" s="4" t="s">
        <v>572</v>
      </c>
      <c r="SR4" s="4" t="s">
        <v>573</v>
      </c>
      <c r="SS4" s="4" t="s">
        <v>574</v>
      </c>
      <c r="ST4" s="4" t="s">
        <v>575</v>
      </c>
      <c r="SU4" s="4" t="s">
        <v>576</v>
      </c>
      <c r="SV4" s="4" t="s">
        <v>577</v>
      </c>
      <c r="SW4" s="4" t="s">
        <v>578</v>
      </c>
      <c r="SX4" s="4" t="s">
        <v>579</v>
      </c>
      <c r="SY4" s="4" t="s">
        <v>580</v>
      </c>
      <c r="SZ4" s="4" t="s">
        <v>581</v>
      </c>
      <c r="TA4" s="4" t="s">
        <v>582</v>
      </c>
      <c r="TB4" s="4" t="s">
        <v>583</v>
      </c>
      <c r="TC4" s="4" t="s">
        <v>584</v>
      </c>
      <c r="TD4" s="4" t="s">
        <v>585</v>
      </c>
      <c r="TE4" s="4" t="s">
        <v>586</v>
      </c>
      <c r="TF4" s="15" t="s">
        <v>587</v>
      </c>
      <c r="TG4" s="15" t="s">
        <v>588</v>
      </c>
      <c r="TH4" s="15" t="s">
        <v>589</v>
      </c>
      <c r="TI4" s="15" t="s">
        <v>590</v>
      </c>
      <c r="TJ4" s="15" t="s">
        <v>591</v>
      </c>
      <c r="TK4" s="15" t="s">
        <v>592</v>
      </c>
      <c r="TL4" s="15" t="s">
        <v>593</v>
      </c>
      <c r="TM4" s="15" t="s">
        <v>594</v>
      </c>
      <c r="TN4" s="15" t="s">
        <v>595</v>
      </c>
      <c r="TO4" s="15" t="s">
        <v>596</v>
      </c>
      <c r="TP4" s="4" t="s">
        <v>597</v>
      </c>
      <c r="TQ4" s="4" t="s">
        <v>598</v>
      </c>
      <c r="TR4" s="4" t="s">
        <v>599</v>
      </c>
      <c r="TS4" s="4" t="s">
        <v>600</v>
      </c>
      <c r="TT4" s="4" t="s">
        <v>601</v>
      </c>
      <c r="TU4" s="4" t="s">
        <v>602</v>
      </c>
      <c r="TV4" s="4" t="s">
        <v>603</v>
      </c>
      <c r="TW4" s="4" t="s">
        <v>604</v>
      </c>
      <c r="TX4" s="4" t="s">
        <v>605</v>
      </c>
      <c r="TY4" s="4" t="s">
        <v>606</v>
      </c>
      <c r="TZ4" s="4" t="s">
        <v>607</v>
      </c>
      <c r="UA4" s="4" t="s">
        <v>608</v>
      </c>
      <c r="UB4" s="4" t="s">
        <v>609</v>
      </c>
      <c r="UC4" s="4" t="s">
        <v>610</v>
      </c>
      <c r="UD4" s="4" t="s">
        <v>611</v>
      </c>
      <c r="UE4" s="4" t="s">
        <v>612</v>
      </c>
      <c r="UF4" s="4" t="s">
        <v>613</v>
      </c>
      <c r="UG4" s="4" t="s">
        <v>614</v>
      </c>
      <c r="UH4" s="4" t="s">
        <v>615</v>
      </c>
      <c r="UI4" s="4" t="s">
        <v>616</v>
      </c>
      <c r="UJ4" s="4" t="s">
        <v>617</v>
      </c>
      <c r="UK4" s="4" t="s">
        <v>618</v>
      </c>
      <c r="UL4" s="15" t="s">
        <v>619</v>
      </c>
      <c r="UM4" s="15" t="s">
        <v>620</v>
      </c>
      <c r="UN4" s="15" t="s">
        <v>621</v>
      </c>
      <c r="UO4" s="15" t="s">
        <v>622</v>
      </c>
      <c r="UP4" s="15" t="s">
        <v>623</v>
      </c>
      <c r="UQ4" s="15" t="s">
        <v>624</v>
      </c>
      <c r="UR4" s="15" t="s">
        <v>625</v>
      </c>
      <c r="US4" s="15" t="s">
        <v>626</v>
      </c>
      <c r="UT4" s="15" t="s">
        <v>627</v>
      </c>
      <c r="UU4" s="15" t="s">
        <v>628</v>
      </c>
      <c r="UV4" s="4" t="s">
        <v>629</v>
      </c>
      <c r="UW4" s="4" t="s">
        <v>630</v>
      </c>
      <c r="UX4" s="4" t="s">
        <v>1345</v>
      </c>
      <c r="UY4" s="4" t="s">
        <v>1344</v>
      </c>
      <c r="UZ4" s="4" t="s">
        <v>631</v>
      </c>
      <c r="VA4" s="4" t="s">
        <v>632</v>
      </c>
      <c r="VB4" s="4" t="s">
        <v>633</v>
      </c>
      <c r="VC4" s="4" t="s">
        <v>634</v>
      </c>
      <c r="VD4" s="4" t="s">
        <v>635</v>
      </c>
      <c r="VE4" s="4" t="s">
        <v>636</v>
      </c>
      <c r="VF4" s="4" t="s">
        <v>637</v>
      </c>
      <c r="VG4" s="4" t="s">
        <v>638</v>
      </c>
      <c r="VH4" s="4" t="s">
        <v>639</v>
      </c>
      <c r="VI4" s="4" t="s">
        <v>640</v>
      </c>
      <c r="VJ4" s="4" t="s">
        <v>641</v>
      </c>
      <c r="VK4" s="4" t="s">
        <v>642</v>
      </c>
      <c r="VL4" s="4" t="s">
        <v>643</v>
      </c>
      <c r="VM4" s="4" t="s">
        <v>644</v>
      </c>
      <c r="VN4" s="4" t="s">
        <v>645</v>
      </c>
      <c r="VO4" s="4" t="s">
        <v>646</v>
      </c>
      <c r="VP4" s="4" t="s">
        <v>647</v>
      </c>
      <c r="VQ4" s="4" t="s">
        <v>648</v>
      </c>
      <c r="VR4" s="15" t="s">
        <v>649</v>
      </c>
      <c r="VS4" s="15" t="s">
        <v>650</v>
      </c>
      <c r="VT4" s="15" t="s">
        <v>651</v>
      </c>
      <c r="VU4" s="15" t="s">
        <v>652</v>
      </c>
      <c r="VV4" s="15" t="s">
        <v>653</v>
      </c>
      <c r="VW4" s="15" t="s">
        <v>654</v>
      </c>
      <c r="VX4" s="15" t="s">
        <v>655</v>
      </c>
      <c r="VY4" s="15" t="s">
        <v>656</v>
      </c>
      <c r="VZ4" s="15" t="s">
        <v>657</v>
      </c>
      <c r="WA4" s="15" t="s">
        <v>658</v>
      </c>
      <c r="WB4" s="4" t="s">
        <v>659</v>
      </c>
      <c r="WC4" s="18" t="s">
        <v>18</v>
      </c>
      <c r="WD4" s="18" t="s">
        <v>1351</v>
      </c>
      <c r="WE4" s="18" t="s">
        <v>1352</v>
      </c>
      <c r="WF4" s="4" t="s">
        <v>660</v>
      </c>
      <c r="WG4" s="4" t="s">
        <v>661</v>
      </c>
      <c r="WH4" s="4" t="s">
        <v>662</v>
      </c>
      <c r="WI4" s="4" t="s">
        <v>663</v>
      </c>
      <c r="WJ4" s="4" t="s">
        <v>664</v>
      </c>
      <c r="WK4" s="4" t="s">
        <v>665</v>
      </c>
      <c r="WL4" s="4" t="s">
        <v>666</v>
      </c>
      <c r="WM4" s="4" t="s">
        <v>667</v>
      </c>
      <c r="WN4" s="4" t="s">
        <v>668</v>
      </c>
      <c r="WO4" s="4" t="s">
        <v>669</v>
      </c>
      <c r="WP4" s="4" t="s">
        <v>670</v>
      </c>
      <c r="WQ4" s="4" t="s">
        <v>671</v>
      </c>
      <c r="WR4" s="4" t="s">
        <v>672</v>
      </c>
      <c r="WS4" s="4" t="s">
        <v>673</v>
      </c>
      <c r="WT4" s="4" t="s">
        <v>674</v>
      </c>
      <c r="WU4" s="4" t="s">
        <v>675</v>
      </c>
      <c r="WV4" s="4" t="s">
        <v>676</v>
      </c>
      <c r="WW4" s="4" t="s">
        <v>677</v>
      </c>
      <c r="WX4" s="4" t="s">
        <v>678</v>
      </c>
      <c r="WY4" s="4" t="s">
        <v>679</v>
      </c>
      <c r="WZ4" s="4" t="s">
        <v>680</v>
      </c>
      <c r="XA4" s="4" t="s">
        <v>681</v>
      </c>
      <c r="XB4" s="4" t="s">
        <v>682</v>
      </c>
      <c r="XC4" s="4" t="s">
        <v>683</v>
      </c>
      <c r="XD4" s="4" t="s">
        <v>684</v>
      </c>
      <c r="XE4" s="4" t="s">
        <v>685</v>
      </c>
      <c r="XF4" s="4" t="s">
        <v>686</v>
      </c>
      <c r="XG4" s="4" t="s">
        <v>687</v>
      </c>
      <c r="XH4" s="4" t="s">
        <v>688</v>
      </c>
      <c r="XI4" s="4" t="s">
        <v>689</v>
      </c>
      <c r="XJ4" s="4" t="s">
        <v>74</v>
      </c>
      <c r="XK4" s="4" t="s">
        <v>690</v>
      </c>
      <c r="XL4" s="4" t="s">
        <v>691</v>
      </c>
      <c r="XM4" s="4" t="s">
        <v>692</v>
      </c>
      <c r="XN4" s="4" t="s">
        <v>693</v>
      </c>
      <c r="XO4" s="4" t="s">
        <v>694</v>
      </c>
      <c r="XP4" s="4" t="s">
        <v>695</v>
      </c>
      <c r="XQ4" s="4" t="s">
        <v>696</v>
      </c>
      <c r="XR4" s="5" t="s">
        <v>1216</v>
      </c>
      <c r="XS4" s="5" t="s">
        <v>697</v>
      </c>
      <c r="XT4" s="18" t="s">
        <v>19</v>
      </c>
      <c r="XU4" s="18" t="s">
        <v>698</v>
      </c>
      <c r="XV4" s="4" t="s">
        <v>77</v>
      </c>
      <c r="XW4" s="4" t="s">
        <v>699</v>
      </c>
      <c r="XX4" s="4" t="s">
        <v>1371</v>
      </c>
      <c r="XY4" s="5" t="s">
        <v>700</v>
      </c>
      <c r="XZ4" s="4" t="s">
        <v>78</v>
      </c>
      <c r="YA4" s="4" t="s">
        <v>701</v>
      </c>
      <c r="YB4" s="4" t="s">
        <v>79</v>
      </c>
      <c r="YC4" s="4" t="s">
        <v>702</v>
      </c>
      <c r="YD4" s="18" t="s">
        <v>20</v>
      </c>
      <c r="YE4" s="18" t="s">
        <v>703</v>
      </c>
      <c r="YF4" s="13" t="s">
        <v>704</v>
      </c>
      <c r="YG4" s="13" t="s">
        <v>705</v>
      </c>
      <c r="YH4" s="13" t="s">
        <v>706</v>
      </c>
      <c r="YI4" s="13" t="s">
        <v>707</v>
      </c>
      <c r="YJ4" s="13" t="s">
        <v>708</v>
      </c>
      <c r="YK4" s="13" t="s">
        <v>709</v>
      </c>
      <c r="YL4" s="13" t="s">
        <v>710</v>
      </c>
      <c r="YM4" s="13" t="s">
        <v>711</v>
      </c>
      <c r="YN4" s="14" t="s">
        <v>712</v>
      </c>
      <c r="YO4" s="14" t="s">
        <v>713</v>
      </c>
      <c r="YP4" s="14" t="s">
        <v>714</v>
      </c>
      <c r="YQ4" s="14" t="s">
        <v>715</v>
      </c>
      <c r="YR4" s="14" t="s">
        <v>716</v>
      </c>
      <c r="YS4" s="14" t="s">
        <v>717</v>
      </c>
      <c r="YT4" s="14" t="s">
        <v>718</v>
      </c>
      <c r="YU4" s="14" t="s">
        <v>719</v>
      </c>
      <c r="YV4" s="4" t="s">
        <v>720</v>
      </c>
      <c r="YW4" s="4" t="s">
        <v>721</v>
      </c>
      <c r="YX4" s="4" t="s">
        <v>722</v>
      </c>
      <c r="YY4" s="4" t="s">
        <v>723</v>
      </c>
      <c r="YZ4" s="4" t="s">
        <v>724</v>
      </c>
      <c r="ZA4" s="4" t="s">
        <v>1310</v>
      </c>
      <c r="ZB4" s="4" t="s">
        <v>725</v>
      </c>
      <c r="ZC4" s="4" t="s">
        <v>726</v>
      </c>
      <c r="ZD4" s="4" t="s">
        <v>727</v>
      </c>
      <c r="ZE4" s="4" t="s">
        <v>728</v>
      </c>
      <c r="ZF4" s="4" t="s">
        <v>729</v>
      </c>
      <c r="ZG4" s="4" t="s">
        <v>730</v>
      </c>
      <c r="ZH4" s="4" t="s">
        <v>731</v>
      </c>
      <c r="ZI4" s="4" t="s">
        <v>732</v>
      </c>
      <c r="ZJ4" s="4" t="s">
        <v>733</v>
      </c>
      <c r="ZK4" s="4" t="s">
        <v>734</v>
      </c>
      <c r="ZL4" s="4" t="s">
        <v>735</v>
      </c>
      <c r="ZM4" s="4" t="s">
        <v>736</v>
      </c>
      <c r="ZN4" s="4" t="s">
        <v>737</v>
      </c>
      <c r="ZO4" s="4" t="s">
        <v>738</v>
      </c>
      <c r="ZP4" s="4" t="s">
        <v>739</v>
      </c>
      <c r="ZQ4" s="4" t="s">
        <v>740</v>
      </c>
      <c r="ZR4" s="15" t="s">
        <v>741</v>
      </c>
      <c r="ZS4" s="15" t="s">
        <v>742</v>
      </c>
      <c r="ZT4" s="15" t="s">
        <v>743</v>
      </c>
      <c r="ZU4" s="15" t="s">
        <v>744</v>
      </c>
      <c r="ZV4" s="15" t="s">
        <v>745</v>
      </c>
      <c r="ZW4" s="15" t="s">
        <v>746</v>
      </c>
      <c r="ZX4" s="15" t="s">
        <v>747</v>
      </c>
      <c r="ZY4" s="15" t="s">
        <v>748</v>
      </c>
      <c r="ZZ4" s="15" t="s">
        <v>749</v>
      </c>
      <c r="AAA4" s="15" t="s">
        <v>750</v>
      </c>
      <c r="AAB4" s="4" t="s">
        <v>751</v>
      </c>
      <c r="AAC4" s="4" t="s">
        <v>752</v>
      </c>
      <c r="AAD4" s="4" t="s">
        <v>753</v>
      </c>
      <c r="AAE4" s="4" t="s">
        <v>754</v>
      </c>
      <c r="AAF4" s="4" t="s">
        <v>755</v>
      </c>
      <c r="AAG4" s="4" t="s">
        <v>756</v>
      </c>
      <c r="AAH4" s="4" t="s">
        <v>757</v>
      </c>
      <c r="AAI4" s="4" t="s">
        <v>758</v>
      </c>
      <c r="AAJ4" s="4" t="s">
        <v>759</v>
      </c>
      <c r="AAK4" s="4" t="s">
        <v>760</v>
      </c>
      <c r="AAL4" s="4" t="s">
        <v>761</v>
      </c>
      <c r="AAM4" s="4" t="s">
        <v>762</v>
      </c>
      <c r="AAN4" s="4" t="s">
        <v>763</v>
      </c>
      <c r="AAO4" s="4" t="s">
        <v>764</v>
      </c>
      <c r="AAP4" s="4" t="s">
        <v>765</v>
      </c>
      <c r="AAQ4" s="4" t="s">
        <v>766</v>
      </c>
      <c r="AAR4" s="4" t="s">
        <v>767</v>
      </c>
      <c r="AAS4" s="4" t="s">
        <v>768</v>
      </c>
      <c r="AAT4" s="4" t="s">
        <v>769</v>
      </c>
      <c r="AAU4" s="4" t="s">
        <v>770</v>
      </c>
      <c r="AAV4" s="4" t="s">
        <v>771</v>
      </c>
      <c r="AAW4" s="4" t="s">
        <v>772</v>
      </c>
      <c r="AAX4" s="15" t="s">
        <v>773</v>
      </c>
      <c r="AAY4" s="15" t="s">
        <v>774</v>
      </c>
      <c r="AAZ4" s="15" t="s">
        <v>775</v>
      </c>
      <c r="ABA4" s="15" t="s">
        <v>776</v>
      </c>
      <c r="ABB4" s="15" t="s">
        <v>777</v>
      </c>
      <c r="ABC4" s="15" t="s">
        <v>778</v>
      </c>
      <c r="ABD4" s="15" t="s">
        <v>779</v>
      </c>
      <c r="ABE4" s="15" t="s">
        <v>780</v>
      </c>
      <c r="ABF4" s="15" t="s">
        <v>781</v>
      </c>
      <c r="ABG4" s="15" t="s">
        <v>782</v>
      </c>
      <c r="ABH4" s="4" t="s">
        <v>783</v>
      </c>
      <c r="ABI4" s="4" t="s">
        <v>784</v>
      </c>
      <c r="ABJ4" s="4" t="s">
        <v>785</v>
      </c>
      <c r="ABK4" s="4" t="s">
        <v>786</v>
      </c>
      <c r="ABL4" s="4" t="s">
        <v>787</v>
      </c>
      <c r="ABM4" s="4" t="s">
        <v>788</v>
      </c>
      <c r="ABN4" s="4" t="s">
        <v>789</v>
      </c>
      <c r="ABO4" s="4" t="s">
        <v>790</v>
      </c>
      <c r="ABP4" s="4" t="s">
        <v>791</v>
      </c>
      <c r="ABQ4" s="4" t="s">
        <v>792</v>
      </c>
      <c r="ABR4" s="4" t="s">
        <v>793</v>
      </c>
      <c r="ABS4" s="4" t="s">
        <v>794</v>
      </c>
      <c r="ABT4" s="4" t="s">
        <v>795</v>
      </c>
      <c r="ABU4" s="4" t="s">
        <v>796</v>
      </c>
      <c r="ABV4" s="4" t="s">
        <v>797</v>
      </c>
      <c r="ABW4" s="4" t="s">
        <v>798</v>
      </c>
      <c r="ABX4" s="4" t="s">
        <v>799</v>
      </c>
      <c r="ABY4" s="4" t="s">
        <v>800</v>
      </c>
      <c r="ABZ4" s="4" t="s">
        <v>801</v>
      </c>
      <c r="ACA4" s="4" t="s">
        <v>802</v>
      </c>
      <c r="ACB4" s="4" t="s">
        <v>803</v>
      </c>
      <c r="ACC4" s="4" t="s">
        <v>804</v>
      </c>
      <c r="ACD4" s="15" t="s">
        <v>805</v>
      </c>
      <c r="ACE4" s="15" t="s">
        <v>806</v>
      </c>
      <c r="ACF4" s="15" t="s">
        <v>807</v>
      </c>
      <c r="ACG4" s="15" t="s">
        <v>808</v>
      </c>
      <c r="ACH4" s="15" t="s">
        <v>809</v>
      </c>
      <c r="ACI4" s="15" t="s">
        <v>810</v>
      </c>
      <c r="ACJ4" s="15" t="s">
        <v>811</v>
      </c>
      <c r="ACK4" s="15" t="s">
        <v>812</v>
      </c>
      <c r="ACL4" s="15" t="s">
        <v>813</v>
      </c>
      <c r="ACM4" s="15" t="s">
        <v>814</v>
      </c>
      <c r="ACN4" s="4" t="s">
        <v>815</v>
      </c>
      <c r="ACO4" s="4" t="s">
        <v>816</v>
      </c>
      <c r="ACP4" s="4" t="s">
        <v>817</v>
      </c>
      <c r="ACQ4" s="4" t="s">
        <v>818</v>
      </c>
      <c r="ACR4" s="4" t="s">
        <v>819</v>
      </c>
      <c r="ACS4" s="4" t="s">
        <v>820</v>
      </c>
      <c r="ACT4" s="4" t="s">
        <v>821</v>
      </c>
      <c r="ACU4" s="4" t="s">
        <v>822</v>
      </c>
      <c r="ACV4" s="4" t="s">
        <v>823</v>
      </c>
      <c r="ACW4" s="4" t="s">
        <v>824</v>
      </c>
      <c r="ACX4" s="4" t="s">
        <v>825</v>
      </c>
      <c r="ACY4" s="4" t="s">
        <v>826</v>
      </c>
      <c r="ACZ4" s="4" t="s">
        <v>827</v>
      </c>
      <c r="ADA4" s="4" t="s">
        <v>828</v>
      </c>
      <c r="ADB4" s="4" t="s">
        <v>829</v>
      </c>
      <c r="ADC4" s="4" t="s">
        <v>830</v>
      </c>
      <c r="ADD4" s="4" t="s">
        <v>831</v>
      </c>
      <c r="ADE4" s="4" t="s">
        <v>832</v>
      </c>
      <c r="ADF4" s="4" t="s">
        <v>833</v>
      </c>
      <c r="ADG4" s="4" t="s">
        <v>834</v>
      </c>
      <c r="ADH4" s="4" t="s">
        <v>835</v>
      </c>
      <c r="ADI4" s="4" t="s">
        <v>836</v>
      </c>
      <c r="ADJ4" s="15" t="s">
        <v>837</v>
      </c>
      <c r="ADK4" s="15" t="s">
        <v>838</v>
      </c>
      <c r="ADL4" s="15" t="s">
        <v>839</v>
      </c>
      <c r="ADM4" s="15" t="s">
        <v>840</v>
      </c>
      <c r="ADN4" s="15" t="s">
        <v>841</v>
      </c>
      <c r="ADO4" s="15" t="s">
        <v>842</v>
      </c>
      <c r="ADP4" s="15" t="s">
        <v>843</v>
      </c>
      <c r="ADQ4" s="15" t="s">
        <v>844</v>
      </c>
      <c r="ADR4" s="15" t="s">
        <v>845</v>
      </c>
      <c r="ADS4" s="15" t="s">
        <v>846</v>
      </c>
      <c r="ADT4" s="4" t="s">
        <v>847</v>
      </c>
      <c r="ADU4" s="4" t="s">
        <v>848</v>
      </c>
      <c r="ADV4" s="4" t="s">
        <v>849</v>
      </c>
      <c r="ADW4" s="4" t="s">
        <v>850</v>
      </c>
      <c r="ADX4" s="4" t="s">
        <v>851</v>
      </c>
      <c r="ADY4" s="4" t="s">
        <v>852</v>
      </c>
      <c r="ADZ4" s="4" t="s">
        <v>853</v>
      </c>
      <c r="AEA4" s="4" t="s">
        <v>854</v>
      </c>
      <c r="AEB4" s="4" t="s">
        <v>855</v>
      </c>
      <c r="AEC4" s="4" t="s">
        <v>856</v>
      </c>
      <c r="AED4" s="4" t="s">
        <v>857</v>
      </c>
      <c r="AEE4" s="4" t="s">
        <v>858</v>
      </c>
      <c r="AEF4" s="4" t="s">
        <v>859</v>
      </c>
      <c r="AEG4" s="4" t="s">
        <v>860</v>
      </c>
      <c r="AEH4" s="4" t="s">
        <v>861</v>
      </c>
      <c r="AEI4" s="4" t="s">
        <v>862</v>
      </c>
      <c r="AEJ4" s="4" t="s">
        <v>863</v>
      </c>
      <c r="AEK4" s="4" t="s">
        <v>864</v>
      </c>
      <c r="AEL4" s="4" t="s">
        <v>865</v>
      </c>
      <c r="AEM4" s="4" t="s">
        <v>866</v>
      </c>
      <c r="AEN4" s="4" t="s">
        <v>867</v>
      </c>
      <c r="AEO4" s="4" t="s">
        <v>868</v>
      </c>
      <c r="AEP4" s="15" t="s">
        <v>869</v>
      </c>
      <c r="AEQ4" s="15" t="s">
        <v>870</v>
      </c>
      <c r="AER4" s="15" t="s">
        <v>871</v>
      </c>
      <c r="AES4" s="15" t="s">
        <v>872</v>
      </c>
      <c r="AET4" s="15" t="s">
        <v>873</v>
      </c>
      <c r="AEU4" s="15" t="s">
        <v>874</v>
      </c>
      <c r="AEV4" s="15" t="s">
        <v>875</v>
      </c>
      <c r="AEW4" s="15" t="s">
        <v>876</v>
      </c>
      <c r="AEX4" s="15" t="s">
        <v>877</v>
      </c>
      <c r="AEY4" s="15" t="s">
        <v>878</v>
      </c>
      <c r="AEZ4" s="4" t="s">
        <v>879</v>
      </c>
      <c r="AFA4" s="4" t="s">
        <v>880</v>
      </c>
      <c r="AFB4" s="4" t="s">
        <v>881</v>
      </c>
      <c r="AFC4" s="4" t="s">
        <v>882</v>
      </c>
      <c r="AFD4" s="4" t="s">
        <v>883</v>
      </c>
      <c r="AFE4" s="4" t="s">
        <v>884</v>
      </c>
      <c r="AFF4" s="4" t="s">
        <v>885</v>
      </c>
      <c r="AFG4" s="4" t="s">
        <v>886</v>
      </c>
      <c r="AFH4" s="4" t="s">
        <v>887</v>
      </c>
      <c r="AFI4" s="4" t="s">
        <v>888</v>
      </c>
      <c r="AFJ4" s="4" t="s">
        <v>889</v>
      </c>
      <c r="AFK4" s="4" t="s">
        <v>890</v>
      </c>
      <c r="AFL4" s="4" t="s">
        <v>891</v>
      </c>
      <c r="AFM4" s="4" t="s">
        <v>892</v>
      </c>
      <c r="AFN4" s="4" t="s">
        <v>893</v>
      </c>
      <c r="AFO4" s="4" t="s">
        <v>894</v>
      </c>
      <c r="AFP4" s="4" t="s">
        <v>895</v>
      </c>
      <c r="AFQ4" s="4" t="s">
        <v>896</v>
      </c>
      <c r="AFR4" s="4" t="s">
        <v>897</v>
      </c>
      <c r="AFS4" s="4" t="s">
        <v>898</v>
      </c>
      <c r="AFT4" s="4" t="s">
        <v>899</v>
      </c>
      <c r="AFU4" s="4" t="s">
        <v>900</v>
      </c>
      <c r="AFV4" s="15" t="s">
        <v>901</v>
      </c>
      <c r="AFW4" s="15" t="s">
        <v>902</v>
      </c>
      <c r="AFX4" s="15" t="s">
        <v>903</v>
      </c>
      <c r="AFY4" s="15" t="s">
        <v>904</v>
      </c>
      <c r="AFZ4" s="15" t="s">
        <v>905</v>
      </c>
      <c r="AGA4" s="15" t="s">
        <v>906</v>
      </c>
      <c r="AGB4" s="15" t="s">
        <v>907</v>
      </c>
      <c r="AGC4" s="15" t="s">
        <v>908</v>
      </c>
      <c r="AGD4" s="15" t="s">
        <v>909</v>
      </c>
      <c r="AGE4" s="15" t="s">
        <v>910</v>
      </c>
      <c r="AGF4" s="4" t="s">
        <v>911</v>
      </c>
      <c r="AGG4" s="4" t="s">
        <v>912</v>
      </c>
      <c r="AGH4" s="4" t="s">
        <v>913</v>
      </c>
      <c r="AGI4" s="4" t="s">
        <v>914</v>
      </c>
      <c r="AGJ4" s="4" t="s">
        <v>915</v>
      </c>
      <c r="AGK4" s="4" t="s">
        <v>916</v>
      </c>
      <c r="AGL4" s="4" t="s">
        <v>917</v>
      </c>
      <c r="AGM4" s="4" t="s">
        <v>918</v>
      </c>
      <c r="AGN4" s="4" t="s">
        <v>919</v>
      </c>
      <c r="AGO4" s="4" t="s">
        <v>920</v>
      </c>
      <c r="AGP4" s="4" t="s">
        <v>921</v>
      </c>
      <c r="AGQ4" s="4" t="s">
        <v>922</v>
      </c>
      <c r="AGR4" s="4" t="s">
        <v>923</v>
      </c>
      <c r="AGS4" s="4" t="s">
        <v>924</v>
      </c>
      <c r="AGT4" s="4" t="s">
        <v>925</v>
      </c>
      <c r="AGU4" s="4" t="s">
        <v>926</v>
      </c>
      <c r="AGV4" s="4" t="s">
        <v>927</v>
      </c>
      <c r="AGW4" s="4" t="s">
        <v>928</v>
      </c>
      <c r="AGX4" s="4" t="s">
        <v>929</v>
      </c>
      <c r="AGY4" s="4" t="s">
        <v>930</v>
      </c>
      <c r="AGZ4" s="4" t="s">
        <v>931</v>
      </c>
      <c r="AHA4" s="4" t="s">
        <v>932</v>
      </c>
      <c r="AHB4" s="4" t="s">
        <v>933</v>
      </c>
      <c r="AHC4" s="15" t="s">
        <v>934</v>
      </c>
      <c r="AHD4" s="15" t="s">
        <v>935</v>
      </c>
      <c r="AHE4" s="15" t="s">
        <v>936</v>
      </c>
      <c r="AHF4" s="15" t="s">
        <v>937</v>
      </c>
      <c r="AHG4" s="15" t="s">
        <v>938</v>
      </c>
      <c r="AHH4" s="15" t="s">
        <v>939</v>
      </c>
      <c r="AHI4" s="15" t="s">
        <v>940</v>
      </c>
      <c r="AHJ4" s="15" t="s">
        <v>941</v>
      </c>
      <c r="AHK4" s="15" t="s">
        <v>942</v>
      </c>
      <c r="AHL4" s="15" t="s">
        <v>943</v>
      </c>
      <c r="AHM4" s="4" t="s">
        <v>944</v>
      </c>
      <c r="AHN4" s="4" t="s">
        <v>945</v>
      </c>
      <c r="AHO4" s="4" t="s">
        <v>946</v>
      </c>
      <c r="AHP4" s="4" t="s">
        <v>947</v>
      </c>
      <c r="AHQ4" s="4" t="s">
        <v>948</v>
      </c>
      <c r="AHR4" s="4" t="s">
        <v>949</v>
      </c>
      <c r="AHS4" s="4" t="s">
        <v>950</v>
      </c>
      <c r="AHT4" s="4" t="s">
        <v>951</v>
      </c>
      <c r="AHU4" s="4" t="s">
        <v>952</v>
      </c>
      <c r="AHV4" s="4" t="s">
        <v>953</v>
      </c>
      <c r="AHW4" s="4" t="s">
        <v>954</v>
      </c>
      <c r="AHX4" s="4" t="s">
        <v>955</v>
      </c>
      <c r="AHY4" s="4" t="s">
        <v>956</v>
      </c>
      <c r="AHZ4" s="4" t="s">
        <v>957</v>
      </c>
      <c r="AIA4" s="4" t="s">
        <v>958</v>
      </c>
      <c r="AIB4" s="4" t="s">
        <v>959</v>
      </c>
      <c r="AIC4" s="4" t="s">
        <v>960</v>
      </c>
      <c r="AID4" s="4" t="s">
        <v>961</v>
      </c>
      <c r="AIE4" s="4" t="s">
        <v>962</v>
      </c>
      <c r="AIF4" s="4" t="s">
        <v>963</v>
      </c>
      <c r="AIG4" s="4" t="s">
        <v>964</v>
      </c>
      <c r="AIH4" s="4" t="s">
        <v>965</v>
      </c>
      <c r="AII4" s="15" t="s">
        <v>966</v>
      </c>
      <c r="AIJ4" s="15" t="s">
        <v>967</v>
      </c>
      <c r="AIK4" s="15" t="s">
        <v>968</v>
      </c>
      <c r="AIL4" s="15" t="s">
        <v>969</v>
      </c>
      <c r="AIM4" s="15" t="s">
        <v>970</v>
      </c>
      <c r="AIN4" s="15" t="s">
        <v>971</v>
      </c>
      <c r="AIO4" s="15" t="s">
        <v>972</v>
      </c>
      <c r="AIP4" s="15" t="s">
        <v>973</v>
      </c>
      <c r="AIQ4" s="15" t="s">
        <v>974</v>
      </c>
      <c r="AIR4" s="15" t="s">
        <v>975</v>
      </c>
      <c r="AIS4" s="5" t="s">
        <v>976</v>
      </c>
      <c r="AIT4" s="18" t="s">
        <v>21</v>
      </c>
      <c r="AIU4" s="18" t="s">
        <v>1353</v>
      </c>
      <c r="AIV4" s="18" t="s">
        <v>1354</v>
      </c>
      <c r="AIW4" s="4" t="s">
        <v>84</v>
      </c>
      <c r="AIX4" s="4" t="s">
        <v>977</v>
      </c>
      <c r="AIY4" s="4" t="s">
        <v>85</v>
      </c>
      <c r="AIZ4" s="4" t="s">
        <v>978</v>
      </c>
      <c r="AJA4" s="5" t="s">
        <v>979</v>
      </c>
      <c r="AJB4" s="5" t="s">
        <v>980</v>
      </c>
      <c r="AJC4" s="5" t="s">
        <v>981</v>
      </c>
      <c r="AJD4" s="5" t="s">
        <v>982</v>
      </c>
      <c r="AJE4" s="5" t="s">
        <v>983</v>
      </c>
      <c r="AJF4" s="5" t="s">
        <v>984</v>
      </c>
      <c r="AJG4" s="18" t="s">
        <v>22</v>
      </c>
      <c r="AJH4" s="18" t="s">
        <v>985</v>
      </c>
      <c r="AJI4" s="4" t="s">
        <v>87</v>
      </c>
      <c r="AJJ4" s="4" t="s">
        <v>986</v>
      </c>
      <c r="AJK4" s="4" t="s">
        <v>88</v>
      </c>
      <c r="AJL4" s="4" t="s">
        <v>987</v>
      </c>
      <c r="AJM4" s="4" t="s">
        <v>988</v>
      </c>
      <c r="AJN4" s="5" t="s">
        <v>989</v>
      </c>
      <c r="AJO4" s="5" t="s">
        <v>990</v>
      </c>
      <c r="AJP4" s="5" t="s">
        <v>991</v>
      </c>
      <c r="AJQ4" s="18" t="s">
        <v>23</v>
      </c>
      <c r="AJR4" s="18" t="s">
        <v>992</v>
      </c>
      <c r="AJS4" s="5" t="s">
        <v>90</v>
      </c>
      <c r="AJT4" s="5" t="s">
        <v>993</v>
      </c>
      <c r="AJU4" s="5" t="s">
        <v>91</v>
      </c>
      <c r="AJV4" s="5" t="s">
        <v>994</v>
      </c>
      <c r="AJW4" s="5" t="s">
        <v>92</v>
      </c>
      <c r="AJX4" s="5" t="s">
        <v>995</v>
      </c>
      <c r="AJY4" s="5" t="s">
        <v>93</v>
      </c>
      <c r="AJZ4" s="5" t="s">
        <v>996</v>
      </c>
      <c r="AKA4" s="18" t="s">
        <v>24</v>
      </c>
      <c r="AKB4" s="18" t="s">
        <v>997</v>
      </c>
      <c r="AKC4" s="5" t="s">
        <v>94</v>
      </c>
      <c r="AKD4" s="5" t="s">
        <v>998</v>
      </c>
      <c r="AKE4" s="4" t="s">
        <v>95</v>
      </c>
      <c r="AKF4" s="5" t="s">
        <v>999</v>
      </c>
      <c r="AKG4" s="4" t="s">
        <v>96</v>
      </c>
      <c r="AKH4" s="5" t="s">
        <v>1000</v>
      </c>
      <c r="AKI4" s="4" t="s">
        <v>97</v>
      </c>
      <c r="AKJ4" s="5" t="s">
        <v>1001</v>
      </c>
      <c r="AKK4" s="4" t="s">
        <v>98</v>
      </c>
      <c r="AKL4" s="5" t="s">
        <v>1002</v>
      </c>
      <c r="AKM4" s="4" t="s">
        <v>99</v>
      </c>
      <c r="AKN4" s="5" t="s">
        <v>1003</v>
      </c>
      <c r="AKO4" s="4" t="s">
        <v>100</v>
      </c>
      <c r="AKP4" s="5" t="s">
        <v>1004</v>
      </c>
      <c r="AKQ4" s="18" t="s">
        <v>1005</v>
      </c>
      <c r="AKR4" s="18" t="s">
        <v>1006</v>
      </c>
      <c r="AKS4" s="18" t="s">
        <v>1348</v>
      </c>
    </row>
    <row r="5" spans="1:981" s="21" customFormat="1" ht="15" customHeight="1" x14ac:dyDescent="0.25">
      <c r="A5" s="31" t="s">
        <v>1007</v>
      </c>
      <c r="B5" s="32">
        <v>1</v>
      </c>
      <c r="C5" s="33" t="s">
        <v>1008</v>
      </c>
      <c r="D5" s="34">
        <v>0.5</v>
      </c>
      <c r="E5" s="33" t="s">
        <v>1009</v>
      </c>
      <c r="F5" s="34">
        <v>0.5</v>
      </c>
      <c r="G5" s="33" t="s">
        <v>1009</v>
      </c>
      <c r="H5" s="34">
        <v>1</v>
      </c>
      <c r="I5" s="33" t="s">
        <v>1010</v>
      </c>
      <c r="J5" s="34">
        <v>0</v>
      </c>
      <c r="K5" s="33" t="s">
        <v>1011</v>
      </c>
      <c r="L5" s="34">
        <v>1</v>
      </c>
      <c r="M5" s="33" t="s">
        <v>1010</v>
      </c>
      <c r="N5" s="34">
        <v>0.5</v>
      </c>
      <c r="O5" s="33" t="s">
        <v>1009</v>
      </c>
      <c r="P5" s="34">
        <v>0.5</v>
      </c>
      <c r="Q5" s="33" t="s">
        <v>1009</v>
      </c>
      <c r="R5" s="34">
        <v>1</v>
      </c>
      <c r="S5" s="33" t="s">
        <v>1010</v>
      </c>
      <c r="T5" s="34">
        <v>0</v>
      </c>
      <c r="U5" s="33" t="s">
        <v>1011</v>
      </c>
      <c r="V5" s="34">
        <v>1</v>
      </c>
      <c r="W5" s="33" t="s">
        <v>1010</v>
      </c>
      <c r="X5" s="34">
        <v>0</v>
      </c>
      <c r="Y5" s="33" t="s">
        <v>1011</v>
      </c>
      <c r="Z5" s="34">
        <v>0.5</v>
      </c>
      <c r="AA5" s="33" t="s">
        <v>1009</v>
      </c>
      <c r="AB5" s="34">
        <v>0.5</v>
      </c>
      <c r="AC5" s="33" t="s">
        <v>1009</v>
      </c>
      <c r="AD5" s="34">
        <v>0.5</v>
      </c>
      <c r="AE5" s="33" t="s">
        <v>1009</v>
      </c>
      <c r="AF5" s="34">
        <v>1</v>
      </c>
      <c r="AG5" s="33" t="s">
        <v>1010</v>
      </c>
      <c r="AH5" s="34">
        <v>997</v>
      </c>
      <c r="AI5" s="33" t="s">
        <v>1012</v>
      </c>
      <c r="AJ5" s="34">
        <v>997</v>
      </c>
      <c r="AK5" s="33" t="s">
        <v>1012</v>
      </c>
      <c r="AL5" s="34">
        <v>997</v>
      </c>
      <c r="AM5" s="33" t="s">
        <v>1012</v>
      </c>
      <c r="AN5" s="34">
        <v>997</v>
      </c>
      <c r="AO5" s="33" t="s">
        <v>1012</v>
      </c>
      <c r="AP5" s="34">
        <v>997</v>
      </c>
      <c r="AQ5" s="33" t="s">
        <v>1012</v>
      </c>
      <c r="AR5" s="34">
        <v>997</v>
      </c>
      <c r="AS5" s="33" t="s">
        <v>1012</v>
      </c>
      <c r="AT5" s="34">
        <v>997</v>
      </c>
      <c r="AU5" s="33" t="s">
        <v>1012</v>
      </c>
      <c r="AV5" s="34">
        <v>997</v>
      </c>
      <c r="AW5" s="33" t="s">
        <v>1012</v>
      </c>
      <c r="AX5" s="34">
        <v>997</v>
      </c>
      <c r="AY5" s="33" t="s">
        <v>1012</v>
      </c>
      <c r="AZ5" s="34">
        <v>997</v>
      </c>
      <c r="BA5" s="33" t="s">
        <v>1012</v>
      </c>
      <c r="BB5" s="34">
        <v>997</v>
      </c>
      <c r="BC5" s="33" t="s">
        <v>1012</v>
      </c>
      <c r="BD5" s="34">
        <v>997</v>
      </c>
      <c r="BE5" s="33" t="s">
        <v>1012</v>
      </c>
      <c r="BF5" s="34">
        <v>997</v>
      </c>
      <c r="BG5" s="33" t="s">
        <v>1012</v>
      </c>
      <c r="BH5" s="34">
        <v>997</v>
      </c>
      <c r="BI5" s="33" t="s">
        <v>1012</v>
      </c>
      <c r="BJ5" s="34">
        <v>997</v>
      </c>
      <c r="BK5" s="33" t="s">
        <v>1012</v>
      </c>
      <c r="BL5" s="34">
        <v>997</v>
      </c>
      <c r="BM5" s="33" t="s">
        <v>1012</v>
      </c>
      <c r="BN5" s="89">
        <v>0.59375</v>
      </c>
      <c r="BO5" s="89">
        <v>1</v>
      </c>
      <c r="BP5" s="34">
        <v>1</v>
      </c>
      <c r="BQ5" s="35" t="s">
        <v>1013</v>
      </c>
      <c r="BR5" s="34">
        <v>1</v>
      </c>
      <c r="BS5" s="35" t="s">
        <v>1013</v>
      </c>
      <c r="BT5" s="34">
        <v>0</v>
      </c>
      <c r="BU5" s="33" t="s">
        <v>1011</v>
      </c>
      <c r="BV5" s="34">
        <v>0</v>
      </c>
      <c r="BW5" s="33" t="s">
        <v>1011</v>
      </c>
      <c r="BX5" s="34">
        <v>1</v>
      </c>
      <c r="BY5" s="33" t="s">
        <v>1010</v>
      </c>
      <c r="BZ5" s="34">
        <v>1</v>
      </c>
      <c r="CA5" s="4" t="s">
        <v>1010</v>
      </c>
      <c r="CB5" s="34">
        <v>1</v>
      </c>
      <c r="CC5" s="4" t="s">
        <v>1010</v>
      </c>
      <c r="CD5" s="169">
        <v>0.7142857142857143</v>
      </c>
      <c r="CE5" s="89">
        <v>1</v>
      </c>
      <c r="CF5" s="34">
        <v>997</v>
      </c>
      <c r="CG5" s="33" t="s">
        <v>1012</v>
      </c>
      <c r="CH5" s="34">
        <v>997</v>
      </c>
      <c r="CI5" s="33" t="s">
        <v>1012</v>
      </c>
      <c r="CJ5" s="34">
        <v>1</v>
      </c>
      <c r="CK5" s="33" t="s">
        <v>1010</v>
      </c>
      <c r="CL5" s="87">
        <v>1</v>
      </c>
      <c r="CM5" s="87">
        <v>1</v>
      </c>
      <c r="CN5" s="34">
        <v>1</v>
      </c>
      <c r="CO5" s="33" t="s">
        <v>1010</v>
      </c>
      <c r="CP5" s="34">
        <v>1</v>
      </c>
      <c r="CQ5" s="33" t="s">
        <v>1010</v>
      </c>
      <c r="CR5" s="34">
        <v>0.75</v>
      </c>
      <c r="CS5" s="33" t="s">
        <v>1014</v>
      </c>
      <c r="CT5" s="34">
        <v>1</v>
      </c>
      <c r="CU5" s="33" t="s">
        <v>1010</v>
      </c>
      <c r="CV5" s="89">
        <v>0.9375</v>
      </c>
      <c r="CW5" s="89">
        <v>1</v>
      </c>
      <c r="CX5" s="4">
        <v>1</v>
      </c>
      <c r="CY5" s="24">
        <v>49.515979000000002</v>
      </c>
      <c r="CZ5" s="38">
        <v>2015</v>
      </c>
      <c r="DA5" s="23">
        <v>1</v>
      </c>
      <c r="DB5" s="24">
        <v>7.6581645399999996</v>
      </c>
      <c r="DC5" s="5">
        <v>2016</v>
      </c>
      <c r="DD5" s="4">
        <v>1</v>
      </c>
      <c r="DE5" s="4">
        <v>0</v>
      </c>
      <c r="DF5" s="180" t="s">
        <v>1012</v>
      </c>
      <c r="DG5" s="4">
        <v>0.25454969391298554</v>
      </c>
      <c r="DH5" s="181">
        <v>5.1690000000000004E-4</v>
      </c>
      <c r="DI5" s="38">
        <v>2015</v>
      </c>
      <c r="DJ5" s="4">
        <v>999</v>
      </c>
      <c r="DK5" s="4">
        <v>999</v>
      </c>
      <c r="DL5" s="4">
        <v>999</v>
      </c>
      <c r="DM5" s="4">
        <v>999</v>
      </c>
      <c r="DN5" s="4">
        <v>999</v>
      </c>
      <c r="DO5" s="4">
        <v>999</v>
      </c>
      <c r="DP5" s="36">
        <v>0.70750930691977099</v>
      </c>
      <c r="DQ5" s="4">
        <v>6.02</v>
      </c>
      <c r="DR5" s="170">
        <v>2016</v>
      </c>
      <c r="DS5" s="4">
        <v>1</v>
      </c>
      <c r="DT5" s="4">
        <v>26.92</v>
      </c>
      <c r="DU5" s="38">
        <v>2016</v>
      </c>
      <c r="DV5" s="4">
        <v>0.54206002598549952</v>
      </c>
      <c r="DW5" s="4">
        <v>49</v>
      </c>
      <c r="DX5" s="5">
        <v>2015</v>
      </c>
      <c r="DY5" s="4">
        <v>1</v>
      </c>
      <c r="DZ5" s="4">
        <v>43.59</v>
      </c>
      <c r="EA5" s="5">
        <v>2015</v>
      </c>
      <c r="EB5" s="4">
        <v>0</v>
      </c>
      <c r="EC5" s="4">
        <v>4.8</v>
      </c>
      <c r="ED5" s="5">
        <v>2015</v>
      </c>
      <c r="EE5" s="4">
        <v>1</v>
      </c>
      <c r="EF5" s="4">
        <v>101.62</v>
      </c>
      <c r="EG5" s="5">
        <v>2016</v>
      </c>
      <c r="EH5" s="87">
        <v>0.72495693329052702</v>
      </c>
      <c r="EI5" s="87">
        <v>0.9285714285714286</v>
      </c>
      <c r="EJ5" s="87">
        <v>0.98571428571428577</v>
      </c>
      <c r="EK5" s="34">
        <v>1</v>
      </c>
      <c r="EL5" s="33" t="s">
        <v>1010</v>
      </c>
      <c r="EM5" s="34">
        <v>0.24</v>
      </c>
      <c r="EN5" s="4">
        <v>24</v>
      </c>
      <c r="EO5" s="29">
        <v>1</v>
      </c>
      <c r="EP5" s="28" t="s">
        <v>1010</v>
      </c>
      <c r="EQ5" s="182">
        <v>0.160935789547625</v>
      </c>
      <c r="ER5" s="4">
        <v>29</v>
      </c>
      <c r="ES5" s="103">
        <v>0.23580000000000001</v>
      </c>
      <c r="ET5" s="4">
        <v>23.58</v>
      </c>
      <c r="EU5" s="25">
        <v>0.12</v>
      </c>
      <c r="EV5" s="4">
        <v>12</v>
      </c>
      <c r="EW5" s="38">
        <v>2012</v>
      </c>
      <c r="EX5" s="89">
        <v>1</v>
      </c>
      <c r="EY5" s="89">
        <v>1</v>
      </c>
      <c r="EZ5" s="34">
        <v>1</v>
      </c>
      <c r="FA5" s="33" t="s">
        <v>1010</v>
      </c>
      <c r="FB5" s="34">
        <v>0.17499999999999999</v>
      </c>
      <c r="FC5" s="4">
        <f>AVERAGE(10,25)</f>
        <v>17.5</v>
      </c>
      <c r="FD5" s="29">
        <v>1</v>
      </c>
      <c r="FE5" s="28" t="s">
        <v>1010</v>
      </c>
      <c r="FF5" s="4">
        <v>0.17499999999999999</v>
      </c>
      <c r="FG5" s="4">
        <f>AVERAGE(10,25)</f>
        <v>17.5</v>
      </c>
      <c r="FH5" s="34">
        <v>999</v>
      </c>
      <c r="FI5" s="34">
        <v>999</v>
      </c>
      <c r="FJ5" s="34">
        <v>999</v>
      </c>
      <c r="FK5" s="34">
        <v>999</v>
      </c>
      <c r="FL5" s="34">
        <v>1</v>
      </c>
      <c r="FM5" s="4">
        <v>100</v>
      </c>
      <c r="FN5" s="4">
        <v>1</v>
      </c>
      <c r="FO5" s="4">
        <v>100</v>
      </c>
      <c r="FP5" s="38" t="s">
        <v>1292</v>
      </c>
      <c r="FQ5" s="38">
        <v>1</v>
      </c>
      <c r="FR5" s="4">
        <v>100</v>
      </c>
      <c r="FS5" s="4">
        <v>1</v>
      </c>
      <c r="FT5" s="4">
        <v>100</v>
      </c>
      <c r="FU5" s="38">
        <v>2011</v>
      </c>
      <c r="FV5" s="87">
        <v>1</v>
      </c>
      <c r="FW5" s="87">
        <v>0.75</v>
      </c>
      <c r="FX5" s="34">
        <v>1</v>
      </c>
      <c r="FY5" s="4">
        <v>100</v>
      </c>
      <c r="FZ5" s="4">
        <v>1</v>
      </c>
      <c r="GA5" s="4">
        <v>100</v>
      </c>
      <c r="GB5" s="38">
        <v>2016</v>
      </c>
      <c r="GC5" s="34">
        <v>1</v>
      </c>
      <c r="GD5" s="33" t="s">
        <v>1010</v>
      </c>
      <c r="GE5" s="34">
        <v>0.24</v>
      </c>
      <c r="GF5" s="4">
        <v>24</v>
      </c>
      <c r="GG5" s="29">
        <v>1</v>
      </c>
      <c r="GH5" s="28" t="s">
        <v>1010</v>
      </c>
      <c r="GI5" s="29">
        <v>0.28999999999999998</v>
      </c>
      <c r="GJ5" s="4">
        <v>29</v>
      </c>
      <c r="GK5" s="103">
        <v>1</v>
      </c>
      <c r="GL5" s="4">
        <v>23.58</v>
      </c>
      <c r="GM5" s="25">
        <v>1</v>
      </c>
      <c r="GN5" s="4">
        <v>12</v>
      </c>
      <c r="GO5" s="34">
        <v>2014</v>
      </c>
      <c r="GP5" s="4">
        <v>1</v>
      </c>
      <c r="GQ5" s="4">
        <v>1.0580000000000001</v>
      </c>
      <c r="GR5" s="38">
        <v>2013</v>
      </c>
      <c r="GS5" s="89">
        <v>1</v>
      </c>
      <c r="GT5" s="89">
        <v>1</v>
      </c>
      <c r="GU5" s="34">
        <v>0</v>
      </c>
      <c r="GV5" s="33" t="s">
        <v>1011</v>
      </c>
      <c r="GW5" s="4">
        <v>1</v>
      </c>
      <c r="GX5" s="77">
        <v>999</v>
      </c>
      <c r="GY5" s="34">
        <v>0</v>
      </c>
      <c r="GZ5" s="33" t="s">
        <v>1011</v>
      </c>
      <c r="HA5" s="4">
        <v>1</v>
      </c>
      <c r="HB5" s="37">
        <v>999</v>
      </c>
      <c r="HC5" s="38" t="s">
        <v>1292</v>
      </c>
      <c r="HD5" s="38">
        <v>1</v>
      </c>
      <c r="HE5" s="38">
        <v>1</v>
      </c>
      <c r="HF5" s="4">
        <v>1</v>
      </c>
      <c r="HG5" s="38">
        <v>1</v>
      </c>
      <c r="HH5" s="38" t="s">
        <v>1292</v>
      </c>
      <c r="HI5" s="87">
        <v>1</v>
      </c>
      <c r="HJ5" s="87">
        <v>1</v>
      </c>
      <c r="HK5" s="87">
        <v>0.9375</v>
      </c>
      <c r="HL5" s="34">
        <v>1</v>
      </c>
      <c r="HM5" s="33" t="s">
        <v>1017</v>
      </c>
      <c r="HN5" s="34">
        <v>1</v>
      </c>
      <c r="HO5" s="35" t="s">
        <v>1018</v>
      </c>
      <c r="HP5" s="4">
        <v>0.84140000000000004</v>
      </c>
      <c r="HQ5" s="4">
        <v>15.86</v>
      </c>
      <c r="HR5" s="29">
        <v>2004</v>
      </c>
      <c r="HS5" s="91">
        <v>0.61533042182781972</v>
      </c>
      <c r="HT5" s="4">
        <v>32.549999999999997</v>
      </c>
      <c r="HU5" s="38">
        <v>2004</v>
      </c>
      <c r="HV5" s="34">
        <v>0</v>
      </c>
      <c r="HW5" s="33" t="s">
        <v>1010</v>
      </c>
      <c r="HX5" s="4" t="s">
        <v>1341</v>
      </c>
      <c r="HY5" s="38">
        <v>2014</v>
      </c>
      <c r="HZ5" s="34">
        <v>1</v>
      </c>
      <c r="IA5" s="33" t="s">
        <v>1010</v>
      </c>
      <c r="IB5" s="87">
        <v>0.74278840363797005</v>
      </c>
      <c r="IC5" s="87">
        <v>1</v>
      </c>
      <c r="ID5" s="34">
        <v>1</v>
      </c>
      <c r="IE5" s="33" t="s">
        <v>1010</v>
      </c>
      <c r="IF5" s="34">
        <v>1</v>
      </c>
      <c r="IG5" s="33" t="s">
        <v>1010</v>
      </c>
      <c r="IH5" s="37">
        <v>0</v>
      </c>
      <c r="II5" s="21" t="s">
        <v>1011</v>
      </c>
      <c r="IJ5" s="21">
        <v>1</v>
      </c>
      <c r="IK5" s="21" t="s">
        <v>1010</v>
      </c>
      <c r="IL5" s="21">
        <v>1</v>
      </c>
      <c r="IM5" s="21" t="s">
        <v>1010</v>
      </c>
      <c r="IN5" s="4">
        <v>1</v>
      </c>
      <c r="IO5" s="21" t="s">
        <v>1010</v>
      </c>
      <c r="IP5" s="4">
        <v>1</v>
      </c>
      <c r="IQ5" s="21" t="s">
        <v>1010</v>
      </c>
      <c r="IR5" s="4">
        <v>1</v>
      </c>
      <c r="IS5" s="21" t="s">
        <v>1019</v>
      </c>
      <c r="IT5" s="4">
        <v>0</v>
      </c>
      <c r="IU5" s="21" t="s">
        <v>1011</v>
      </c>
      <c r="IV5" s="4">
        <v>1</v>
      </c>
      <c r="IW5" s="21" t="s">
        <v>1010</v>
      </c>
      <c r="IX5" s="4">
        <v>1</v>
      </c>
      <c r="IY5" s="21" t="s">
        <v>1010</v>
      </c>
      <c r="IZ5" s="4">
        <v>0</v>
      </c>
      <c r="JA5" s="21" t="s">
        <v>1011</v>
      </c>
      <c r="JB5" s="4">
        <v>1</v>
      </c>
      <c r="JC5" s="21" t="s">
        <v>1010</v>
      </c>
      <c r="JD5" s="4">
        <v>1</v>
      </c>
      <c r="JE5" s="21" t="s">
        <v>1010</v>
      </c>
      <c r="JF5" s="4">
        <v>1</v>
      </c>
      <c r="JG5" s="21" t="s">
        <v>1010</v>
      </c>
      <c r="JH5" s="4">
        <v>1</v>
      </c>
      <c r="JI5" s="21" t="s">
        <v>1010</v>
      </c>
      <c r="JJ5" s="4">
        <v>1</v>
      </c>
      <c r="JK5" s="21" t="s">
        <v>1010</v>
      </c>
      <c r="JL5" s="4">
        <v>1</v>
      </c>
      <c r="JM5" s="4" t="s">
        <v>1011</v>
      </c>
      <c r="JN5" s="4">
        <v>0</v>
      </c>
      <c r="JO5" s="4" t="s">
        <v>1010</v>
      </c>
      <c r="JP5" s="93">
        <v>0.78947368421052633</v>
      </c>
      <c r="JQ5" s="93">
        <v>1</v>
      </c>
      <c r="JR5" s="4">
        <v>1</v>
      </c>
      <c r="JS5" s="21">
        <v>1.0656999999999999</v>
      </c>
      <c r="JT5" s="4">
        <v>1.0688</v>
      </c>
      <c r="JU5">
        <v>1.0688</v>
      </c>
      <c r="JV5" s="4">
        <v>1.0624</v>
      </c>
      <c r="JW5">
        <v>1.0624</v>
      </c>
      <c r="JX5" s="4">
        <v>999</v>
      </c>
      <c r="JY5">
        <v>999</v>
      </c>
      <c r="JZ5" s="4">
        <v>999</v>
      </c>
      <c r="KA5">
        <v>999</v>
      </c>
      <c r="KB5" s="4">
        <v>999</v>
      </c>
      <c r="KC5">
        <v>999</v>
      </c>
      <c r="KD5" s="4">
        <v>999</v>
      </c>
      <c r="KE5">
        <v>999</v>
      </c>
      <c r="KF5" s="4">
        <v>999</v>
      </c>
      <c r="KG5">
        <v>999</v>
      </c>
      <c r="KH5" s="4">
        <v>999</v>
      </c>
      <c r="KI5">
        <v>999</v>
      </c>
      <c r="KJ5" s="4">
        <v>999</v>
      </c>
      <c r="KK5" s="4">
        <v>999</v>
      </c>
      <c r="KL5" s="4">
        <v>999</v>
      </c>
      <c r="KM5" s="4">
        <v>999</v>
      </c>
      <c r="KN5" s="30">
        <f>JW5/JU5</f>
        <v>0.99401197604790426</v>
      </c>
      <c r="KO5" s="30" t="s">
        <v>1024</v>
      </c>
      <c r="KP5" s="30">
        <v>999</v>
      </c>
      <c r="KQ5" s="30">
        <v>999</v>
      </c>
      <c r="KR5" s="30">
        <v>999</v>
      </c>
      <c r="KS5" s="30">
        <v>999</v>
      </c>
      <c r="KT5" s="30">
        <v>999</v>
      </c>
      <c r="KU5" s="30">
        <v>999</v>
      </c>
      <c r="KV5" s="30">
        <v>999</v>
      </c>
      <c r="KW5" s="30">
        <v>999</v>
      </c>
      <c r="KX5" s="4">
        <v>1</v>
      </c>
      <c r="KY5" s="21">
        <v>1.3757999999999999</v>
      </c>
      <c r="KZ5" s="4">
        <v>1.3952324454583789</v>
      </c>
      <c r="LA5" s="21">
        <v>1.4124000000000001</v>
      </c>
      <c r="LB5" s="4">
        <v>1.3226837157755482</v>
      </c>
      <c r="LC5" s="21">
        <v>1.3367</v>
      </c>
      <c r="LD5" s="4">
        <v>999</v>
      </c>
      <c r="LE5" s="4">
        <v>999</v>
      </c>
      <c r="LF5" s="4">
        <v>999</v>
      </c>
      <c r="LG5" s="4">
        <v>999</v>
      </c>
      <c r="LH5" s="4">
        <v>999</v>
      </c>
      <c r="LI5" s="4">
        <v>999</v>
      </c>
      <c r="LJ5" s="4">
        <v>999</v>
      </c>
      <c r="LK5" s="4">
        <v>999</v>
      </c>
      <c r="LL5" s="4">
        <v>999</v>
      </c>
      <c r="LM5" s="4">
        <v>999</v>
      </c>
      <c r="LN5" s="4">
        <v>999</v>
      </c>
      <c r="LO5" s="4">
        <v>999</v>
      </c>
      <c r="LP5" s="4">
        <v>999</v>
      </c>
      <c r="LQ5" s="4">
        <v>999</v>
      </c>
      <c r="LR5" s="4">
        <v>999</v>
      </c>
      <c r="LS5" s="21">
        <v>999</v>
      </c>
      <c r="LT5" s="30">
        <f>LC5/LA5</f>
        <v>0.94640328518833183</v>
      </c>
      <c r="LU5" s="30" t="s">
        <v>1024</v>
      </c>
      <c r="LV5" s="30">
        <v>999</v>
      </c>
      <c r="LW5" s="30">
        <v>999</v>
      </c>
      <c r="LX5" s="30">
        <v>999</v>
      </c>
      <c r="LY5" s="30">
        <v>999</v>
      </c>
      <c r="LZ5" s="30">
        <v>999</v>
      </c>
      <c r="MA5" s="30">
        <v>999</v>
      </c>
      <c r="MB5" s="30">
        <v>999</v>
      </c>
      <c r="MC5" s="30">
        <v>999</v>
      </c>
      <c r="MD5" s="4">
        <v>4.9848415206042884E-2</v>
      </c>
      <c r="ME5" s="6">
        <v>0.19600000000000001</v>
      </c>
      <c r="MF5" s="4">
        <v>0.253428528098746</v>
      </c>
      <c r="MG5" s="6">
        <v>0.221</v>
      </c>
      <c r="MH5" s="6">
        <v>0.20455157679327252</v>
      </c>
      <c r="MI5" s="6">
        <v>0.17</v>
      </c>
      <c r="MJ5" s="4">
        <v>0.19209274606834792</v>
      </c>
      <c r="MK5" s="6">
        <v>0.157</v>
      </c>
      <c r="ML5" s="4">
        <v>0.28074211853415787</v>
      </c>
      <c r="MM5" s="6">
        <v>0.2495</v>
      </c>
      <c r="MN5" s="6">
        <v>0.31188919534646953</v>
      </c>
      <c r="MO5" s="6">
        <v>0.28199999999999997</v>
      </c>
      <c r="MP5" s="4">
        <v>0.27163758838902063</v>
      </c>
      <c r="MQ5" s="6">
        <v>0.24</v>
      </c>
      <c r="MR5" s="4">
        <v>0.22180226548932203</v>
      </c>
      <c r="MS5" s="6">
        <v>0.188</v>
      </c>
      <c r="MT5" s="4">
        <v>0.19784297563369779</v>
      </c>
      <c r="MU5" s="6">
        <v>0.16300000000000001</v>
      </c>
      <c r="MV5" s="4">
        <v>0.14513253795132419</v>
      </c>
      <c r="MW5" s="6">
        <v>0.10800000000000001</v>
      </c>
      <c r="MX5" s="6">
        <v>999</v>
      </c>
      <c r="MY5" s="6">
        <v>999</v>
      </c>
      <c r="MZ5" s="30">
        <f>MI5/MG5</f>
        <v>0.76923076923076927</v>
      </c>
      <c r="NA5" s="30" t="s">
        <v>1024</v>
      </c>
      <c r="NB5" s="84">
        <f>MM5/MK5</f>
        <v>1.589171974522293</v>
      </c>
      <c r="NC5" s="30" t="s">
        <v>1031</v>
      </c>
      <c r="ND5" s="15">
        <f>MW5/MS5</f>
        <v>0.57446808510638303</v>
      </c>
      <c r="NE5" s="15" t="s">
        <v>1028</v>
      </c>
      <c r="NF5" s="15">
        <f>MS5/MO5</f>
        <v>0.66666666666666674</v>
      </c>
      <c r="NG5" s="15" t="s">
        <v>1293</v>
      </c>
      <c r="NH5" s="30">
        <v>999</v>
      </c>
      <c r="NI5" s="30">
        <v>999</v>
      </c>
      <c r="NJ5" s="4">
        <v>0.84105051224528948</v>
      </c>
      <c r="NK5" s="6">
        <v>0.86549999999999994</v>
      </c>
      <c r="NL5" s="4">
        <v>0.73606446295044237</v>
      </c>
      <c r="NM5" s="6">
        <v>0.72459999999999991</v>
      </c>
      <c r="NN5" s="4">
        <v>1.0160048056235569</v>
      </c>
      <c r="NO5" s="6">
        <v>1.0166999999999999</v>
      </c>
      <c r="NP5" s="4">
        <v>0.37322497737686777</v>
      </c>
      <c r="NQ5" s="6">
        <v>0.34600000000000003</v>
      </c>
      <c r="NR5" s="4">
        <v>0.10583930258810026</v>
      </c>
      <c r="NS5" s="6">
        <v>6.7000000000000004E-2</v>
      </c>
      <c r="NT5" s="4">
        <v>0.29751362143309501</v>
      </c>
      <c r="NU5" s="6">
        <v>0.26700000000000002</v>
      </c>
      <c r="NV5" s="4">
        <v>0.39718426723249212</v>
      </c>
      <c r="NW5" s="6">
        <v>0.371</v>
      </c>
      <c r="NX5" s="6">
        <v>0.46235353563979031</v>
      </c>
      <c r="NY5" s="4">
        <v>0.46235353563979031</v>
      </c>
      <c r="NZ5" s="4">
        <v>0.56969115419298721</v>
      </c>
      <c r="OA5" s="6">
        <v>0.55100000000000005</v>
      </c>
      <c r="OB5" s="5">
        <v>0.68565411709420898</v>
      </c>
      <c r="OC5" s="6">
        <v>0.67200000000000004</v>
      </c>
      <c r="OD5" s="6">
        <v>999</v>
      </c>
      <c r="OE5" s="6">
        <v>999</v>
      </c>
      <c r="OF5" s="30">
        <f>NO5/NM5</f>
        <v>1.4031189621860338</v>
      </c>
      <c r="OG5" s="30" t="s">
        <v>1021</v>
      </c>
      <c r="OH5" s="84">
        <f>NS5/NQ5</f>
        <v>0.19364161849710981</v>
      </c>
      <c r="OI5" s="30" t="s">
        <v>1030</v>
      </c>
      <c r="OJ5" s="15">
        <f>OC5/NY5</f>
        <v>1.4534332457739456</v>
      </c>
      <c r="OK5" s="15" t="s">
        <v>1029</v>
      </c>
      <c r="OL5" s="15">
        <f>NY5/NU5</f>
        <v>1.7316611821714991</v>
      </c>
      <c r="OM5" s="15" t="s">
        <v>1028</v>
      </c>
      <c r="ON5" s="30">
        <v>999</v>
      </c>
      <c r="OO5" s="30">
        <v>999</v>
      </c>
      <c r="OP5" s="21">
        <v>2015</v>
      </c>
      <c r="OQ5" s="4">
        <v>0.97360000000000002</v>
      </c>
      <c r="OR5" s="6">
        <v>0.97360000000000002</v>
      </c>
      <c r="OS5" s="4">
        <v>0.97189999999999999</v>
      </c>
      <c r="OT5" s="6">
        <v>0.97189999999999999</v>
      </c>
      <c r="OU5" s="6">
        <v>0.97530000000000006</v>
      </c>
      <c r="OV5" s="6">
        <v>0.97530000000000006</v>
      </c>
      <c r="OW5" s="6">
        <v>999</v>
      </c>
      <c r="OX5" s="6">
        <v>999</v>
      </c>
      <c r="OY5" s="4">
        <v>999</v>
      </c>
      <c r="OZ5" s="6">
        <v>999</v>
      </c>
      <c r="PA5" s="4">
        <v>999</v>
      </c>
      <c r="PB5" s="6">
        <v>999</v>
      </c>
      <c r="PC5" s="4">
        <v>999</v>
      </c>
      <c r="PD5" s="6">
        <v>999</v>
      </c>
      <c r="PE5" s="4">
        <v>999</v>
      </c>
      <c r="PF5" s="6">
        <v>999</v>
      </c>
      <c r="PG5" s="4">
        <v>999</v>
      </c>
      <c r="PH5" s="6">
        <v>999</v>
      </c>
      <c r="PI5" s="4">
        <v>999</v>
      </c>
      <c r="PJ5" s="6">
        <v>999</v>
      </c>
      <c r="PK5" s="6">
        <v>999</v>
      </c>
      <c r="PL5" s="6">
        <v>999</v>
      </c>
      <c r="PM5" s="30">
        <f>OV5/OT5</f>
        <v>1.0034983022944748</v>
      </c>
      <c r="PN5" s="30" t="s">
        <v>1021</v>
      </c>
      <c r="PO5" s="30">
        <v>999</v>
      </c>
      <c r="PP5" s="30">
        <v>999</v>
      </c>
      <c r="PQ5" s="30">
        <v>999</v>
      </c>
      <c r="PR5" s="30">
        <v>999</v>
      </c>
      <c r="PS5" s="30">
        <v>999</v>
      </c>
      <c r="PT5" s="30">
        <v>999</v>
      </c>
      <c r="PU5" s="30">
        <v>999</v>
      </c>
      <c r="PV5" s="30">
        <v>999</v>
      </c>
      <c r="PW5" s="4">
        <v>0.84435949786397491</v>
      </c>
      <c r="PX5" s="6">
        <v>0.86829999999999996</v>
      </c>
      <c r="PY5" s="4">
        <v>0.86170697895333626</v>
      </c>
      <c r="PZ5" s="6">
        <v>0.85569999999999991</v>
      </c>
      <c r="QA5" s="4">
        <v>0.88672047756260797</v>
      </c>
      <c r="QB5" s="6">
        <v>0.88180000000000003</v>
      </c>
      <c r="QC5" s="4">
        <v>999</v>
      </c>
      <c r="QD5" s="6">
        <v>999</v>
      </c>
      <c r="QE5" s="4">
        <v>999</v>
      </c>
      <c r="QF5" s="6">
        <v>999</v>
      </c>
      <c r="QG5" s="4">
        <v>999</v>
      </c>
      <c r="QH5" s="6">
        <v>999</v>
      </c>
      <c r="QI5" s="4">
        <v>999</v>
      </c>
      <c r="QJ5" s="6">
        <v>999</v>
      </c>
      <c r="QK5" s="6">
        <v>999</v>
      </c>
      <c r="QL5" s="6">
        <v>999</v>
      </c>
      <c r="QM5" s="4">
        <v>999</v>
      </c>
      <c r="QN5" s="6">
        <v>999</v>
      </c>
      <c r="QO5" s="4">
        <v>999</v>
      </c>
      <c r="QP5" s="6">
        <v>999</v>
      </c>
      <c r="QQ5" s="6">
        <v>999</v>
      </c>
      <c r="QR5" s="6">
        <v>999</v>
      </c>
      <c r="QS5" s="30">
        <f>QB5/PZ5</f>
        <v>1.0305013439289472</v>
      </c>
      <c r="QT5" s="30" t="s">
        <v>1021</v>
      </c>
      <c r="QU5" s="30">
        <v>999</v>
      </c>
      <c r="QV5" s="30">
        <v>999</v>
      </c>
      <c r="QW5" s="30">
        <v>999</v>
      </c>
      <c r="QX5" s="30">
        <v>999</v>
      </c>
      <c r="QY5" s="30">
        <v>999</v>
      </c>
      <c r="QZ5" s="30">
        <v>999</v>
      </c>
      <c r="RA5" s="30">
        <v>999</v>
      </c>
      <c r="RB5" s="30">
        <v>999</v>
      </c>
      <c r="RC5" s="21">
        <v>2013</v>
      </c>
      <c r="RD5" s="6">
        <v>999</v>
      </c>
      <c r="RE5" s="6">
        <v>999</v>
      </c>
      <c r="RF5" s="6">
        <v>999</v>
      </c>
      <c r="RG5" s="6">
        <v>999</v>
      </c>
      <c r="RH5" s="6">
        <v>999</v>
      </c>
      <c r="RI5" s="6">
        <v>999</v>
      </c>
      <c r="RJ5" s="6">
        <v>999</v>
      </c>
      <c r="RK5" s="6">
        <v>999</v>
      </c>
      <c r="RL5" s="6">
        <v>999</v>
      </c>
      <c r="RM5" s="6">
        <v>999</v>
      </c>
      <c r="RN5" s="6">
        <v>999</v>
      </c>
      <c r="RO5" s="6">
        <v>999</v>
      </c>
      <c r="RP5" s="6">
        <v>999</v>
      </c>
      <c r="RQ5" s="6">
        <v>999</v>
      </c>
      <c r="RR5" s="6">
        <v>999</v>
      </c>
      <c r="RS5" s="6">
        <v>999</v>
      </c>
      <c r="RT5" s="6">
        <v>999</v>
      </c>
      <c r="RU5" s="6">
        <v>999</v>
      </c>
      <c r="RV5" s="6">
        <v>999</v>
      </c>
      <c r="RW5" s="6">
        <v>999</v>
      </c>
      <c r="RX5" s="6">
        <v>999</v>
      </c>
      <c r="RY5" s="6">
        <v>999</v>
      </c>
      <c r="RZ5" s="30">
        <v>999</v>
      </c>
      <c r="SA5" s="30">
        <v>999</v>
      </c>
      <c r="SB5" s="30">
        <v>999</v>
      </c>
      <c r="SC5" s="30">
        <v>999</v>
      </c>
      <c r="SD5" s="30">
        <v>999</v>
      </c>
      <c r="SE5" s="30">
        <v>999</v>
      </c>
      <c r="SF5" s="30">
        <v>999</v>
      </c>
      <c r="SG5" s="30">
        <v>999</v>
      </c>
      <c r="SH5" s="30">
        <v>999</v>
      </c>
      <c r="SI5" s="30">
        <v>999</v>
      </c>
      <c r="SJ5" s="6">
        <v>999</v>
      </c>
      <c r="SK5" s="6">
        <v>999</v>
      </c>
      <c r="SL5" s="24">
        <v>0.70769666376138329</v>
      </c>
      <c r="SM5" s="83">
        <v>0.69499999999999995</v>
      </c>
      <c r="SN5" s="24">
        <v>0.79395010724163084</v>
      </c>
      <c r="SO5" s="83">
        <v>0.78500000000000003</v>
      </c>
      <c r="SP5" s="24">
        <v>0.88691215188145323</v>
      </c>
      <c r="SQ5" s="83">
        <v>0.88200000000000001</v>
      </c>
      <c r="SR5" s="83">
        <v>0.64300658115119758</v>
      </c>
      <c r="SS5" s="83">
        <v>0.62749999999999995</v>
      </c>
      <c r="ST5" s="83">
        <v>0.6224015918753607</v>
      </c>
      <c r="SU5" s="83">
        <v>0.60599999999999998</v>
      </c>
      <c r="SV5" s="83">
        <v>0.66169482723858453</v>
      </c>
      <c r="SW5" s="83">
        <v>0.64700000000000002</v>
      </c>
      <c r="SX5" s="24">
        <v>0.70769666376138329</v>
      </c>
      <c r="SY5" s="83">
        <v>0.69499999999999995</v>
      </c>
      <c r="SZ5" s="24">
        <v>0.79586685043008076</v>
      </c>
      <c r="TA5" s="83">
        <v>0.78700000000000003</v>
      </c>
      <c r="TB5" s="24">
        <v>0.89553749622947787</v>
      </c>
      <c r="TC5" s="83">
        <v>0.8909999999999999</v>
      </c>
      <c r="TD5" s="4">
        <v>999</v>
      </c>
      <c r="TE5" s="4">
        <v>999</v>
      </c>
      <c r="TF5" s="30">
        <f t="shared" ref="TF5:TF19" si="0">SO5/SM5</f>
        <v>1.1294964028776979</v>
      </c>
      <c r="TG5" s="30" t="s">
        <v>1021</v>
      </c>
      <c r="TH5" s="84">
        <f>SS5/SQ5</f>
        <v>0.71145124716553276</v>
      </c>
      <c r="TI5" s="30" t="s">
        <v>1030</v>
      </c>
      <c r="TJ5" s="15">
        <f>TC5/SY5</f>
        <v>1.2820143884892086</v>
      </c>
      <c r="TK5" s="15" t="s">
        <v>1029</v>
      </c>
      <c r="TL5" s="15">
        <f>SY5/SU5</f>
        <v>1.1468646864686469</v>
      </c>
      <c r="TM5" s="15" t="s">
        <v>1028</v>
      </c>
      <c r="TN5" s="30">
        <v>999</v>
      </c>
      <c r="TO5" s="30">
        <v>999</v>
      </c>
      <c r="TP5" s="24">
        <v>0.73528115050516618</v>
      </c>
      <c r="TQ5" s="83">
        <v>0.77599999999999991</v>
      </c>
      <c r="TR5" s="24">
        <v>0.78436639129938113</v>
      </c>
      <c r="TS5" s="83">
        <v>0.77500000000000002</v>
      </c>
      <c r="TT5" s="24">
        <v>0.78628313448783105</v>
      </c>
      <c r="TU5" s="83">
        <v>0.77700000000000002</v>
      </c>
      <c r="TV5" s="24">
        <v>0.77861616173403125</v>
      </c>
      <c r="TW5" s="83">
        <v>0.76900000000000002</v>
      </c>
      <c r="TX5" s="24">
        <v>0.79203336405318081</v>
      </c>
      <c r="TY5" s="83">
        <v>0.78299999999999992</v>
      </c>
      <c r="TZ5" s="6">
        <v>999</v>
      </c>
      <c r="UA5" s="6">
        <v>999</v>
      </c>
      <c r="UB5" s="6">
        <v>999</v>
      </c>
      <c r="UC5" s="6">
        <v>999</v>
      </c>
      <c r="UD5" s="6">
        <v>999</v>
      </c>
      <c r="UE5" s="6">
        <v>999</v>
      </c>
      <c r="UF5" s="6">
        <v>999</v>
      </c>
      <c r="UG5" s="6">
        <v>999</v>
      </c>
      <c r="UH5" s="6">
        <v>999</v>
      </c>
      <c r="UI5" s="6">
        <v>999</v>
      </c>
      <c r="UJ5" s="83">
        <v>0.72590572405165776</v>
      </c>
      <c r="UK5" s="83">
        <v>0.71400000000000008</v>
      </c>
      <c r="UL5" s="30">
        <f>TU5/TS5</f>
        <v>1.0025806451612904</v>
      </c>
      <c r="UM5" s="30" t="s">
        <v>1021</v>
      </c>
      <c r="UN5" s="84">
        <f>TY5/TW5</f>
        <v>1.0182054616384915</v>
      </c>
      <c r="UO5" s="30" t="s">
        <v>1031</v>
      </c>
      <c r="UP5" s="30">
        <v>999</v>
      </c>
      <c r="UQ5" s="30">
        <v>999</v>
      </c>
      <c r="UR5" s="30">
        <v>999</v>
      </c>
      <c r="US5" s="30">
        <v>999</v>
      </c>
      <c r="UT5" s="85">
        <f>UK5/TQ5</f>
        <v>0.92010309278350533</v>
      </c>
      <c r="UU5" s="15" t="s">
        <v>1022</v>
      </c>
      <c r="UV5" s="24">
        <v>0.68800992738108868</v>
      </c>
      <c r="UW5" s="83">
        <v>0.73599999999999999</v>
      </c>
      <c r="UX5" s="24">
        <v>0.72111386608053296</v>
      </c>
      <c r="UY5" s="83">
        <v>0.70900000000000007</v>
      </c>
      <c r="UZ5" s="24">
        <v>0.76519895941488159</v>
      </c>
      <c r="VA5" s="83">
        <v>0.755</v>
      </c>
      <c r="VB5" s="24">
        <v>0.76040710144375678</v>
      </c>
      <c r="VC5" s="83">
        <v>0.75</v>
      </c>
      <c r="VD5" s="24">
        <v>0.71057177854405817</v>
      </c>
      <c r="VE5" s="83">
        <v>0.69799999999999995</v>
      </c>
      <c r="VF5" s="24">
        <v>0.70194643419603353</v>
      </c>
      <c r="VG5" s="6">
        <v>0.68900000000000006</v>
      </c>
      <c r="VH5" s="6">
        <v>999</v>
      </c>
      <c r="VI5" s="6">
        <v>999</v>
      </c>
      <c r="VJ5" s="24">
        <v>0.7374061831823574</v>
      </c>
      <c r="VK5" s="83">
        <v>0.72599999999999998</v>
      </c>
      <c r="VL5" s="83">
        <v>999</v>
      </c>
      <c r="VM5" s="83">
        <v>999</v>
      </c>
      <c r="VN5" s="24">
        <v>0.78628313448783105</v>
      </c>
      <c r="VO5" s="83">
        <v>0.77700000000000002</v>
      </c>
      <c r="VP5" s="6">
        <v>999</v>
      </c>
      <c r="VQ5" s="6">
        <v>999</v>
      </c>
      <c r="VR5" s="30">
        <f t="shared" ref="VR5:VR15" si="1">VA5/UY5</f>
        <v>1.0648801128349787</v>
      </c>
      <c r="VS5" s="30" t="s">
        <v>1021</v>
      </c>
      <c r="VT5" s="84">
        <f>VE5/VC5</f>
        <v>0.93066666666666664</v>
      </c>
      <c r="VU5" s="30" t="s">
        <v>1030</v>
      </c>
      <c r="VV5" s="15">
        <f>VO5/VK5</f>
        <v>1.0702479338842976</v>
      </c>
      <c r="VW5" s="15" t="s">
        <v>1029</v>
      </c>
      <c r="VX5" s="15">
        <f>VK5/VG5</f>
        <v>1.0537010159651667</v>
      </c>
      <c r="VY5" s="15" t="s">
        <v>1028</v>
      </c>
      <c r="VZ5" s="30">
        <v>999</v>
      </c>
      <c r="WA5" s="30">
        <v>999</v>
      </c>
      <c r="WB5" s="6">
        <v>2015</v>
      </c>
      <c r="WC5" s="88">
        <v>0.76951125066719828</v>
      </c>
      <c r="WD5" s="88">
        <v>0.46969696969696972</v>
      </c>
      <c r="WE5" s="88">
        <v>0.8232323232323232</v>
      </c>
      <c r="WF5" s="6">
        <v>1</v>
      </c>
      <c r="WG5" s="6" t="s">
        <v>1010</v>
      </c>
      <c r="WH5" s="6">
        <v>1</v>
      </c>
      <c r="WI5" s="6" t="s">
        <v>1010</v>
      </c>
      <c r="WJ5" s="6">
        <v>1</v>
      </c>
      <c r="WK5" s="6" t="s">
        <v>1010</v>
      </c>
      <c r="WL5" s="6">
        <v>1</v>
      </c>
      <c r="WM5" s="6" t="s">
        <v>1010</v>
      </c>
      <c r="WN5" s="6">
        <v>1</v>
      </c>
      <c r="WO5" s="6" t="s">
        <v>1010</v>
      </c>
      <c r="WP5" s="6">
        <v>1</v>
      </c>
      <c r="WQ5" s="6" t="s">
        <v>1010</v>
      </c>
      <c r="WR5" s="6">
        <v>1</v>
      </c>
      <c r="WS5" s="6" t="s">
        <v>1010</v>
      </c>
      <c r="WT5" s="6">
        <v>1</v>
      </c>
      <c r="WU5" s="6" t="s">
        <v>1010</v>
      </c>
      <c r="WV5" s="6">
        <v>1</v>
      </c>
      <c r="WW5" s="6" t="s">
        <v>1010</v>
      </c>
      <c r="WX5" s="6">
        <v>1</v>
      </c>
      <c r="WY5" s="6" t="s">
        <v>1010</v>
      </c>
      <c r="WZ5" s="6">
        <v>1</v>
      </c>
      <c r="XA5" s="6" t="s">
        <v>1010</v>
      </c>
      <c r="XB5" s="6">
        <v>1</v>
      </c>
      <c r="XC5" s="6" t="s">
        <v>1010</v>
      </c>
      <c r="XD5" s="6">
        <v>1</v>
      </c>
      <c r="XE5" s="6" t="s">
        <v>1010</v>
      </c>
      <c r="XF5" s="6">
        <v>1</v>
      </c>
      <c r="XG5" s="6" t="s">
        <v>1010</v>
      </c>
      <c r="XH5" s="6">
        <v>1</v>
      </c>
      <c r="XI5" s="6" t="s">
        <v>1010</v>
      </c>
      <c r="XJ5" s="6">
        <v>0</v>
      </c>
      <c r="XK5" s="6" t="s">
        <v>1011</v>
      </c>
      <c r="XL5" s="6">
        <v>1</v>
      </c>
      <c r="XM5" s="6" t="s">
        <v>1010</v>
      </c>
      <c r="XN5" s="6">
        <v>1</v>
      </c>
      <c r="XO5" s="6" t="s">
        <v>1010</v>
      </c>
      <c r="XP5" s="6">
        <v>1</v>
      </c>
      <c r="XQ5" s="6" t="s">
        <v>1010</v>
      </c>
      <c r="XR5" s="6">
        <v>0</v>
      </c>
      <c r="XS5" s="6" t="s">
        <v>1011</v>
      </c>
      <c r="XT5" s="88">
        <v>0.94736842105263153</v>
      </c>
      <c r="XU5" s="88">
        <v>1</v>
      </c>
      <c r="XV5" s="6">
        <v>1</v>
      </c>
      <c r="XW5" s="6" t="s">
        <v>1010</v>
      </c>
      <c r="XX5" s="6">
        <v>0.33</v>
      </c>
      <c r="XY5" s="6" t="s">
        <v>1049</v>
      </c>
      <c r="XZ5" s="6">
        <v>1</v>
      </c>
      <c r="YA5" s="6" t="s">
        <v>1010</v>
      </c>
      <c r="YB5" s="6">
        <v>1</v>
      </c>
      <c r="YC5" s="6" t="s">
        <v>1011</v>
      </c>
      <c r="YD5" s="88">
        <v>0.83250000000000002</v>
      </c>
      <c r="YE5" s="88">
        <v>1</v>
      </c>
      <c r="YF5" s="6">
        <v>1</v>
      </c>
      <c r="YG5" s="6" t="s">
        <v>1010</v>
      </c>
      <c r="YH5" s="6">
        <v>1</v>
      </c>
      <c r="YI5" s="6" t="s">
        <v>1010</v>
      </c>
      <c r="YJ5" s="6">
        <v>1</v>
      </c>
      <c r="YK5" s="6" t="s">
        <v>1010</v>
      </c>
      <c r="YL5" s="6">
        <v>1</v>
      </c>
      <c r="YM5" s="6" t="s">
        <v>1010</v>
      </c>
      <c r="YN5" s="6">
        <v>1</v>
      </c>
      <c r="YO5" s="6" t="s">
        <v>1010</v>
      </c>
      <c r="YP5" s="6">
        <v>1</v>
      </c>
      <c r="YQ5" s="6" t="s">
        <v>1010</v>
      </c>
      <c r="YR5" s="6">
        <v>1</v>
      </c>
      <c r="YS5" s="6" t="s">
        <v>1010</v>
      </c>
      <c r="YT5" s="6">
        <v>1</v>
      </c>
      <c r="YU5" s="6" t="s">
        <v>1010</v>
      </c>
      <c r="YV5" s="6">
        <v>999</v>
      </c>
      <c r="YW5" s="6">
        <v>999</v>
      </c>
      <c r="YX5" s="6">
        <v>999</v>
      </c>
      <c r="YY5" s="6">
        <v>999</v>
      </c>
      <c r="YZ5" s="6">
        <v>999</v>
      </c>
      <c r="ZA5" s="6">
        <v>999</v>
      </c>
      <c r="ZB5" s="6">
        <v>999</v>
      </c>
      <c r="ZC5" s="6">
        <v>999</v>
      </c>
      <c r="ZD5" s="6">
        <v>999</v>
      </c>
      <c r="ZE5" s="6">
        <v>999</v>
      </c>
      <c r="ZF5" s="6">
        <v>999</v>
      </c>
      <c r="ZG5" s="6">
        <v>999</v>
      </c>
      <c r="ZH5" s="6">
        <v>999</v>
      </c>
      <c r="ZI5" s="6">
        <v>999</v>
      </c>
      <c r="ZJ5" s="6">
        <v>999</v>
      </c>
      <c r="ZK5" s="6">
        <v>999</v>
      </c>
      <c r="ZL5" s="6">
        <v>999</v>
      </c>
      <c r="ZM5" s="6">
        <v>999</v>
      </c>
      <c r="ZN5" s="6">
        <v>999</v>
      </c>
      <c r="ZO5" s="6">
        <v>999</v>
      </c>
      <c r="ZP5" s="6">
        <v>999</v>
      </c>
      <c r="ZQ5" s="6">
        <v>999</v>
      </c>
      <c r="ZR5" s="30">
        <v>999</v>
      </c>
      <c r="ZS5" s="30">
        <v>999</v>
      </c>
      <c r="ZT5" s="30">
        <v>999</v>
      </c>
      <c r="ZU5" s="30">
        <v>999</v>
      </c>
      <c r="ZV5" s="30">
        <v>999</v>
      </c>
      <c r="ZW5" s="30">
        <v>999</v>
      </c>
      <c r="ZX5" s="30">
        <v>999</v>
      </c>
      <c r="ZY5" s="30">
        <v>999</v>
      </c>
      <c r="ZZ5" s="30">
        <v>999</v>
      </c>
      <c r="AAA5" s="30">
        <v>999</v>
      </c>
      <c r="AAB5" s="83">
        <v>0.93299999999999994</v>
      </c>
      <c r="AAC5" s="83">
        <v>0.93299999999999994</v>
      </c>
      <c r="AAD5" s="83">
        <v>0.91700000000000004</v>
      </c>
      <c r="AAE5" s="83">
        <v>0.91700000000000004</v>
      </c>
      <c r="AAF5" s="83">
        <v>0.95</v>
      </c>
      <c r="AAG5" s="83">
        <v>0.95</v>
      </c>
      <c r="AAH5" s="83">
        <v>0.94400000000000006</v>
      </c>
      <c r="AAI5" s="83">
        <v>0.94400000000000006</v>
      </c>
      <c r="AAJ5" s="83">
        <v>0.84599999999999997</v>
      </c>
      <c r="AAK5" s="83">
        <v>0.84599999999999997</v>
      </c>
      <c r="AAL5" s="83">
        <v>0.82599999999999996</v>
      </c>
      <c r="AAM5" s="83">
        <v>0.82599999999999996</v>
      </c>
      <c r="AAN5" s="83">
        <v>0.89700000000000002</v>
      </c>
      <c r="AAO5" s="83">
        <v>0.89700000000000002</v>
      </c>
      <c r="AAP5" s="83">
        <v>0.94099999999999995</v>
      </c>
      <c r="AAQ5" s="83">
        <v>0.94099999999999995</v>
      </c>
      <c r="AAR5" s="83">
        <v>0.96700000000000008</v>
      </c>
      <c r="AAS5" s="83">
        <v>0.96700000000000008</v>
      </c>
      <c r="AAT5" s="83">
        <v>0.98</v>
      </c>
      <c r="AAU5" s="83">
        <v>0.98</v>
      </c>
      <c r="AAV5" s="6">
        <v>999</v>
      </c>
      <c r="AAW5" s="6">
        <v>999</v>
      </c>
      <c r="AAX5" s="30">
        <f>AAG5/AAE5</f>
        <v>1.0359869138495092</v>
      </c>
      <c r="AAY5" s="30" t="s">
        <v>1021</v>
      </c>
      <c r="AAZ5" s="84">
        <f>AAK5/AAI5</f>
        <v>0.89618644067796605</v>
      </c>
      <c r="ABA5" s="30" t="s">
        <v>1030</v>
      </c>
      <c r="ABB5" s="15">
        <f>AAU5/AAQ5</f>
        <v>1.0414452709883104</v>
      </c>
      <c r="ABC5" s="15" t="s">
        <v>1029</v>
      </c>
      <c r="ABD5" s="15">
        <f>AAQ5/AAM5</f>
        <v>1.139225181598063</v>
      </c>
      <c r="ABE5" s="15" t="s">
        <v>1028</v>
      </c>
      <c r="ABF5" s="30">
        <v>999</v>
      </c>
      <c r="ABG5" s="30">
        <v>999</v>
      </c>
      <c r="ABH5" s="83">
        <v>0.95099999999999996</v>
      </c>
      <c r="ABI5" s="83">
        <v>0.95099999999999996</v>
      </c>
      <c r="ABJ5" s="83">
        <v>0.94499999999999995</v>
      </c>
      <c r="ABK5" s="83">
        <v>0.94499999999999995</v>
      </c>
      <c r="ABL5" s="83">
        <v>0.95700000000000007</v>
      </c>
      <c r="ABM5" s="83">
        <v>0.95700000000000007</v>
      </c>
      <c r="ABN5" s="83">
        <v>0.95900000000000007</v>
      </c>
      <c r="ABO5" s="83">
        <v>0.95900000000000007</v>
      </c>
      <c r="ABP5" s="83">
        <v>0.88400000000000001</v>
      </c>
      <c r="ABQ5" s="83">
        <v>0.88400000000000001</v>
      </c>
      <c r="ABR5" s="83">
        <v>0.86199999999999999</v>
      </c>
      <c r="ABS5" s="83">
        <v>0.86199999999999999</v>
      </c>
      <c r="ABT5" s="83">
        <v>0.92900000000000005</v>
      </c>
      <c r="ABU5" s="83">
        <v>0.92900000000000005</v>
      </c>
      <c r="ABV5" s="83">
        <v>0.96099999999999997</v>
      </c>
      <c r="ABW5" s="83">
        <v>0.96099999999999997</v>
      </c>
      <c r="ABX5" s="83">
        <v>0.97699999999999998</v>
      </c>
      <c r="ABY5" s="83">
        <v>0.97699999999999998</v>
      </c>
      <c r="ABZ5" s="83">
        <v>0.98499999999999999</v>
      </c>
      <c r="ACA5" s="83">
        <v>0.98499999999999999</v>
      </c>
      <c r="ACB5" s="6">
        <v>999</v>
      </c>
      <c r="ACC5" s="6">
        <v>999</v>
      </c>
      <c r="ACD5" s="30">
        <f>ABM5/ABK5</f>
        <v>1.0126984126984129</v>
      </c>
      <c r="ACE5" s="30" t="s">
        <v>1021</v>
      </c>
      <c r="ACF5" s="84">
        <f>ABQ5/ABO5</f>
        <v>0.92179353493222105</v>
      </c>
      <c r="ACG5" s="30" t="s">
        <v>1030</v>
      </c>
      <c r="ACH5" s="15">
        <f>ACA5/ABW5</f>
        <v>1.0249739854318418</v>
      </c>
      <c r="ACI5" s="15" t="s">
        <v>1029</v>
      </c>
      <c r="ACJ5" s="15">
        <f>ABW5/ABS5</f>
        <v>1.1148491879350348</v>
      </c>
      <c r="ACK5" s="15" t="s">
        <v>1028</v>
      </c>
      <c r="ACL5" s="30">
        <v>999</v>
      </c>
      <c r="ACM5" s="30">
        <v>999</v>
      </c>
      <c r="ACN5" s="4">
        <v>999</v>
      </c>
      <c r="ACO5" s="6">
        <v>999</v>
      </c>
      <c r="ACP5" s="4">
        <v>999</v>
      </c>
      <c r="ACQ5" s="6">
        <v>999</v>
      </c>
      <c r="ACR5" s="4">
        <v>999</v>
      </c>
      <c r="ACS5" s="6">
        <v>999</v>
      </c>
      <c r="ACT5" s="4">
        <v>999</v>
      </c>
      <c r="ACU5" s="6">
        <v>999</v>
      </c>
      <c r="ACV5" s="4">
        <v>999</v>
      </c>
      <c r="ACW5" s="6">
        <v>999</v>
      </c>
      <c r="ACX5" s="4">
        <v>999</v>
      </c>
      <c r="ACY5" s="6">
        <v>999</v>
      </c>
      <c r="ACZ5" s="6">
        <v>999</v>
      </c>
      <c r="ADA5" s="6">
        <v>999</v>
      </c>
      <c r="ADB5" s="6">
        <v>999</v>
      </c>
      <c r="ADC5" s="6">
        <v>999</v>
      </c>
      <c r="ADD5" s="6">
        <v>999</v>
      </c>
      <c r="ADE5" s="6">
        <v>999</v>
      </c>
      <c r="ADF5" s="6">
        <v>999</v>
      </c>
      <c r="ADG5" s="6">
        <v>999</v>
      </c>
      <c r="ADH5" s="6">
        <v>999</v>
      </c>
      <c r="ADI5" s="6">
        <v>999</v>
      </c>
      <c r="ADJ5" s="30">
        <v>999</v>
      </c>
      <c r="ADK5" s="30">
        <v>999</v>
      </c>
      <c r="ADL5" s="30">
        <v>999</v>
      </c>
      <c r="ADM5" s="30">
        <v>999</v>
      </c>
      <c r="ADN5" s="30">
        <v>999</v>
      </c>
      <c r="ADO5" s="30">
        <v>999</v>
      </c>
      <c r="ADP5" s="30">
        <v>999</v>
      </c>
      <c r="ADQ5" s="30">
        <v>999</v>
      </c>
      <c r="ADR5" s="30">
        <v>999</v>
      </c>
      <c r="ADS5" s="30">
        <v>999</v>
      </c>
      <c r="ADT5" s="24">
        <v>0.90900289548615076</v>
      </c>
      <c r="ADU5" s="83">
        <v>0.92299999999999993</v>
      </c>
      <c r="ADV5" s="24">
        <v>0.90607958376595299</v>
      </c>
      <c r="ADW5" s="83">
        <v>0.90200000000000002</v>
      </c>
      <c r="ADX5" s="24">
        <v>0.94824793391185147</v>
      </c>
      <c r="ADY5" s="83">
        <v>0.94599999999999995</v>
      </c>
      <c r="ADZ5" s="24">
        <v>0.93674747478115183</v>
      </c>
      <c r="AEA5" s="83">
        <v>0.93400000000000005</v>
      </c>
      <c r="AEB5" s="24">
        <v>0.82940985622795482</v>
      </c>
      <c r="AEC5" s="83">
        <v>0.82200000000000006</v>
      </c>
      <c r="AED5" s="24">
        <v>0.80545056637233059</v>
      </c>
      <c r="AEE5" s="83">
        <v>0.79700000000000004</v>
      </c>
      <c r="AEF5" s="24">
        <v>0.88691215188145323</v>
      </c>
      <c r="AEG5" s="83">
        <v>0.88200000000000001</v>
      </c>
      <c r="AEH5" s="24">
        <v>0.93387235999847684</v>
      </c>
      <c r="AEI5" s="83">
        <v>0.93099999999999994</v>
      </c>
      <c r="AEJ5" s="24">
        <v>0.96262350782522599</v>
      </c>
      <c r="AEK5" s="83">
        <v>0.96099999999999997</v>
      </c>
      <c r="AEL5" s="24">
        <v>0.97891582492705054</v>
      </c>
      <c r="AEM5" s="83">
        <v>0.97799999999999998</v>
      </c>
      <c r="AEN5" s="6">
        <v>999</v>
      </c>
      <c r="AEO5" s="6">
        <v>999</v>
      </c>
      <c r="AEP5" s="30">
        <f>ADY5/ADW5</f>
        <v>1.0487804878048779</v>
      </c>
      <c r="AEQ5" s="30" t="s">
        <v>1021</v>
      </c>
      <c r="AER5" s="84">
        <f>AEC5/AEA5</f>
        <v>0.88008565310492504</v>
      </c>
      <c r="AES5" s="30" t="s">
        <v>1030</v>
      </c>
      <c r="AET5" s="15">
        <f>AEM5/AEI5</f>
        <v>1.050483351235231</v>
      </c>
      <c r="AEU5" s="15" t="s">
        <v>1029</v>
      </c>
      <c r="AEV5" s="15">
        <f>AEI5/AEE5</f>
        <v>1.1681304893350062</v>
      </c>
      <c r="AEW5" s="15" t="s">
        <v>1028</v>
      </c>
      <c r="AEX5" s="30">
        <v>999</v>
      </c>
      <c r="AEY5" s="30">
        <v>999</v>
      </c>
      <c r="AEZ5" s="24">
        <v>0.94918343514161685</v>
      </c>
      <c r="AFA5" s="83">
        <v>0.95700000000000007</v>
      </c>
      <c r="AFB5" s="24">
        <v>0.95591490666565126</v>
      </c>
      <c r="AFC5" s="83">
        <v>0.95400000000000007</v>
      </c>
      <c r="AFD5" s="24">
        <v>0.96070676463677618</v>
      </c>
      <c r="AFE5" s="83">
        <v>0.95900000000000007</v>
      </c>
      <c r="AFF5" s="24">
        <v>0.96358187941945106</v>
      </c>
      <c r="AFG5" s="83">
        <v>0.96200000000000008</v>
      </c>
      <c r="AFH5" s="24">
        <v>0.9099130701428525</v>
      </c>
      <c r="AFI5" s="83">
        <v>0.90599999999999992</v>
      </c>
      <c r="AFJ5" s="24">
        <v>0.87637006434497855</v>
      </c>
      <c r="AFK5" s="83">
        <v>0.871</v>
      </c>
      <c r="AFL5" s="24">
        <v>0.94058096115805168</v>
      </c>
      <c r="AFM5" s="83">
        <v>0.93799999999999994</v>
      </c>
      <c r="AFN5" s="24">
        <v>0.96549862260790109</v>
      </c>
      <c r="AFO5" s="83">
        <v>0.96400000000000008</v>
      </c>
      <c r="AFP5" s="24">
        <v>0.97987419652127561</v>
      </c>
      <c r="AFQ5" s="83">
        <v>0.97900000000000009</v>
      </c>
      <c r="AFR5" s="24">
        <v>0.98754116927507529</v>
      </c>
      <c r="AFS5" s="83">
        <v>0.98699999999999999</v>
      </c>
      <c r="AFT5" s="6">
        <v>999</v>
      </c>
      <c r="AFU5" s="6">
        <v>999</v>
      </c>
      <c r="AFV5" s="30">
        <f>AFE5/AFC5</f>
        <v>1.0052410901467506</v>
      </c>
      <c r="AFW5" s="30" t="s">
        <v>1021</v>
      </c>
      <c r="AFX5" s="84">
        <f>AFI5/AFG5</f>
        <v>0.94178794178794167</v>
      </c>
      <c r="AFY5" s="30" t="s">
        <v>1030</v>
      </c>
      <c r="AFZ5" s="15">
        <f>AFS5/AFO5</f>
        <v>1.0238589211618256</v>
      </c>
      <c r="AGA5" s="15" t="s">
        <v>1029</v>
      </c>
      <c r="AGB5" s="15">
        <f>AFO5/AFK5</f>
        <v>1.1067738231917337</v>
      </c>
      <c r="AGC5" s="15" t="s">
        <v>1028</v>
      </c>
      <c r="AGD5" s="30">
        <v>999</v>
      </c>
      <c r="AGE5" s="30">
        <v>999</v>
      </c>
      <c r="AGF5" s="6">
        <v>2015</v>
      </c>
      <c r="AGG5" s="83">
        <v>0.99</v>
      </c>
      <c r="AGH5" s="83">
        <v>0.99</v>
      </c>
      <c r="AGI5" s="6">
        <v>999</v>
      </c>
      <c r="AGJ5" s="6">
        <v>999</v>
      </c>
      <c r="AGK5" s="6">
        <v>999</v>
      </c>
      <c r="AGL5" s="6">
        <v>999</v>
      </c>
      <c r="AGM5" s="6">
        <v>999</v>
      </c>
      <c r="AGN5" s="6">
        <v>999</v>
      </c>
      <c r="AGO5" s="6">
        <v>999</v>
      </c>
      <c r="AGP5" s="6">
        <v>999</v>
      </c>
      <c r="AGQ5" s="6">
        <v>999</v>
      </c>
      <c r="AGR5" s="6">
        <v>999</v>
      </c>
      <c r="AGS5" s="6">
        <v>999</v>
      </c>
      <c r="AGT5" s="6">
        <v>999</v>
      </c>
      <c r="AGU5" s="6">
        <v>999</v>
      </c>
      <c r="AGV5" s="6">
        <v>999</v>
      </c>
      <c r="AGW5" s="6">
        <v>999</v>
      </c>
      <c r="AGX5" s="6">
        <v>999</v>
      </c>
      <c r="AGY5" s="6">
        <v>999</v>
      </c>
      <c r="AGZ5" s="6">
        <v>999</v>
      </c>
      <c r="AHA5" s="6">
        <v>999</v>
      </c>
      <c r="AHB5" s="6">
        <v>999</v>
      </c>
      <c r="AHC5" s="30">
        <v>999</v>
      </c>
      <c r="AHD5" s="30">
        <v>999</v>
      </c>
      <c r="AHE5" s="30">
        <v>999</v>
      </c>
      <c r="AHF5" s="30">
        <v>999</v>
      </c>
      <c r="AHG5" s="30">
        <v>999</v>
      </c>
      <c r="AHH5" s="30">
        <v>999</v>
      </c>
      <c r="AHI5" s="30">
        <v>999</v>
      </c>
      <c r="AHJ5" s="30">
        <v>999</v>
      </c>
      <c r="AHK5" s="30">
        <v>999</v>
      </c>
      <c r="AHL5" s="30">
        <v>999</v>
      </c>
      <c r="AHM5" s="83">
        <v>0.96</v>
      </c>
      <c r="AHN5" s="83">
        <v>0.96</v>
      </c>
      <c r="AHO5" s="24">
        <v>0.96</v>
      </c>
      <c r="AHP5" s="83">
        <v>0.96</v>
      </c>
      <c r="AHQ5" s="83">
        <v>0.96</v>
      </c>
      <c r="AHR5" s="83">
        <v>0.96</v>
      </c>
      <c r="AHS5" s="17">
        <v>0.55859999999999999</v>
      </c>
      <c r="AHT5" s="17">
        <v>0.55859999999999999</v>
      </c>
      <c r="AHU5" s="83">
        <v>0.55959999999999999</v>
      </c>
      <c r="AHV5" s="83">
        <v>0.55959999999999999</v>
      </c>
      <c r="AHW5" s="83">
        <v>0.51860000000000006</v>
      </c>
      <c r="AHX5" s="83">
        <v>0.51860000000000006</v>
      </c>
      <c r="AHY5" s="83">
        <v>0.53479999999999994</v>
      </c>
      <c r="AHZ5" s="83">
        <v>0.53479999999999994</v>
      </c>
      <c r="AIA5" s="83">
        <v>0.55659999999999998</v>
      </c>
      <c r="AIB5" s="83">
        <v>0.55659999999999998</v>
      </c>
      <c r="AIC5" s="83">
        <v>0.56559999999999999</v>
      </c>
      <c r="AID5" s="83">
        <v>0.56559999999999999</v>
      </c>
      <c r="AIE5" s="83">
        <v>0.58860000000000001</v>
      </c>
      <c r="AIF5" s="83">
        <v>0.58860000000000001</v>
      </c>
      <c r="AIG5" s="6">
        <v>999</v>
      </c>
      <c r="AIH5" s="6">
        <v>999</v>
      </c>
      <c r="AII5" s="30">
        <f t="shared" ref="AII5:AII19" si="2">AHR5/AHP5</f>
        <v>1</v>
      </c>
      <c r="AIJ5" s="30" t="s">
        <v>1032</v>
      </c>
      <c r="AIK5" s="84">
        <f>AHV5/AHT5</f>
        <v>1.0017901897601145</v>
      </c>
      <c r="AIL5" s="30" t="s">
        <v>1031</v>
      </c>
      <c r="AIM5" s="15">
        <f>AIF5/AIB5</f>
        <v>1.0574919151994251</v>
      </c>
      <c r="AIN5" s="15" t="s">
        <v>1029</v>
      </c>
      <c r="AIO5" s="15">
        <f>AIB5/AHX5</f>
        <v>1.0732741997686077</v>
      </c>
      <c r="AIP5" s="15" t="s">
        <v>1028</v>
      </c>
      <c r="AIQ5" s="30">
        <v>999</v>
      </c>
      <c r="AIR5" s="30">
        <v>999</v>
      </c>
      <c r="AIS5" s="5">
        <v>2012</v>
      </c>
      <c r="AIT5" s="88">
        <v>0.97801330933055475</v>
      </c>
      <c r="AIU5" s="88">
        <v>0.77651515151515149</v>
      </c>
      <c r="AIV5" s="88">
        <v>0.9255050505050505</v>
      </c>
      <c r="AIW5" s="6">
        <v>1</v>
      </c>
      <c r="AIX5" s="6" t="s">
        <v>1010</v>
      </c>
      <c r="AIY5" s="6">
        <v>1</v>
      </c>
      <c r="AIZ5" s="6" t="s">
        <v>1010</v>
      </c>
      <c r="AJA5" s="24">
        <v>0</v>
      </c>
      <c r="AJB5" s="83">
        <v>8.2200000000000009E-2</v>
      </c>
      <c r="AJC5" s="24">
        <v>999</v>
      </c>
      <c r="AJD5" s="83">
        <v>999</v>
      </c>
      <c r="AJE5" s="83">
        <v>999</v>
      </c>
      <c r="AJF5" s="83">
        <v>999</v>
      </c>
      <c r="AJG5" s="88">
        <v>0.66666666666666663</v>
      </c>
      <c r="AJH5" s="88">
        <v>1</v>
      </c>
      <c r="AJI5" s="6">
        <v>997</v>
      </c>
      <c r="AJJ5" s="6" t="s">
        <v>1012</v>
      </c>
      <c r="AJK5" s="6">
        <v>0</v>
      </c>
      <c r="AJL5" s="6" t="s">
        <v>1011</v>
      </c>
      <c r="AJM5" s="83">
        <v>0.70599999999999996</v>
      </c>
      <c r="AJN5" s="106">
        <v>0.29399999999999998</v>
      </c>
      <c r="AJO5" s="24">
        <v>0.65255651003803061</v>
      </c>
      <c r="AJP5" s="106">
        <v>0.29399999999999998</v>
      </c>
      <c r="AJQ5" s="88">
        <v>0.45285217001267686</v>
      </c>
      <c r="AJR5" s="88">
        <v>1</v>
      </c>
      <c r="AJS5" s="6">
        <v>0.66</v>
      </c>
      <c r="AJT5" s="6" t="s">
        <v>1044</v>
      </c>
      <c r="AJU5" s="6">
        <v>0</v>
      </c>
      <c r="AJV5" s="6" t="s">
        <v>1011</v>
      </c>
      <c r="AJW5" s="6">
        <v>1</v>
      </c>
      <c r="AJX5" s="6" t="s">
        <v>1010</v>
      </c>
      <c r="AJY5" s="6">
        <v>1</v>
      </c>
      <c r="AJZ5" s="6" t="s">
        <v>1010</v>
      </c>
      <c r="AKA5" s="88">
        <v>0.66500000000000004</v>
      </c>
      <c r="AKB5" s="88">
        <v>1</v>
      </c>
      <c r="AKC5" s="6" t="s">
        <v>1036</v>
      </c>
      <c r="AKD5" s="6" t="s">
        <v>1010</v>
      </c>
      <c r="AKE5" s="24">
        <v>0.96691014381314577</v>
      </c>
      <c r="AKF5" s="4">
        <v>2.8</v>
      </c>
      <c r="AKG5" s="6" t="s">
        <v>1037</v>
      </c>
      <c r="AKH5" s="6" t="s">
        <v>1011</v>
      </c>
      <c r="AKI5" s="6" t="s">
        <v>1036</v>
      </c>
      <c r="AKJ5" s="6" t="s">
        <v>1010</v>
      </c>
      <c r="AKK5" s="83">
        <v>0.93399999999999994</v>
      </c>
      <c r="AKL5" s="83">
        <v>0.93399999999999994</v>
      </c>
      <c r="AKM5" s="6" t="s">
        <v>1036</v>
      </c>
      <c r="AKN5" s="6" t="s">
        <v>1010</v>
      </c>
      <c r="AKO5" s="6" t="s">
        <v>1036</v>
      </c>
      <c r="AKP5" s="6" t="s">
        <v>1010</v>
      </c>
      <c r="AKQ5" s="93">
        <v>0.84298716340187796</v>
      </c>
      <c r="AKR5" s="93">
        <v>1</v>
      </c>
      <c r="AKS5" s="93">
        <v>1</v>
      </c>
    </row>
    <row r="6" spans="1:981" s="4" customFormat="1" x14ac:dyDescent="0.25">
      <c r="A6" s="4" t="s">
        <v>1020</v>
      </c>
      <c r="B6" s="4">
        <v>1</v>
      </c>
      <c r="C6" s="4" t="s">
        <v>1010</v>
      </c>
      <c r="D6" s="4">
        <v>0.5</v>
      </c>
      <c r="E6" s="28" t="s">
        <v>1009</v>
      </c>
      <c r="F6" s="4">
        <v>1</v>
      </c>
      <c r="G6" s="4" t="s">
        <v>1010</v>
      </c>
      <c r="H6" s="4">
        <v>0.5</v>
      </c>
      <c r="I6" s="4" t="s">
        <v>1009</v>
      </c>
      <c r="J6" s="4">
        <v>0</v>
      </c>
      <c r="K6" s="4" t="s">
        <v>1011</v>
      </c>
      <c r="L6" s="4">
        <v>0.5</v>
      </c>
      <c r="M6" s="4" t="s">
        <v>1059</v>
      </c>
      <c r="N6" s="4">
        <v>1</v>
      </c>
      <c r="O6" s="4" t="s">
        <v>1010</v>
      </c>
      <c r="P6" s="4">
        <v>1</v>
      </c>
      <c r="Q6" s="4" t="s">
        <v>1010</v>
      </c>
      <c r="R6" s="4">
        <v>0</v>
      </c>
      <c r="S6" s="4" t="s">
        <v>1011</v>
      </c>
      <c r="T6" s="4">
        <v>0</v>
      </c>
      <c r="U6" s="4" t="s">
        <v>1011</v>
      </c>
      <c r="V6" s="4">
        <v>1</v>
      </c>
      <c r="W6" s="4" t="s">
        <v>1010</v>
      </c>
      <c r="X6" s="4">
        <v>0</v>
      </c>
      <c r="Y6" s="4" t="s">
        <v>1011</v>
      </c>
      <c r="Z6" s="4">
        <v>1</v>
      </c>
      <c r="AA6" s="4" t="s">
        <v>1315</v>
      </c>
      <c r="AB6" s="4">
        <v>1</v>
      </c>
      <c r="AC6" s="4" t="s">
        <v>1315</v>
      </c>
      <c r="AD6" s="4">
        <v>0.5</v>
      </c>
      <c r="AE6" s="28" t="s">
        <v>1009</v>
      </c>
      <c r="AF6" s="4">
        <v>0.5</v>
      </c>
      <c r="AG6" s="4" t="s">
        <v>1009</v>
      </c>
      <c r="AH6" s="4">
        <v>997</v>
      </c>
      <c r="AI6" s="4" t="s">
        <v>1012</v>
      </c>
      <c r="AJ6" s="4">
        <v>997</v>
      </c>
      <c r="AK6" s="4" t="s">
        <v>1012</v>
      </c>
      <c r="AL6" s="4">
        <v>997</v>
      </c>
      <c r="AM6" s="28" t="s">
        <v>1012</v>
      </c>
      <c r="AN6" s="4">
        <v>997</v>
      </c>
      <c r="AO6" s="28" t="s">
        <v>1012</v>
      </c>
      <c r="AP6" s="4">
        <v>997</v>
      </c>
      <c r="AQ6" s="28" t="s">
        <v>1012</v>
      </c>
      <c r="AR6" s="4">
        <v>1</v>
      </c>
      <c r="AS6" s="4" t="s">
        <v>1315</v>
      </c>
      <c r="AT6" s="4">
        <v>0</v>
      </c>
      <c r="AU6" s="4" t="s">
        <v>1011</v>
      </c>
      <c r="AV6" s="4">
        <v>1</v>
      </c>
      <c r="AW6" s="4" t="s">
        <v>1010</v>
      </c>
      <c r="AX6" s="4">
        <v>997</v>
      </c>
      <c r="AY6" s="28" t="s">
        <v>1012</v>
      </c>
      <c r="AZ6" s="4">
        <v>997</v>
      </c>
      <c r="BA6" s="28" t="s">
        <v>1012</v>
      </c>
      <c r="BB6" s="4">
        <v>997</v>
      </c>
      <c r="BC6" s="28" t="s">
        <v>1012</v>
      </c>
      <c r="BD6" s="4">
        <v>997</v>
      </c>
      <c r="BE6" s="28" t="s">
        <v>1012</v>
      </c>
      <c r="BF6" s="4">
        <v>997</v>
      </c>
      <c r="BG6" s="28" t="s">
        <v>1012</v>
      </c>
      <c r="BH6" s="4">
        <v>997</v>
      </c>
      <c r="BI6" s="28" t="s">
        <v>1012</v>
      </c>
      <c r="BJ6" s="4">
        <v>997</v>
      </c>
      <c r="BK6" s="28" t="s">
        <v>1012</v>
      </c>
      <c r="BL6" s="4">
        <v>997</v>
      </c>
      <c r="BM6" s="28" t="s">
        <v>1012</v>
      </c>
      <c r="BN6" s="90">
        <v>0.60526315789473684</v>
      </c>
      <c r="BO6" s="90">
        <v>1</v>
      </c>
      <c r="BP6" s="4">
        <v>1</v>
      </c>
      <c r="BQ6" s="27" t="s">
        <v>1013</v>
      </c>
      <c r="BR6" s="4">
        <v>1</v>
      </c>
      <c r="BS6" s="27" t="s">
        <v>1013</v>
      </c>
      <c r="BT6" s="4">
        <v>0</v>
      </c>
      <c r="BU6" s="28" t="s">
        <v>1011</v>
      </c>
      <c r="BV6" s="4">
        <v>0</v>
      </c>
      <c r="BW6" s="28" t="s">
        <v>1011</v>
      </c>
      <c r="BX6" s="4">
        <v>1</v>
      </c>
      <c r="BY6" s="4" t="s">
        <v>1010</v>
      </c>
      <c r="BZ6" s="4">
        <v>1</v>
      </c>
      <c r="CA6" s="4" t="s">
        <v>1010</v>
      </c>
      <c r="CB6" s="4">
        <v>1</v>
      </c>
      <c r="CC6" s="4" t="s">
        <v>1010</v>
      </c>
      <c r="CD6" s="169">
        <v>0.7142857142857143</v>
      </c>
      <c r="CE6" s="90">
        <v>1</v>
      </c>
      <c r="CF6" s="4">
        <v>1</v>
      </c>
      <c r="CG6" s="4" t="s">
        <v>1010</v>
      </c>
      <c r="CH6" s="4">
        <v>997</v>
      </c>
      <c r="CI6" s="28" t="s">
        <v>1012</v>
      </c>
      <c r="CJ6" s="4">
        <v>1</v>
      </c>
      <c r="CK6" s="4" t="s">
        <v>1010</v>
      </c>
      <c r="CL6" s="88">
        <v>1</v>
      </c>
      <c r="CM6" s="88">
        <v>1</v>
      </c>
      <c r="CN6" s="4">
        <v>0</v>
      </c>
      <c r="CO6" s="28" t="s">
        <v>1011</v>
      </c>
      <c r="CP6" s="4">
        <v>1</v>
      </c>
      <c r="CQ6" s="28" t="s">
        <v>1010</v>
      </c>
      <c r="CR6" s="4">
        <v>1</v>
      </c>
      <c r="CS6" s="4" t="s">
        <v>1035</v>
      </c>
      <c r="CT6" s="4">
        <v>1</v>
      </c>
      <c r="CU6" s="28" t="s">
        <v>1010</v>
      </c>
      <c r="CV6" s="90">
        <v>0.75</v>
      </c>
      <c r="CW6" s="90">
        <v>1</v>
      </c>
      <c r="CX6" s="4">
        <v>1</v>
      </c>
      <c r="CY6" s="142">
        <v>25</v>
      </c>
      <c r="CZ6" s="5">
        <v>2011</v>
      </c>
      <c r="DA6" s="23">
        <v>1</v>
      </c>
      <c r="DB6" s="142">
        <v>6.4</v>
      </c>
      <c r="DC6" s="5">
        <v>2011</v>
      </c>
      <c r="DD6" s="4">
        <v>1</v>
      </c>
      <c r="DE6">
        <v>0</v>
      </c>
      <c r="DF6" s="180" t="s">
        <v>1012</v>
      </c>
      <c r="DG6" s="4">
        <v>4.0098480865508601E-2</v>
      </c>
      <c r="DH6" s="171">
        <v>2.5999999999999998E-4</v>
      </c>
      <c r="DI6" s="5">
        <v>2014</v>
      </c>
      <c r="DJ6" s="4">
        <v>999</v>
      </c>
      <c r="DK6" s="4">
        <v>999</v>
      </c>
      <c r="DL6" s="4">
        <v>999</v>
      </c>
      <c r="DM6" s="4">
        <v>999</v>
      </c>
      <c r="DN6" s="4">
        <v>999</v>
      </c>
      <c r="DO6" s="4">
        <v>999</v>
      </c>
      <c r="DP6" s="4">
        <v>0.86738202696168198</v>
      </c>
      <c r="DQ6">
        <v>7.1</v>
      </c>
      <c r="DR6" s="5">
        <v>2005</v>
      </c>
      <c r="DS6" s="4">
        <v>1</v>
      </c>
      <c r="DT6">
        <v>27.5</v>
      </c>
      <c r="DU6" s="5">
        <v>2005</v>
      </c>
      <c r="DV6" s="4">
        <v>0.46363397571169196</v>
      </c>
      <c r="DW6">
        <v>43.6</v>
      </c>
      <c r="DX6" s="5">
        <v>2011</v>
      </c>
      <c r="DY6" s="4">
        <v>999</v>
      </c>
      <c r="DZ6" s="4">
        <v>999</v>
      </c>
      <c r="EA6" s="4">
        <v>999</v>
      </c>
      <c r="EB6" s="4">
        <v>7.1227663570029631E-2</v>
      </c>
      <c r="EC6">
        <v>7</v>
      </c>
      <c r="ED6" s="5">
        <v>2011</v>
      </c>
      <c r="EE6" s="4">
        <v>1</v>
      </c>
      <c r="EF6">
        <v>100</v>
      </c>
      <c r="EG6" s="5">
        <v>2015</v>
      </c>
      <c r="EH6" s="88">
        <v>0.7113604073603782</v>
      </c>
      <c r="EI6" s="88">
        <v>0.88095238095238082</v>
      </c>
      <c r="EJ6" s="88">
        <v>0.97619047619047605</v>
      </c>
      <c r="EK6" s="4">
        <v>1</v>
      </c>
      <c r="EL6" s="4" t="s">
        <v>1010</v>
      </c>
      <c r="EM6" s="4">
        <v>0.22800000000000001</v>
      </c>
      <c r="EN6">
        <v>22.8</v>
      </c>
      <c r="EO6" s="4">
        <v>1</v>
      </c>
      <c r="EP6" s="4" t="s">
        <v>1010</v>
      </c>
      <c r="EQ6" s="24">
        <v>0.14181436113870699</v>
      </c>
      <c r="ER6">
        <v>27.2</v>
      </c>
      <c r="ES6" s="103">
        <v>0.2208</v>
      </c>
      <c r="ET6">
        <v>22.08</v>
      </c>
      <c r="EU6" s="103">
        <v>0.23266666999999999</v>
      </c>
      <c r="EV6">
        <v>23.266667000000002</v>
      </c>
      <c r="EW6" s="5">
        <v>2015</v>
      </c>
      <c r="EX6" s="90">
        <v>0.91724570202013544</v>
      </c>
      <c r="EY6" s="90">
        <v>1</v>
      </c>
      <c r="EZ6" s="4">
        <v>1</v>
      </c>
      <c r="FA6" s="28" t="s">
        <v>1010</v>
      </c>
      <c r="FB6" s="4">
        <v>0.3</v>
      </c>
      <c r="FC6">
        <v>30</v>
      </c>
      <c r="FD6" s="4">
        <v>1</v>
      </c>
      <c r="FE6" s="28" t="s">
        <v>1010</v>
      </c>
      <c r="FF6">
        <v>0.3</v>
      </c>
      <c r="FG6">
        <v>30</v>
      </c>
      <c r="FH6" s="4">
        <v>1</v>
      </c>
      <c r="FI6">
        <v>30</v>
      </c>
      <c r="FJ6" s="4">
        <v>1</v>
      </c>
      <c r="FK6">
        <v>30</v>
      </c>
      <c r="FL6" s="4">
        <v>999</v>
      </c>
      <c r="FM6" s="4">
        <v>999</v>
      </c>
      <c r="FN6" s="4">
        <v>999</v>
      </c>
      <c r="FO6" s="4">
        <v>999</v>
      </c>
      <c r="FP6" s="4">
        <v>999</v>
      </c>
      <c r="FQ6" s="4">
        <v>999</v>
      </c>
      <c r="FR6" s="4">
        <v>999</v>
      </c>
      <c r="FS6" s="4">
        <v>999</v>
      </c>
      <c r="FT6" s="4">
        <v>999</v>
      </c>
      <c r="FU6" s="4">
        <v>999</v>
      </c>
      <c r="FV6" s="88">
        <v>1</v>
      </c>
      <c r="FW6" s="88">
        <v>0.5</v>
      </c>
      <c r="FX6" s="4">
        <v>1</v>
      </c>
      <c r="FY6">
        <v>100</v>
      </c>
      <c r="FZ6" s="4">
        <v>1</v>
      </c>
      <c r="GA6">
        <v>100</v>
      </c>
      <c r="GB6" s="38" t="s">
        <v>1292</v>
      </c>
      <c r="GC6" s="4">
        <v>0</v>
      </c>
      <c r="GD6" s="4" t="s">
        <v>1011</v>
      </c>
      <c r="GE6" s="4">
        <v>0.25</v>
      </c>
      <c r="GF6">
        <v>999</v>
      </c>
      <c r="GG6" s="4">
        <v>0</v>
      </c>
      <c r="GH6" s="28" t="s">
        <v>1011</v>
      </c>
      <c r="GI6" s="4">
        <v>0.2</v>
      </c>
      <c r="GJ6">
        <v>999</v>
      </c>
      <c r="GK6" s="103">
        <v>1</v>
      </c>
      <c r="GL6">
        <v>14.1</v>
      </c>
      <c r="GM6" s="103">
        <v>1</v>
      </c>
      <c r="GN6">
        <v>15.3</v>
      </c>
      <c r="GO6" s="5">
        <v>2010</v>
      </c>
      <c r="GP6" s="4">
        <v>1</v>
      </c>
      <c r="GQ6">
        <v>1.29</v>
      </c>
      <c r="GR6" s="5">
        <v>2011</v>
      </c>
      <c r="GS6" s="90">
        <v>1</v>
      </c>
      <c r="GT6" s="90">
        <v>1</v>
      </c>
      <c r="GU6" s="4">
        <v>0</v>
      </c>
      <c r="GV6" s="4" t="s">
        <v>1011</v>
      </c>
      <c r="GW6" s="4">
        <v>1</v>
      </c>
      <c r="GX6" s="5">
        <v>999</v>
      </c>
      <c r="GY6" s="4">
        <v>0</v>
      </c>
      <c r="GZ6" s="28" t="s">
        <v>1011</v>
      </c>
      <c r="HA6" s="4">
        <v>1</v>
      </c>
      <c r="HB6" s="4">
        <v>999</v>
      </c>
      <c r="HC6" s="38" t="s">
        <v>1292</v>
      </c>
      <c r="HD6" s="4">
        <v>999</v>
      </c>
      <c r="HE6" s="4">
        <v>999</v>
      </c>
      <c r="HF6" s="4">
        <v>999</v>
      </c>
      <c r="HG6" s="4">
        <v>999</v>
      </c>
      <c r="HH6" s="4">
        <v>999</v>
      </c>
      <c r="HI6" s="88" t="s">
        <v>1347</v>
      </c>
      <c r="HJ6" s="88">
        <v>0.5</v>
      </c>
      <c r="HK6" s="88">
        <v>0.75</v>
      </c>
      <c r="HL6" s="4">
        <v>1</v>
      </c>
      <c r="HM6" s="28" t="s">
        <v>1017</v>
      </c>
      <c r="HN6" s="4">
        <v>1</v>
      </c>
      <c r="HO6" s="27" t="s">
        <v>1018</v>
      </c>
      <c r="HP6" s="4">
        <v>0.99339999999999995</v>
      </c>
      <c r="HQ6">
        <v>0.66</v>
      </c>
      <c r="HR6" s="5">
        <v>2014</v>
      </c>
      <c r="HS6" s="92">
        <v>0.99221974558175197</v>
      </c>
      <c r="HT6">
        <v>0.66</v>
      </c>
      <c r="HU6" s="5">
        <v>2014</v>
      </c>
      <c r="HV6" s="81">
        <v>0</v>
      </c>
      <c r="HW6" s="28" t="s">
        <v>1010</v>
      </c>
      <c r="HX6" t="s">
        <v>1358</v>
      </c>
      <c r="HY6" s="5">
        <v>2016</v>
      </c>
      <c r="HZ6" s="4">
        <v>1</v>
      </c>
      <c r="IA6" s="28" t="s">
        <v>1010</v>
      </c>
      <c r="IB6" s="88">
        <v>0.83093662426362525</v>
      </c>
      <c r="IC6" s="88">
        <v>1</v>
      </c>
      <c r="ID6" s="4">
        <v>1</v>
      </c>
      <c r="IE6" s="28" t="s">
        <v>1010</v>
      </c>
      <c r="IF6" s="29">
        <v>1</v>
      </c>
      <c r="IG6" s="28" t="s">
        <v>1010</v>
      </c>
      <c r="IH6" s="4">
        <v>1</v>
      </c>
      <c r="II6" s="4" t="s">
        <v>1010</v>
      </c>
      <c r="IJ6" s="21">
        <v>1</v>
      </c>
      <c r="IK6" s="21" t="s">
        <v>1010</v>
      </c>
      <c r="IL6" s="21">
        <v>1</v>
      </c>
      <c r="IM6" s="21" t="s">
        <v>1010</v>
      </c>
      <c r="IN6" s="4">
        <v>1</v>
      </c>
      <c r="IO6" s="21" t="s">
        <v>1010</v>
      </c>
      <c r="IP6" s="4">
        <v>0</v>
      </c>
      <c r="IQ6" s="4" t="s">
        <v>1011</v>
      </c>
      <c r="IR6" s="4">
        <v>1</v>
      </c>
      <c r="IS6" s="4" t="s">
        <v>1010</v>
      </c>
      <c r="IT6" s="4">
        <v>1</v>
      </c>
      <c r="IU6" s="4" t="s">
        <v>1010</v>
      </c>
      <c r="IV6" s="4">
        <v>1</v>
      </c>
      <c r="IW6" s="4" t="s">
        <v>1010</v>
      </c>
      <c r="IX6" s="4">
        <v>1</v>
      </c>
      <c r="IY6" s="21" t="s">
        <v>1010</v>
      </c>
      <c r="IZ6" s="4">
        <v>1</v>
      </c>
      <c r="JA6" s="4" t="s">
        <v>1010</v>
      </c>
      <c r="JB6" s="4">
        <v>1</v>
      </c>
      <c r="JC6" s="21" t="s">
        <v>1010</v>
      </c>
      <c r="JD6" s="4">
        <v>1</v>
      </c>
      <c r="JE6" s="21" t="s">
        <v>1010</v>
      </c>
      <c r="JF6" s="4">
        <v>0</v>
      </c>
      <c r="JG6" s="4" t="s">
        <v>1011</v>
      </c>
      <c r="JH6" s="4">
        <v>0</v>
      </c>
      <c r="JI6" s="4" t="s">
        <v>1011</v>
      </c>
      <c r="JJ6" s="4">
        <v>1</v>
      </c>
      <c r="JK6" s="21" t="s">
        <v>1010</v>
      </c>
      <c r="JL6" s="4">
        <v>1</v>
      </c>
      <c r="JM6" s="4" t="s">
        <v>1011</v>
      </c>
      <c r="JN6" s="4">
        <v>0</v>
      </c>
      <c r="JO6" s="4" t="s">
        <v>1010</v>
      </c>
      <c r="JP6" s="88">
        <v>0.78947368421052633</v>
      </c>
      <c r="JQ6" s="88">
        <v>1</v>
      </c>
      <c r="JR6" s="4">
        <v>1</v>
      </c>
      <c r="JS6" s="4">
        <v>1.0057</v>
      </c>
      <c r="JT6" s="4">
        <v>1.0004999999999999</v>
      </c>
      <c r="JU6" s="17">
        <v>1.0004999999999999</v>
      </c>
      <c r="JV6" s="6">
        <v>1.0112000000000001</v>
      </c>
      <c r="JW6" s="17">
        <v>1.0112000000000001</v>
      </c>
      <c r="JX6" s="6">
        <v>999</v>
      </c>
      <c r="JY6" s="17">
        <v>999</v>
      </c>
      <c r="JZ6" s="6">
        <v>999</v>
      </c>
      <c r="KA6" s="17">
        <v>999</v>
      </c>
      <c r="KB6" s="6">
        <v>999</v>
      </c>
      <c r="KC6" s="17">
        <v>999</v>
      </c>
      <c r="KD6" s="6">
        <v>999</v>
      </c>
      <c r="KE6" s="17">
        <v>999</v>
      </c>
      <c r="KF6" s="6">
        <v>999</v>
      </c>
      <c r="KG6" s="17">
        <v>999</v>
      </c>
      <c r="KH6" s="6">
        <v>999</v>
      </c>
      <c r="KI6" s="17">
        <v>999</v>
      </c>
      <c r="KJ6" s="6">
        <v>999</v>
      </c>
      <c r="KK6" s="6">
        <v>999</v>
      </c>
      <c r="KL6" s="4">
        <v>999</v>
      </c>
      <c r="KM6" s="4">
        <v>999</v>
      </c>
      <c r="KN6" s="30">
        <f t="shared" ref="KN6:KN19" si="3">JW6/JU6</f>
        <v>1.0106946526736633</v>
      </c>
      <c r="KO6" s="15" t="s">
        <v>1021</v>
      </c>
      <c r="KP6" s="30">
        <v>999</v>
      </c>
      <c r="KQ6" s="30">
        <v>999</v>
      </c>
      <c r="KR6" s="30">
        <v>999</v>
      </c>
      <c r="KS6" s="30">
        <v>999</v>
      </c>
      <c r="KT6" s="30">
        <v>999</v>
      </c>
      <c r="KU6" s="30">
        <v>999</v>
      </c>
      <c r="KV6" s="30">
        <v>999</v>
      </c>
      <c r="KW6" s="30">
        <v>999</v>
      </c>
      <c r="KX6" s="4">
        <v>1</v>
      </c>
      <c r="KY6" s="4">
        <v>1.0992999999999999</v>
      </c>
      <c r="KZ6" s="4">
        <v>1.0845886085436776</v>
      </c>
      <c r="LA6" s="4">
        <v>1.0983000000000001</v>
      </c>
      <c r="LB6" s="4">
        <v>1.0863956897028</v>
      </c>
      <c r="LC6" s="4">
        <v>1.1004</v>
      </c>
      <c r="LD6" s="4">
        <v>999</v>
      </c>
      <c r="LE6" s="4">
        <v>999</v>
      </c>
      <c r="LF6" s="4">
        <v>999</v>
      </c>
      <c r="LG6" s="4">
        <v>999</v>
      </c>
      <c r="LH6" s="4">
        <v>999</v>
      </c>
      <c r="LI6" s="4">
        <v>999</v>
      </c>
      <c r="LJ6" s="4">
        <v>999</v>
      </c>
      <c r="LK6" s="4">
        <v>999</v>
      </c>
      <c r="LL6" s="4">
        <v>999</v>
      </c>
      <c r="LM6" s="4">
        <v>999</v>
      </c>
      <c r="LN6" s="5">
        <v>999</v>
      </c>
      <c r="LO6" s="4">
        <v>999</v>
      </c>
      <c r="LP6" s="4">
        <v>999</v>
      </c>
      <c r="LQ6" s="4">
        <v>999</v>
      </c>
      <c r="LR6" s="4">
        <v>999</v>
      </c>
      <c r="LS6" s="21">
        <v>999</v>
      </c>
      <c r="LT6" s="30">
        <f t="shared" ref="LT6:LT19" si="4">LC6/LA6</f>
        <v>1.0019120458891013</v>
      </c>
      <c r="LU6" s="15" t="s">
        <v>1021</v>
      </c>
      <c r="LV6" s="30">
        <v>999</v>
      </c>
      <c r="LW6" s="30">
        <v>999</v>
      </c>
      <c r="LX6" s="30">
        <v>999</v>
      </c>
      <c r="LY6" s="30">
        <v>999</v>
      </c>
      <c r="LZ6" s="30">
        <v>999</v>
      </c>
      <c r="MA6" s="30">
        <v>999</v>
      </c>
      <c r="MB6" s="30">
        <v>999</v>
      </c>
      <c r="MC6" s="30">
        <v>999</v>
      </c>
      <c r="MD6" s="4">
        <v>999</v>
      </c>
      <c r="ME6" s="4">
        <v>999</v>
      </c>
      <c r="MF6" s="4">
        <v>999</v>
      </c>
      <c r="MG6" s="4">
        <v>999</v>
      </c>
      <c r="MH6" s="4">
        <v>999</v>
      </c>
      <c r="MI6" s="4">
        <v>999</v>
      </c>
      <c r="MJ6" s="4">
        <v>999</v>
      </c>
      <c r="MK6" s="4">
        <v>999</v>
      </c>
      <c r="ML6" s="4">
        <v>999</v>
      </c>
      <c r="MM6" s="4">
        <v>999</v>
      </c>
      <c r="MN6" s="4">
        <v>999</v>
      </c>
      <c r="MO6" s="4">
        <v>999</v>
      </c>
      <c r="MP6" s="4">
        <v>999</v>
      </c>
      <c r="MQ6" s="4">
        <v>999</v>
      </c>
      <c r="MR6" s="4">
        <v>999</v>
      </c>
      <c r="MS6" s="4">
        <v>999</v>
      </c>
      <c r="MT6" s="4">
        <v>999</v>
      </c>
      <c r="MU6" s="4">
        <v>999</v>
      </c>
      <c r="MV6" s="4">
        <v>999</v>
      </c>
      <c r="MW6" s="4">
        <v>999</v>
      </c>
      <c r="MX6" s="4">
        <v>999</v>
      </c>
      <c r="MY6" s="4">
        <v>999</v>
      </c>
      <c r="MZ6" s="30">
        <v>999</v>
      </c>
      <c r="NA6" s="30">
        <v>999</v>
      </c>
      <c r="NB6" s="30">
        <v>999</v>
      </c>
      <c r="NC6" s="30">
        <v>999</v>
      </c>
      <c r="ND6" s="30">
        <v>999</v>
      </c>
      <c r="NE6" s="30">
        <v>999</v>
      </c>
      <c r="NF6" s="30">
        <v>999</v>
      </c>
      <c r="NG6" s="30">
        <v>999</v>
      </c>
      <c r="NH6" s="30">
        <v>999</v>
      </c>
      <c r="NI6" s="30">
        <v>999</v>
      </c>
      <c r="NJ6" s="4">
        <v>0.64870972475183364</v>
      </c>
      <c r="NK6" s="4">
        <v>0.70200000000000007</v>
      </c>
      <c r="NL6" s="4">
        <v>0.66784127265656612</v>
      </c>
      <c r="NM6" s="4">
        <v>0.61399999999999999</v>
      </c>
      <c r="NN6" s="4">
        <v>0.83133909181525123</v>
      </c>
      <c r="NO6" s="4">
        <v>0.80400000000000005</v>
      </c>
      <c r="NP6" s="4">
        <v>999</v>
      </c>
      <c r="NQ6" s="4">
        <v>999</v>
      </c>
      <c r="NR6" s="4">
        <v>999</v>
      </c>
      <c r="NS6" s="4">
        <v>999</v>
      </c>
      <c r="NT6" s="4">
        <v>999</v>
      </c>
      <c r="NU6" s="4">
        <v>999</v>
      </c>
      <c r="NV6" s="4">
        <v>999</v>
      </c>
      <c r="NW6" s="4">
        <v>999</v>
      </c>
      <c r="NX6" s="4">
        <v>999</v>
      </c>
      <c r="NY6" s="4">
        <v>999</v>
      </c>
      <c r="NZ6" s="4">
        <v>999</v>
      </c>
      <c r="OA6" s="4">
        <v>999</v>
      </c>
      <c r="OB6" s="5">
        <v>999</v>
      </c>
      <c r="OC6" s="4">
        <v>999</v>
      </c>
      <c r="OD6" s="4">
        <v>999</v>
      </c>
      <c r="OE6" s="4">
        <v>999</v>
      </c>
      <c r="OF6" s="30">
        <f t="shared" ref="OF6:OF19" si="5">NO6/NM6</f>
        <v>1.3094462540716614</v>
      </c>
      <c r="OG6" s="15" t="s">
        <v>1021</v>
      </c>
      <c r="OH6" s="30">
        <v>999</v>
      </c>
      <c r="OI6" s="30">
        <v>999</v>
      </c>
      <c r="OJ6" s="30">
        <v>999</v>
      </c>
      <c r="OK6" s="30">
        <v>999</v>
      </c>
      <c r="OL6" s="30">
        <v>999</v>
      </c>
      <c r="OM6" s="30">
        <v>999</v>
      </c>
      <c r="ON6" s="30">
        <v>999</v>
      </c>
      <c r="OO6" s="30">
        <v>999</v>
      </c>
      <c r="OP6" s="4">
        <v>2014</v>
      </c>
      <c r="OQ6" s="4">
        <v>0.99459999999999993</v>
      </c>
      <c r="OR6" s="4">
        <v>0.99459999999999993</v>
      </c>
      <c r="OS6" s="4">
        <v>0.99719999999999998</v>
      </c>
      <c r="OT6" s="4">
        <v>0.99719999999999998</v>
      </c>
      <c r="OU6" s="4">
        <v>0.99849999999999994</v>
      </c>
      <c r="OV6" s="4">
        <v>0.99849999999999994</v>
      </c>
      <c r="OW6" s="4">
        <v>999</v>
      </c>
      <c r="OX6" s="4">
        <v>999</v>
      </c>
      <c r="OY6" s="4">
        <v>999</v>
      </c>
      <c r="OZ6" s="4">
        <v>999</v>
      </c>
      <c r="PA6" s="4">
        <v>999</v>
      </c>
      <c r="PB6" s="4">
        <v>999</v>
      </c>
      <c r="PC6" s="4">
        <v>999</v>
      </c>
      <c r="PD6" s="4">
        <v>999</v>
      </c>
      <c r="PE6" s="4">
        <v>999</v>
      </c>
      <c r="PF6" s="4">
        <v>999</v>
      </c>
      <c r="PG6" s="4">
        <v>999</v>
      </c>
      <c r="PH6" s="4">
        <v>999</v>
      </c>
      <c r="PI6" s="4">
        <v>999</v>
      </c>
      <c r="PJ6" s="4">
        <v>999</v>
      </c>
      <c r="PK6" s="4">
        <v>999</v>
      </c>
      <c r="PL6" s="4">
        <v>999</v>
      </c>
      <c r="PM6" s="30">
        <f t="shared" ref="PM6:PM19" si="6">OV6/OT6</f>
        <v>1.0013036502206176</v>
      </c>
      <c r="PN6" s="15" t="s">
        <v>1021</v>
      </c>
      <c r="PO6" s="30">
        <v>999</v>
      </c>
      <c r="PP6" s="30">
        <v>999</v>
      </c>
      <c r="PQ6" s="30">
        <v>999</v>
      </c>
      <c r="PR6" s="30">
        <v>999</v>
      </c>
      <c r="PS6" s="30">
        <v>999</v>
      </c>
      <c r="PT6" s="30">
        <v>999</v>
      </c>
      <c r="PU6" s="30">
        <v>999</v>
      </c>
      <c r="PV6" s="30">
        <v>999</v>
      </c>
      <c r="PW6" s="4">
        <v>0.99858540828759113</v>
      </c>
      <c r="PX6" s="4">
        <v>0.99879999999999991</v>
      </c>
      <c r="PY6" s="4">
        <v>999</v>
      </c>
      <c r="PZ6" s="4">
        <v>999</v>
      </c>
      <c r="QA6" s="4">
        <v>999</v>
      </c>
      <c r="QB6" s="4">
        <v>999</v>
      </c>
      <c r="QC6" s="4">
        <v>999</v>
      </c>
      <c r="QD6" s="4">
        <v>999</v>
      </c>
      <c r="QE6" s="4">
        <v>999</v>
      </c>
      <c r="QF6" s="4">
        <v>999</v>
      </c>
      <c r="QG6" s="4">
        <v>999</v>
      </c>
      <c r="QH6" s="4">
        <v>999</v>
      </c>
      <c r="QI6" s="4">
        <v>999</v>
      </c>
      <c r="QJ6" s="4">
        <v>999</v>
      </c>
      <c r="QK6" s="4">
        <v>999</v>
      </c>
      <c r="QL6" s="4">
        <v>999</v>
      </c>
      <c r="QM6" s="4">
        <v>999</v>
      </c>
      <c r="QN6" s="4">
        <v>999</v>
      </c>
      <c r="QO6" s="4">
        <v>999</v>
      </c>
      <c r="QP6" s="4">
        <v>999</v>
      </c>
      <c r="QQ6" s="4">
        <v>999</v>
      </c>
      <c r="QR6" s="4">
        <v>999</v>
      </c>
      <c r="QS6" s="30">
        <v>999</v>
      </c>
      <c r="QT6" s="30">
        <v>999</v>
      </c>
      <c r="QU6" s="30">
        <v>999</v>
      </c>
      <c r="QV6" s="30">
        <v>999</v>
      </c>
      <c r="QW6" s="30">
        <v>999</v>
      </c>
      <c r="QX6" s="30">
        <v>999</v>
      </c>
      <c r="QY6" s="30">
        <v>999</v>
      </c>
      <c r="QZ6" s="30">
        <v>999</v>
      </c>
      <c r="RA6" s="30">
        <v>999</v>
      </c>
      <c r="RB6" s="30">
        <v>999</v>
      </c>
      <c r="RC6" s="4">
        <v>2015</v>
      </c>
      <c r="RD6" s="4">
        <v>999</v>
      </c>
      <c r="RE6" s="4">
        <v>999</v>
      </c>
      <c r="RF6" s="4">
        <v>999</v>
      </c>
      <c r="RG6" s="4">
        <v>999</v>
      </c>
      <c r="RH6" s="4">
        <v>999</v>
      </c>
      <c r="RI6" s="4">
        <v>999</v>
      </c>
      <c r="RJ6" s="4">
        <v>999</v>
      </c>
      <c r="RK6" s="4">
        <v>999</v>
      </c>
      <c r="RL6" s="4">
        <v>999</v>
      </c>
      <c r="RM6" s="4">
        <v>999</v>
      </c>
      <c r="RN6" s="4">
        <v>999</v>
      </c>
      <c r="RO6" s="4">
        <v>999</v>
      </c>
      <c r="RP6" s="4">
        <v>999</v>
      </c>
      <c r="RQ6" s="4">
        <v>999</v>
      </c>
      <c r="RR6" s="4">
        <v>999</v>
      </c>
      <c r="RS6" s="4">
        <v>999</v>
      </c>
      <c r="RT6" s="4">
        <v>999</v>
      </c>
      <c r="RU6" s="4">
        <v>999</v>
      </c>
      <c r="RV6" s="4">
        <v>999</v>
      </c>
      <c r="RW6" s="4">
        <v>999</v>
      </c>
      <c r="RX6" s="4">
        <v>999</v>
      </c>
      <c r="RY6" s="4">
        <v>999</v>
      </c>
      <c r="RZ6" s="30">
        <v>999</v>
      </c>
      <c r="SA6" s="30">
        <v>999</v>
      </c>
      <c r="SB6" s="30">
        <v>999</v>
      </c>
      <c r="SC6" s="30">
        <v>999</v>
      </c>
      <c r="SD6" s="30">
        <v>999</v>
      </c>
      <c r="SE6" s="30">
        <v>999</v>
      </c>
      <c r="SF6" s="30">
        <v>999</v>
      </c>
      <c r="SG6" s="30">
        <v>999</v>
      </c>
      <c r="SH6" s="30">
        <v>999</v>
      </c>
      <c r="SI6" s="30">
        <v>999</v>
      </c>
      <c r="SJ6" s="25">
        <v>0.82317603594890942</v>
      </c>
      <c r="SK6" s="24">
        <v>0.85</v>
      </c>
      <c r="SL6" s="24">
        <v>0.84510732921808784</v>
      </c>
      <c r="SM6" s="24">
        <v>0.82</v>
      </c>
      <c r="SN6" s="24">
        <v>0.88813307110195239</v>
      </c>
      <c r="SO6" s="24">
        <v>0.87</v>
      </c>
      <c r="SP6" s="4">
        <v>999</v>
      </c>
      <c r="SQ6" s="4">
        <v>999</v>
      </c>
      <c r="SR6" s="4">
        <v>999</v>
      </c>
      <c r="SS6" s="4">
        <v>999</v>
      </c>
      <c r="ST6" s="4">
        <v>999</v>
      </c>
      <c r="SU6" s="4">
        <v>999</v>
      </c>
      <c r="SV6" s="4">
        <v>999</v>
      </c>
      <c r="SW6" s="4">
        <v>999</v>
      </c>
      <c r="SX6" s="4">
        <v>999</v>
      </c>
      <c r="SY6" s="4">
        <v>999</v>
      </c>
      <c r="SZ6" s="4">
        <v>999</v>
      </c>
      <c r="TA6" s="4">
        <v>999</v>
      </c>
      <c r="TB6" s="4">
        <v>999</v>
      </c>
      <c r="TC6" s="4">
        <v>999</v>
      </c>
      <c r="TD6" s="4">
        <v>999</v>
      </c>
      <c r="TE6" s="4">
        <v>999</v>
      </c>
      <c r="TF6" s="30">
        <f t="shared" si="0"/>
        <v>1.0609756097560976</v>
      </c>
      <c r="TG6" s="15" t="s">
        <v>1021</v>
      </c>
      <c r="TH6" s="30">
        <v>999</v>
      </c>
      <c r="TI6" s="30">
        <v>999</v>
      </c>
      <c r="TJ6" s="30">
        <v>999</v>
      </c>
      <c r="TK6" s="30">
        <v>999</v>
      </c>
      <c r="TL6" s="30">
        <v>999</v>
      </c>
      <c r="TM6" s="30">
        <v>999</v>
      </c>
      <c r="TN6" s="30">
        <v>999</v>
      </c>
      <c r="TO6" s="30">
        <v>999</v>
      </c>
      <c r="TP6" s="24">
        <v>0.57562248627738277</v>
      </c>
      <c r="TQ6" s="24">
        <v>0.64</v>
      </c>
      <c r="TR6" s="4">
        <v>999</v>
      </c>
      <c r="TS6" s="4">
        <v>999</v>
      </c>
      <c r="TT6" s="4">
        <v>999</v>
      </c>
      <c r="TU6" s="4">
        <v>999</v>
      </c>
      <c r="TV6" s="4">
        <v>999</v>
      </c>
      <c r="TW6" s="4">
        <v>999</v>
      </c>
      <c r="TX6" s="4">
        <v>999</v>
      </c>
      <c r="TY6" s="4">
        <v>999</v>
      </c>
      <c r="TZ6" s="4">
        <v>999</v>
      </c>
      <c r="UA6" s="4">
        <v>999</v>
      </c>
      <c r="UB6" s="4">
        <v>999</v>
      </c>
      <c r="UC6" s="4">
        <v>999</v>
      </c>
      <c r="UD6" s="4">
        <v>999</v>
      </c>
      <c r="UE6" s="4">
        <v>999</v>
      </c>
      <c r="UF6" s="4">
        <v>999</v>
      </c>
      <c r="UG6" s="4">
        <v>999</v>
      </c>
      <c r="UH6" s="4">
        <v>999</v>
      </c>
      <c r="UI6" s="4">
        <v>999</v>
      </c>
      <c r="UJ6" s="4">
        <v>999</v>
      </c>
      <c r="UK6" s="4">
        <v>999</v>
      </c>
      <c r="UL6" s="30">
        <v>999</v>
      </c>
      <c r="UM6" s="30">
        <v>999</v>
      </c>
      <c r="UN6" s="30">
        <v>999</v>
      </c>
      <c r="UO6" s="30">
        <v>999</v>
      </c>
      <c r="UP6" s="30">
        <v>999</v>
      </c>
      <c r="UQ6" s="30">
        <v>999</v>
      </c>
      <c r="UR6" s="30">
        <v>999</v>
      </c>
      <c r="US6" s="30">
        <v>999</v>
      </c>
      <c r="UT6" s="30">
        <v>999</v>
      </c>
      <c r="UU6" s="30">
        <v>999</v>
      </c>
      <c r="UV6" s="24">
        <v>0.6227755433576736</v>
      </c>
      <c r="UW6" s="24">
        <v>0.68</v>
      </c>
      <c r="UX6" s="4">
        <v>999</v>
      </c>
      <c r="UY6" s="4">
        <v>999</v>
      </c>
      <c r="UZ6" s="4">
        <v>999</v>
      </c>
      <c r="VA6" s="4">
        <v>999</v>
      </c>
      <c r="VB6" s="4">
        <v>999</v>
      </c>
      <c r="VC6" s="4">
        <v>999</v>
      </c>
      <c r="VD6" s="4">
        <v>999</v>
      </c>
      <c r="VE6" s="4">
        <v>999</v>
      </c>
      <c r="VF6" s="4">
        <v>999</v>
      </c>
      <c r="VG6" s="4">
        <v>999</v>
      </c>
      <c r="VH6" s="4">
        <v>999</v>
      </c>
      <c r="VI6" s="4">
        <v>999</v>
      </c>
      <c r="VJ6" s="4">
        <v>999</v>
      </c>
      <c r="VK6" s="4">
        <v>999</v>
      </c>
      <c r="VL6" s="4">
        <v>999</v>
      </c>
      <c r="VM6" s="4">
        <v>999</v>
      </c>
      <c r="VN6" s="4">
        <v>999</v>
      </c>
      <c r="VO6" s="4">
        <v>999</v>
      </c>
      <c r="VP6" s="4">
        <v>999</v>
      </c>
      <c r="VQ6" s="4">
        <v>999</v>
      </c>
      <c r="VR6" s="30">
        <v>999</v>
      </c>
      <c r="VS6" s="30">
        <v>999</v>
      </c>
      <c r="VT6" s="30">
        <v>999</v>
      </c>
      <c r="VU6" s="30">
        <v>999</v>
      </c>
      <c r="VV6" s="30">
        <v>999</v>
      </c>
      <c r="VW6" s="30">
        <v>999</v>
      </c>
      <c r="VX6" s="30">
        <v>999</v>
      </c>
      <c r="VY6" s="30">
        <v>999</v>
      </c>
      <c r="VZ6" s="30">
        <v>999</v>
      </c>
      <c r="WA6" s="30">
        <v>999</v>
      </c>
      <c r="WB6" s="4">
        <v>2011</v>
      </c>
      <c r="WC6" s="88">
        <v>0.83296047379197502</v>
      </c>
      <c r="WD6" s="88">
        <v>0.17424242424242423</v>
      </c>
      <c r="WE6" s="88">
        <v>0.72474747474747481</v>
      </c>
      <c r="WF6" s="4">
        <v>1</v>
      </c>
      <c r="WG6" s="4" t="s">
        <v>1010</v>
      </c>
      <c r="WH6" s="4">
        <v>1</v>
      </c>
      <c r="WI6" s="4" t="s">
        <v>1010</v>
      </c>
      <c r="WJ6" s="4">
        <v>1</v>
      </c>
      <c r="WK6" s="4" t="s">
        <v>1010</v>
      </c>
      <c r="WL6" s="4">
        <v>1</v>
      </c>
      <c r="WM6" s="4" t="s">
        <v>1010</v>
      </c>
      <c r="WN6" s="4">
        <v>1</v>
      </c>
      <c r="WO6" s="4" t="s">
        <v>1010</v>
      </c>
      <c r="WP6" s="4">
        <v>1</v>
      </c>
      <c r="WQ6" s="4" t="s">
        <v>1010</v>
      </c>
      <c r="WR6" s="4">
        <v>1</v>
      </c>
      <c r="WS6" s="4" t="s">
        <v>1010</v>
      </c>
      <c r="WT6" s="4">
        <v>1</v>
      </c>
      <c r="WU6" s="4" t="s">
        <v>1010</v>
      </c>
      <c r="WV6" s="4">
        <v>1</v>
      </c>
      <c r="WW6" s="4" t="s">
        <v>1010</v>
      </c>
      <c r="WX6" s="4">
        <v>1</v>
      </c>
      <c r="WY6" s="4" t="s">
        <v>1010</v>
      </c>
      <c r="WZ6" s="4">
        <v>1</v>
      </c>
      <c r="XA6" s="4" t="s">
        <v>1010</v>
      </c>
      <c r="XB6" s="4">
        <v>1</v>
      </c>
      <c r="XC6" s="4" t="s">
        <v>1010</v>
      </c>
      <c r="XD6" s="4">
        <v>1</v>
      </c>
      <c r="XE6" s="4" t="s">
        <v>1010</v>
      </c>
      <c r="XF6" s="4">
        <v>1</v>
      </c>
      <c r="XG6" s="4" t="s">
        <v>1010</v>
      </c>
      <c r="XH6" s="4">
        <v>1</v>
      </c>
      <c r="XI6" s="4" t="s">
        <v>1010</v>
      </c>
      <c r="XJ6" s="4">
        <v>1</v>
      </c>
      <c r="XK6" s="4" t="s">
        <v>1010</v>
      </c>
      <c r="XL6" s="4">
        <v>1</v>
      </c>
      <c r="XM6" s="4" t="s">
        <v>1010</v>
      </c>
      <c r="XN6" s="4">
        <v>1</v>
      </c>
      <c r="XO6" s="4" t="s">
        <v>1010</v>
      </c>
      <c r="XP6" s="4">
        <v>1</v>
      </c>
      <c r="XQ6" s="4" t="s">
        <v>1010</v>
      </c>
      <c r="XR6" s="4">
        <v>0</v>
      </c>
      <c r="XS6" s="4" t="s">
        <v>1011</v>
      </c>
      <c r="XT6" s="88">
        <v>0.94736842105263153</v>
      </c>
      <c r="XU6" s="88">
        <v>1</v>
      </c>
      <c r="XV6" s="4">
        <v>1</v>
      </c>
      <c r="XW6" s="4" t="s">
        <v>1010</v>
      </c>
      <c r="XX6" s="4">
        <v>0.66</v>
      </c>
      <c r="XY6" s="4" t="s">
        <v>1061</v>
      </c>
      <c r="XZ6" s="4">
        <v>1</v>
      </c>
      <c r="YA6" s="4" t="s">
        <v>1010</v>
      </c>
      <c r="YB6" s="4">
        <v>1</v>
      </c>
      <c r="YC6" s="4" t="s">
        <v>1011</v>
      </c>
      <c r="YD6" s="88">
        <v>0.91500000000000004</v>
      </c>
      <c r="YE6" s="88">
        <v>0.75</v>
      </c>
      <c r="YF6" s="4">
        <v>0</v>
      </c>
      <c r="YG6" s="4" t="s">
        <v>1011</v>
      </c>
      <c r="YH6" s="4">
        <v>0</v>
      </c>
      <c r="YI6" s="4" t="s">
        <v>1011</v>
      </c>
      <c r="YJ6" s="4">
        <v>0</v>
      </c>
      <c r="YK6" s="4" t="s">
        <v>1011</v>
      </c>
      <c r="YL6" s="4">
        <v>0</v>
      </c>
      <c r="YM6" s="4" t="s">
        <v>1011</v>
      </c>
      <c r="YN6" s="4">
        <v>0</v>
      </c>
      <c r="YO6" s="4" t="s">
        <v>1011</v>
      </c>
      <c r="YP6" s="4">
        <v>1</v>
      </c>
      <c r="YQ6" s="4" t="s">
        <v>1010</v>
      </c>
      <c r="YR6" s="4">
        <v>1</v>
      </c>
      <c r="YS6" s="4" t="s">
        <v>1010</v>
      </c>
      <c r="YT6" s="4">
        <v>1</v>
      </c>
      <c r="YU6" s="4" t="s">
        <v>1010</v>
      </c>
      <c r="YV6" s="4">
        <v>999</v>
      </c>
      <c r="YW6" s="4">
        <v>999</v>
      </c>
      <c r="YX6" s="4">
        <v>999</v>
      </c>
      <c r="YY6" s="4">
        <v>999</v>
      </c>
      <c r="YZ6" s="4">
        <v>999</v>
      </c>
      <c r="ZA6" s="4">
        <v>999</v>
      </c>
      <c r="ZB6" s="4">
        <v>999</v>
      </c>
      <c r="ZC6" s="4">
        <v>999</v>
      </c>
      <c r="ZD6" s="4">
        <v>999</v>
      </c>
      <c r="ZE6" s="4">
        <v>999</v>
      </c>
      <c r="ZF6" s="4">
        <v>999</v>
      </c>
      <c r="ZG6" s="4">
        <v>999</v>
      </c>
      <c r="ZH6" s="4">
        <v>999</v>
      </c>
      <c r="ZI6" s="4">
        <v>999</v>
      </c>
      <c r="ZJ6" s="4">
        <v>999</v>
      </c>
      <c r="ZK6" s="4">
        <v>999</v>
      </c>
      <c r="ZL6" s="4">
        <v>999</v>
      </c>
      <c r="ZM6" s="4">
        <v>999</v>
      </c>
      <c r="ZN6" s="4">
        <v>999</v>
      </c>
      <c r="ZO6" s="4">
        <v>999</v>
      </c>
      <c r="ZP6" s="4">
        <v>999</v>
      </c>
      <c r="ZQ6" s="4">
        <v>999</v>
      </c>
      <c r="ZR6" s="30">
        <v>999</v>
      </c>
      <c r="ZS6" s="30">
        <v>999</v>
      </c>
      <c r="ZT6" s="30">
        <v>999</v>
      </c>
      <c r="ZU6" s="30">
        <v>999</v>
      </c>
      <c r="ZV6" s="30">
        <v>999</v>
      </c>
      <c r="ZW6" s="30">
        <v>999</v>
      </c>
      <c r="ZX6" s="30">
        <v>999</v>
      </c>
      <c r="ZY6" s="30">
        <v>999</v>
      </c>
      <c r="ZZ6" s="30">
        <v>999</v>
      </c>
      <c r="AAA6" s="30">
        <v>999</v>
      </c>
      <c r="AAB6" s="24">
        <v>0.88</v>
      </c>
      <c r="AAC6" s="24">
        <v>0.88</v>
      </c>
      <c r="AAD6" s="24">
        <v>0.87</v>
      </c>
      <c r="AAE6" s="24">
        <v>0.87</v>
      </c>
      <c r="AAF6" s="24">
        <v>0.91</v>
      </c>
      <c r="AAG6" s="24">
        <v>0.91</v>
      </c>
      <c r="AAH6" s="4">
        <v>999</v>
      </c>
      <c r="AAI6" s="4">
        <v>999</v>
      </c>
      <c r="AAJ6" s="4">
        <v>999</v>
      </c>
      <c r="AAK6" s="4">
        <v>999</v>
      </c>
      <c r="AAL6" s="4">
        <v>999</v>
      </c>
      <c r="AAM6" s="4">
        <v>999</v>
      </c>
      <c r="AAN6" s="4">
        <v>999</v>
      </c>
      <c r="AAO6" s="4">
        <v>999</v>
      </c>
      <c r="AAP6" s="4">
        <v>999</v>
      </c>
      <c r="AAQ6" s="4">
        <v>999</v>
      </c>
      <c r="AAR6" s="4">
        <v>999</v>
      </c>
      <c r="AAS6" s="4">
        <v>999</v>
      </c>
      <c r="AAT6" s="4">
        <v>999</v>
      </c>
      <c r="AAU6" s="4">
        <v>999</v>
      </c>
      <c r="AAV6" s="4">
        <v>999</v>
      </c>
      <c r="AAW6" s="4">
        <v>999</v>
      </c>
      <c r="AAX6" s="30">
        <f>AAG6/AAE6</f>
        <v>1.0459770114942528</v>
      </c>
      <c r="AAY6" s="15" t="s">
        <v>1021</v>
      </c>
      <c r="AAZ6" s="30">
        <v>999</v>
      </c>
      <c r="ABA6" s="30">
        <v>999</v>
      </c>
      <c r="ABB6" s="30">
        <v>999</v>
      </c>
      <c r="ABC6" s="30">
        <v>999</v>
      </c>
      <c r="ABD6" s="30">
        <v>999</v>
      </c>
      <c r="ABE6" s="30">
        <v>999</v>
      </c>
      <c r="ABF6" s="30">
        <v>999</v>
      </c>
      <c r="ABG6" s="30">
        <v>999</v>
      </c>
      <c r="ABH6" s="4">
        <v>0.91</v>
      </c>
      <c r="ABI6" s="4">
        <v>0.91</v>
      </c>
      <c r="ABJ6" s="4">
        <v>0.92</v>
      </c>
      <c r="ABK6" s="4">
        <v>0.92</v>
      </c>
      <c r="ABL6" s="4">
        <v>0.92</v>
      </c>
      <c r="ABM6" s="4">
        <v>0.92</v>
      </c>
      <c r="ABN6" s="4">
        <v>999</v>
      </c>
      <c r="ABO6" s="4">
        <v>999</v>
      </c>
      <c r="ABP6" s="4">
        <v>999</v>
      </c>
      <c r="ABQ6" s="4">
        <v>999</v>
      </c>
      <c r="ABR6" s="4">
        <v>999</v>
      </c>
      <c r="ABS6" s="4">
        <v>999</v>
      </c>
      <c r="ABT6" s="4">
        <v>999</v>
      </c>
      <c r="ABU6" s="4">
        <v>999</v>
      </c>
      <c r="ABV6" s="4">
        <v>999</v>
      </c>
      <c r="ABW6" s="4">
        <v>999</v>
      </c>
      <c r="ABX6" s="4">
        <v>999</v>
      </c>
      <c r="ABY6" s="4">
        <v>999</v>
      </c>
      <c r="ABZ6" s="4">
        <v>999</v>
      </c>
      <c r="ACA6" s="4">
        <v>999</v>
      </c>
      <c r="ACB6" s="4">
        <v>999</v>
      </c>
      <c r="ACC6" s="4">
        <v>999</v>
      </c>
      <c r="ACD6" s="30">
        <v>999</v>
      </c>
      <c r="ACE6" s="30">
        <v>999</v>
      </c>
      <c r="ACF6" s="30">
        <v>999</v>
      </c>
      <c r="ACG6" s="30">
        <v>999</v>
      </c>
      <c r="ACH6" s="30">
        <v>999</v>
      </c>
      <c r="ACI6" s="30">
        <v>999</v>
      </c>
      <c r="ACJ6" s="30">
        <v>999</v>
      </c>
      <c r="ACK6" s="30">
        <v>999</v>
      </c>
      <c r="ACL6" s="30">
        <v>999</v>
      </c>
      <c r="ACM6" s="30">
        <v>999</v>
      </c>
      <c r="ACN6" s="4">
        <v>999</v>
      </c>
      <c r="ACO6" s="4">
        <v>999</v>
      </c>
      <c r="ACP6" s="4">
        <v>999</v>
      </c>
      <c r="ACQ6" s="4">
        <v>999</v>
      </c>
      <c r="ACR6" s="4">
        <v>999</v>
      </c>
      <c r="ACS6" s="4">
        <v>999</v>
      </c>
      <c r="ACT6" s="4">
        <v>999</v>
      </c>
      <c r="ACU6" s="4">
        <v>999</v>
      </c>
      <c r="ACV6" s="4">
        <v>999</v>
      </c>
      <c r="ACW6" s="4">
        <v>999</v>
      </c>
      <c r="ACX6" s="4">
        <v>999</v>
      </c>
      <c r="ACY6" s="4">
        <v>999</v>
      </c>
      <c r="ACZ6" s="4">
        <v>999</v>
      </c>
      <c r="ADA6" s="4">
        <v>999</v>
      </c>
      <c r="ADB6" s="4">
        <v>999</v>
      </c>
      <c r="ADC6" s="4">
        <v>999</v>
      </c>
      <c r="ADD6" s="4">
        <v>999</v>
      </c>
      <c r="ADE6" s="4">
        <v>999</v>
      </c>
      <c r="ADF6" s="4">
        <v>999</v>
      </c>
      <c r="ADG6" s="4">
        <v>999</v>
      </c>
      <c r="ADH6" s="4">
        <v>999</v>
      </c>
      <c r="ADI6" s="4">
        <v>999</v>
      </c>
      <c r="ADJ6" s="30">
        <v>999</v>
      </c>
      <c r="ADK6" s="30">
        <v>999</v>
      </c>
      <c r="ADL6" s="30">
        <v>999</v>
      </c>
      <c r="ADM6" s="30">
        <v>999</v>
      </c>
      <c r="ADN6" s="30">
        <v>999</v>
      </c>
      <c r="ADO6" s="30">
        <v>999</v>
      </c>
      <c r="ADP6" s="30">
        <v>999</v>
      </c>
      <c r="ADQ6" s="30">
        <v>999</v>
      </c>
      <c r="ADR6" s="30">
        <v>999</v>
      </c>
      <c r="ADS6" s="30">
        <v>999</v>
      </c>
      <c r="ADT6" s="24">
        <v>0.88211735729927299</v>
      </c>
      <c r="ADU6" s="24">
        <v>0.9</v>
      </c>
      <c r="ADV6" s="4">
        <v>999</v>
      </c>
      <c r="ADW6" s="4">
        <v>999</v>
      </c>
      <c r="ADX6" s="4">
        <v>999</v>
      </c>
      <c r="ADY6" s="4">
        <v>999</v>
      </c>
      <c r="ADZ6" s="4">
        <v>999</v>
      </c>
      <c r="AEA6" s="4">
        <v>999</v>
      </c>
      <c r="AEB6" s="4">
        <v>999</v>
      </c>
      <c r="AEC6" s="4">
        <v>999</v>
      </c>
      <c r="AED6" s="4">
        <v>999</v>
      </c>
      <c r="AEE6" s="4">
        <v>999</v>
      </c>
      <c r="AEF6" s="4">
        <v>999</v>
      </c>
      <c r="AEG6" s="4">
        <v>999</v>
      </c>
      <c r="AEH6" s="4">
        <v>999</v>
      </c>
      <c r="AEI6" s="4">
        <v>999</v>
      </c>
      <c r="AEJ6" s="4">
        <v>999</v>
      </c>
      <c r="AEK6" s="4">
        <v>999</v>
      </c>
      <c r="AEL6" s="4">
        <v>999</v>
      </c>
      <c r="AEM6" s="4">
        <v>999</v>
      </c>
      <c r="AEN6" s="4">
        <v>999</v>
      </c>
      <c r="AEO6" s="4">
        <v>999</v>
      </c>
      <c r="AEP6" s="30">
        <v>999</v>
      </c>
      <c r="AEQ6" s="30">
        <v>999</v>
      </c>
      <c r="AER6" s="30">
        <v>999</v>
      </c>
      <c r="AES6" s="30">
        <v>999</v>
      </c>
      <c r="AET6" s="30">
        <v>999</v>
      </c>
      <c r="AEU6" s="30">
        <v>999</v>
      </c>
      <c r="AEV6" s="30">
        <v>999</v>
      </c>
      <c r="AEW6" s="30">
        <v>999</v>
      </c>
      <c r="AEX6" s="30">
        <v>999</v>
      </c>
      <c r="AEY6" s="30">
        <v>999</v>
      </c>
      <c r="AEZ6" s="24">
        <v>0.83496430021898216</v>
      </c>
      <c r="AFA6" s="24">
        <v>0.86</v>
      </c>
      <c r="AFB6" s="24">
        <v>0.88813307110195239</v>
      </c>
      <c r="AFC6" s="24">
        <v>0.87</v>
      </c>
      <c r="AFD6" s="24">
        <v>0.87952792272517943</v>
      </c>
      <c r="AFE6" s="24">
        <v>0.86</v>
      </c>
      <c r="AFF6" s="4">
        <v>999</v>
      </c>
      <c r="AFG6" s="4">
        <v>999</v>
      </c>
      <c r="AFH6" s="4">
        <v>999</v>
      </c>
      <c r="AFI6" s="4">
        <v>999</v>
      </c>
      <c r="AFJ6" s="4">
        <v>999</v>
      </c>
      <c r="AFK6" s="4">
        <v>999</v>
      </c>
      <c r="AFL6" s="4">
        <v>999</v>
      </c>
      <c r="AFM6" s="4">
        <v>999</v>
      </c>
      <c r="AFN6" s="4">
        <v>999</v>
      </c>
      <c r="AFO6" s="4">
        <v>999</v>
      </c>
      <c r="AFP6" s="4">
        <v>999</v>
      </c>
      <c r="AFQ6" s="4">
        <v>999</v>
      </c>
      <c r="AFR6" s="4">
        <v>999</v>
      </c>
      <c r="AFS6" s="4">
        <v>999</v>
      </c>
      <c r="AFT6" s="4">
        <v>999</v>
      </c>
      <c r="AFU6" s="4">
        <v>999</v>
      </c>
      <c r="AFV6" s="30">
        <f>AFE6/AFC6</f>
        <v>0.9885057471264368</v>
      </c>
      <c r="AFW6" s="15" t="s">
        <v>1021</v>
      </c>
      <c r="AFX6" s="30">
        <v>999</v>
      </c>
      <c r="AFY6" s="30">
        <v>999</v>
      </c>
      <c r="AFZ6" s="30">
        <v>999</v>
      </c>
      <c r="AGA6" s="30">
        <v>999</v>
      </c>
      <c r="AGB6" s="30">
        <v>999</v>
      </c>
      <c r="AGC6" s="30">
        <v>999</v>
      </c>
      <c r="AGD6" s="30">
        <v>999</v>
      </c>
      <c r="AGE6" s="30">
        <v>999</v>
      </c>
      <c r="AGF6" s="4">
        <v>2009</v>
      </c>
      <c r="AGG6" s="24">
        <v>0.90500000000000003</v>
      </c>
      <c r="AGH6" s="24">
        <v>0.90500000000000003</v>
      </c>
      <c r="AGI6" s="4">
        <v>999</v>
      </c>
      <c r="AGJ6" s="4">
        <v>999</v>
      </c>
      <c r="AGK6" s="4">
        <v>999</v>
      </c>
      <c r="AGL6" s="4">
        <v>999</v>
      </c>
      <c r="AGM6" s="4">
        <v>999</v>
      </c>
      <c r="AGN6" s="4">
        <v>999</v>
      </c>
      <c r="AGO6" s="4">
        <v>999</v>
      </c>
      <c r="AGP6" s="4">
        <v>999</v>
      </c>
      <c r="AGQ6" s="4">
        <v>999</v>
      </c>
      <c r="AGR6" s="4">
        <v>999</v>
      </c>
      <c r="AGS6" s="4">
        <v>999</v>
      </c>
      <c r="AGT6" s="4">
        <v>999</v>
      </c>
      <c r="AGU6" s="4">
        <v>999</v>
      </c>
      <c r="AGV6" s="4">
        <v>999</v>
      </c>
      <c r="AGW6" s="4">
        <v>999</v>
      </c>
      <c r="AGX6" s="4">
        <v>999</v>
      </c>
      <c r="AGY6" s="4">
        <v>999</v>
      </c>
      <c r="AGZ6" s="4">
        <v>999</v>
      </c>
      <c r="AHA6" s="4">
        <v>999</v>
      </c>
      <c r="AHB6" s="4">
        <v>999</v>
      </c>
      <c r="AHC6" s="30">
        <v>999</v>
      </c>
      <c r="AHD6" s="30">
        <v>999</v>
      </c>
      <c r="AHE6" s="30">
        <v>999</v>
      </c>
      <c r="AHF6" s="30">
        <v>999</v>
      </c>
      <c r="AHG6" s="30">
        <v>999</v>
      </c>
      <c r="AHH6" s="30">
        <v>999</v>
      </c>
      <c r="AHI6" s="30">
        <v>999</v>
      </c>
      <c r="AHJ6" s="30">
        <v>999</v>
      </c>
      <c r="AHK6" s="30">
        <v>999</v>
      </c>
      <c r="AHL6" s="30">
        <v>999</v>
      </c>
      <c r="AHM6" s="24">
        <v>0.78500000000000003</v>
      </c>
      <c r="AHN6" s="24">
        <v>0.78500000000000003</v>
      </c>
      <c r="AHO6" s="4">
        <v>999</v>
      </c>
      <c r="AHP6" s="4">
        <v>999</v>
      </c>
      <c r="AHQ6" s="4">
        <v>999</v>
      </c>
      <c r="AHR6" s="4">
        <v>999</v>
      </c>
      <c r="AHS6" s="4">
        <v>999</v>
      </c>
      <c r="AHT6" s="4">
        <v>999</v>
      </c>
      <c r="AHU6" s="4">
        <v>999</v>
      </c>
      <c r="AHV6" s="4">
        <v>999</v>
      </c>
      <c r="AHW6" s="4">
        <v>999</v>
      </c>
      <c r="AHX6" s="4">
        <v>999</v>
      </c>
      <c r="AHY6" s="4">
        <v>999</v>
      </c>
      <c r="AHZ6" s="4">
        <v>999</v>
      </c>
      <c r="AIA6" s="4">
        <v>999</v>
      </c>
      <c r="AIB6" s="4">
        <v>999</v>
      </c>
      <c r="AIC6" s="4">
        <v>999</v>
      </c>
      <c r="AID6" s="4">
        <v>999</v>
      </c>
      <c r="AIE6" s="4">
        <v>999</v>
      </c>
      <c r="AIF6" s="4">
        <v>999</v>
      </c>
      <c r="AIG6" s="4">
        <v>999</v>
      </c>
      <c r="AIH6" s="4">
        <v>999</v>
      </c>
      <c r="AII6" s="30">
        <v>999</v>
      </c>
      <c r="AIJ6" s="30">
        <v>999</v>
      </c>
      <c r="AIK6" s="30">
        <v>999</v>
      </c>
      <c r="AIL6" s="30">
        <v>999</v>
      </c>
      <c r="AIM6" s="30">
        <v>999</v>
      </c>
      <c r="AIN6" s="30">
        <v>999</v>
      </c>
      <c r="AIO6" s="30">
        <v>999</v>
      </c>
      <c r="AIP6" s="30">
        <v>999</v>
      </c>
      <c r="AIQ6" s="30">
        <v>999</v>
      </c>
      <c r="AIR6" s="30">
        <v>999</v>
      </c>
      <c r="AIS6" s="5">
        <v>2003</v>
      </c>
      <c r="AIT6" s="88">
        <v>0.58550583267987533</v>
      </c>
      <c r="AIU6" s="88">
        <v>0.56060606060606055</v>
      </c>
      <c r="AIV6" s="88">
        <v>0.77020202020202022</v>
      </c>
      <c r="AIW6" s="4">
        <v>1</v>
      </c>
      <c r="AIX6" s="4" t="s">
        <v>1010</v>
      </c>
      <c r="AIY6" s="4">
        <v>1</v>
      </c>
      <c r="AIZ6" s="4" t="s">
        <v>1010</v>
      </c>
      <c r="AJA6" s="24">
        <v>999</v>
      </c>
      <c r="AJB6" s="24">
        <v>999</v>
      </c>
      <c r="AJC6" s="24">
        <v>999</v>
      </c>
      <c r="AJD6" s="24">
        <v>999</v>
      </c>
      <c r="AJE6" s="24">
        <v>999</v>
      </c>
      <c r="AJF6" s="24">
        <v>999</v>
      </c>
      <c r="AJG6" s="88">
        <v>1</v>
      </c>
      <c r="AJH6" s="88">
        <v>0.66666666666666663</v>
      </c>
      <c r="AJI6" s="4">
        <v>0</v>
      </c>
      <c r="AJJ6" s="4" t="s">
        <v>1011</v>
      </c>
      <c r="AJK6" s="4">
        <v>1</v>
      </c>
      <c r="AJL6" s="4" t="s">
        <v>1010</v>
      </c>
      <c r="AJM6" s="24">
        <v>0.86599999999999999</v>
      </c>
      <c r="AJN6" s="1">
        <v>0.13400000000000001</v>
      </c>
      <c r="AJO6" s="24">
        <v>0.84203725878102575</v>
      </c>
      <c r="AJP6" s="1">
        <v>0.13400000000000001</v>
      </c>
      <c r="AJQ6" s="88">
        <v>0.67700931469525649</v>
      </c>
      <c r="AJR6" s="88">
        <v>1</v>
      </c>
      <c r="AJS6" s="4">
        <v>1</v>
      </c>
      <c r="AJT6" s="4" t="s">
        <v>1052</v>
      </c>
      <c r="AJU6" s="4">
        <v>1</v>
      </c>
      <c r="AJV6" s="4" t="s">
        <v>1010</v>
      </c>
      <c r="AJW6" s="4">
        <v>1</v>
      </c>
      <c r="AJX6" s="4" t="s">
        <v>1010</v>
      </c>
      <c r="AJY6" s="4">
        <v>1</v>
      </c>
      <c r="AJZ6" s="4" t="s">
        <v>1010</v>
      </c>
      <c r="AKA6" s="88">
        <v>1</v>
      </c>
      <c r="AKB6" s="88">
        <v>1</v>
      </c>
      <c r="AKC6" s="4" t="s">
        <v>1037</v>
      </c>
      <c r="AKD6" s="4" t="s">
        <v>1011</v>
      </c>
      <c r="AKE6" s="24">
        <v>0.9929270414379564</v>
      </c>
      <c r="AKF6">
        <v>0.6</v>
      </c>
      <c r="AKG6" s="4" t="s">
        <v>1037</v>
      </c>
      <c r="AKH6" s="4" t="s">
        <v>1011</v>
      </c>
      <c r="AKI6" s="4" t="s">
        <v>1036</v>
      </c>
      <c r="AKJ6" s="4" t="s">
        <v>1010</v>
      </c>
      <c r="AKK6" s="24">
        <v>0.87149999999999994</v>
      </c>
      <c r="AKL6" s="24">
        <v>0.87149999999999994</v>
      </c>
      <c r="AKM6" s="4" t="s">
        <v>1036</v>
      </c>
      <c r="AKN6" s="4" t="s">
        <v>1010</v>
      </c>
      <c r="AKO6" s="4" t="s">
        <v>1036</v>
      </c>
      <c r="AKP6" s="4" t="s">
        <v>1010</v>
      </c>
      <c r="AKQ6" s="88">
        <v>0.69491814877685087</v>
      </c>
      <c r="AKR6" s="88">
        <v>1</v>
      </c>
      <c r="AKS6" s="88">
        <v>0.91666666666666663</v>
      </c>
    </row>
    <row r="7" spans="1:981" s="4" customFormat="1" x14ac:dyDescent="0.25">
      <c r="A7" s="4" t="s">
        <v>1023</v>
      </c>
      <c r="B7" s="4">
        <v>1</v>
      </c>
      <c r="C7" s="4" t="s">
        <v>1010</v>
      </c>
      <c r="D7" s="4">
        <v>1</v>
      </c>
      <c r="E7" s="4" t="s">
        <v>1010</v>
      </c>
      <c r="F7" s="4">
        <v>1</v>
      </c>
      <c r="G7" s="4" t="s">
        <v>1010</v>
      </c>
      <c r="H7" s="4">
        <v>1</v>
      </c>
      <c r="I7" s="4" t="s">
        <v>1010</v>
      </c>
      <c r="J7" s="4">
        <v>1</v>
      </c>
      <c r="K7" s="4" t="s">
        <v>1315</v>
      </c>
      <c r="L7" s="4">
        <v>1</v>
      </c>
      <c r="M7" s="4" t="s">
        <v>1008</v>
      </c>
      <c r="N7" s="4">
        <v>1</v>
      </c>
      <c r="O7" s="4" t="s">
        <v>1010</v>
      </c>
      <c r="P7" s="4">
        <v>1</v>
      </c>
      <c r="Q7" s="4" t="s">
        <v>1010</v>
      </c>
      <c r="R7" s="4">
        <v>1</v>
      </c>
      <c r="S7" s="4" t="s">
        <v>1010</v>
      </c>
      <c r="T7" s="4">
        <v>1</v>
      </c>
      <c r="U7" s="4" t="s">
        <v>1010</v>
      </c>
      <c r="V7" s="4">
        <v>1</v>
      </c>
      <c r="W7" s="4" t="s">
        <v>1010</v>
      </c>
      <c r="X7" s="4">
        <v>1</v>
      </c>
      <c r="Y7" s="4" t="s">
        <v>1010</v>
      </c>
      <c r="Z7" s="4">
        <v>1</v>
      </c>
      <c r="AA7" s="4" t="s">
        <v>1315</v>
      </c>
      <c r="AB7" s="4">
        <v>1</v>
      </c>
      <c r="AC7" s="4" t="s">
        <v>1315</v>
      </c>
      <c r="AD7" s="4">
        <v>1</v>
      </c>
      <c r="AE7" s="4" t="s">
        <v>1315</v>
      </c>
      <c r="AF7" s="4">
        <v>1</v>
      </c>
      <c r="AG7" s="4" t="s">
        <v>1315</v>
      </c>
      <c r="AH7" s="4">
        <v>997</v>
      </c>
      <c r="AI7" s="4" t="s">
        <v>1012</v>
      </c>
      <c r="AJ7" s="4">
        <v>997</v>
      </c>
      <c r="AK7" s="4" t="s">
        <v>1012</v>
      </c>
      <c r="AL7" s="4">
        <v>997</v>
      </c>
      <c r="AM7" s="28" t="s">
        <v>1012</v>
      </c>
      <c r="AN7" s="4">
        <v>997</v>
      </c>
      <c r="AO7" s="28" t="s">
        <v>1012</v>
      </c>
      <c r="AP7" s="4">
        <v>997</v>
      </c>
      <c r="AQ7" s="28" t="s">
        <v>1012</v>
      </c>
      <c r="AR7" s="4">
        <v>1</v>
      </c>
      <c r="AS7" s="4" t="s">
        <v>1315</v>
      </c>
      <c r="AT7" s="4">
        <v>1</v>
      </c>
      <c r="AU7" s="4" t="s">
        <v>1010</v>
      </c>
      <c r="AV7" s="4">
        <v>1</v>
      </c>
      <c r="AW7" s="4" t="s">
        <v>1010</v>
      </c>
      <c r="AX7" s="4">
        <v>997</v>
      </c>
      <c r="AY7" s="28" t="s">
        <v>1012</v>
      </c>
      <c r="AZ7" s="4">
        <v>997</v>
      </c>
      <c r="BA7" s="28" t="s">
        <v>1012</v>
      </c>
      <c r="BB7" s="4">
        <v>997</v>
      </c>
      <c r="BC7" s="28" t="s">
        <v>1012</v>
      </c>
      <c r="BD7" s="4">
        <v>997</v>
      </c>
      <c r="BE7" s="28" t="s">
        <v>1012</v>
      </c>
      <c r="BF7" s="4">
        <v>997</v>
      </c>
      <c r="BG7" s="28" t="s">
        <v>1012</v>
      </c>
      <c r="BH7" s="4">
        <v>997</v>
      </c>
      <c r="BI7" s="28" t="s">
        <v>1012</v>
      </c>
      <c r="BJ7" s="4">
        <v>997</v>
      </c>
      <c r="BK7" s="28" t="s">
        <v>1012</v>
      </c>
      <c r="BL7" s="4">
        <v>997</v>
      </c>
      <c r="BM7" s="28" t="s">
        <v>1012</v>
      </c>
      <c r="BN7" s="90">
        <v>1</v>
      </c>
      <c r="BO7" s="90">
        <v>1</v>
      </c>
      <c r="BP7" s="4">
        <v>0.5</v>
      </c>
      <c r="BQ7" s="4" t="s">
        <v>1047</v>
      </c>
      <c r="BR7" s="4">
        <v>0.5</v>
      </c>
      <c r="BS7" s="4" t="s">
        <v>1047</v>
      </c>
      <c r="BT7" s="4">
        <v>0</v>
      </c>
      <c r="BU7" s="28" t="s">
        <v>1011</v>
      </c>
      <c r="BV7" s="4">
        <v>0</v>
      </c>
      <c r="BW7" s="28" t="s">
        <v>1011</v>
      </c>
      <c r="BX7" s="4">
        <v>1</v>
      </c>
      <c r="BY7" s="4" t="s">
        <v>1010</v>
      </c>
      <c r="BZ7" s="4">
        <v>0</v>
      </c>
      <c r="CA7" s="4" t="s">
        <v>1011</v>
      </c>
      <c r="CB7" s="4">
        <v>1</v>
      </c>
      <c r="CC7" s="4" t="s">
        <v>1010</v>
      </c>
      <c r="CD7" s="169">
        <v>0.42857142857142855</v>
      </c>
      <c r="CE7" s="90">
        <v>1</v>
      </c>
      <c r="CF7" s="4">
        <v>0</v>
      </c>
      <c r="CG7" s="4" t="s">
        <v>1011</v>
      </c>
      <c r="CH7" s="4">
        <v>997</v>
      </c>
      <c r="CI7" s="28" t="s">
        <v>1012</v>
      </c>
      <c r="CJ7" s="4">
        <v>0</v>
      </c>
      <c r="CK7" s="4" t="s">
        <v>1011</v>
      </c>
      <c r="CL7" s="88">
        <v>0</v>
      </c>
      <c r="CM7" s="88">
        <v>1</v>
      </c>
      <c r="CN7" s="4">
        <v>1</v>
      </c>
      <c r="CO7" s="28" t="s">
        <v>1010</v>
      </c>
      <c r="CP7" s="4">
        <v>1</v>
      </c>
      <c r="CQ7" s="28" t="s">
        <v>1010</v>
      </c>
      <c r="CR7" s="4">
        <v>1</v>
      </c>
      <c r="CS7" s="4" t="s">
        <v>1035</v>
      </c>
      <c r="CT7" s="4">
        <v>1</v>
      </c>
      <c r="CU7" s="28" t="s">
        <v>1010</v>
      </c>
      <c r="CV7" s="90">
        <v>1</v>
      </c>
      <c r="CW7" s="90">
        <v>1</v>
      </c>
      <c r="CX7" s="4">
        <v>0.77383311782853059</v>
      </c>
      <c r="CY7" s="142">
        <v>15.9</v>
      </c>
      <c r="CZ7" s="5">
        <v>2013</v>
      </c>
      <c r="DA7" s="23">
        <v>0.76096183185129251</v>
      </c>
      <c r="DB7" s="142">
        <v>4.7</v>
      </c>
      <c r="DC7" s="5">
        <v>2015</v>
      </c>
      <c r="DD7" s="4">
        <v>0.8069307103414286</v>
      </c>
      <c r="DE7">
        <v>17.5</v>
      </c>
      <c r="DF7" s="5">
        <v>2015</v>
      </c>
      <c r="DG7" s="4">
        <v>997</v>
      </c>
      <c r="DH7" s="4">
        <v>997</v>
      </c>
      <c r="DI7" s="5">
        <v>997</v>
      </c>
      <c r="DJ7" s="4">
        <v>999</v>
      </c>
      <c r="DK7" s="4">
        <v>999</v>
      </c>
      <c r="DL7" s="4">
        <v>999</v>
      </c>
      <c r="DM7" s="4">
        <v>999</v>
      </c>
      <c r="DN7" s="4">
        <v>999</v>
      </c>
      <c r="DO7" s="4">
        <v>999</v>
      </c>
      <c r="DP7" s="4">
        <v>999</v>
      </c>
      <c r="DQ7" s="4">
        <v>999</v>
      </c>
      <c r="DR7" s="4">
        <v>999</v>
      </c>
      <c r="DS7" s="4">
        <v>0.47043851979363283</v>
      </c>
      <c r="DT7">
        <v>14</v>
      </c>
      <c r="DU7" s="5">
        <v>2015</v>
      </c>
      <c r="DV7" s="4">
        <v>999</v>
      </c>
      <c r="DW7" s="4">
        <v>999</v>
      </c>
      <c r="DX7" s="4">
        <v>999</v>
      </c>
      <c r="DY7" s="4">
        <v>999</v>
      </c>
      <c r="DZ7" s="4">
        <v>999</v>
      </c>
      <c r="EA7" s="4">
        <v>999</v>
      </c>
      <c r="EB7" s="4">
        <v>999</v>
      </c>
      <c r="EC7" s="4">
        <v>999</v>
      </c>
      <c r="ED7" s="4">
        <v>999</v>
      </c>
      <c r="EE7" s="4">
        <v>0.97440452845669234</v>
      </c>
      <c r="EF7">
        <v>97.68</v>
      </c>
      <c r="EG7" s="5">
        <v>2015</v>
      </c>
      <c r="EH7" s="88">
        <v>0.86322603769558892</v>
      </c>
      <c r="EI7" s="88">
        <v>0.6071428571428571</v>
      </c>
      <c r="EJ7" s="88">
        <v>0.92142857142857137</v>
      </c>
      <c r="EK7" s="4">
        <v>1</v>
      </c>
      <c r="EL7" s="4" t="s">
        <v>1010</v>
      </c>
      <c r="EM7" s="4">
        <v>0.45</v>
      </c>
      <c r="EN7">
        <v>45</v>
      </c>
      <c r="EO7" s="4">
        <v>1</v>
      </c>
      <c r="EP7" s="4" t="s">
        <v>1010</v>
      </c>
      <c r="EQ7" s="24">
        <v>0.39321080393020402</v>
      </c>
      <c r="ER7">
        <v>45</v>
      </c>
      <c r="ES7" s="103">
        <v>0.3</v>
      </c>
      <c r="ET7">
        <v>30</v>
      </c>
      <c r="EU7" s="103">
        <v>0.31</v>
      </c>
      <c r="EV7">
        <v>31</v>
      </c>
      <c r="EW7" s="5">
        <v>2014</v>
      </c>
      <c r="EX7" s="90">
        <v>0.72092821632157134</v>
      </c>
      <c r="EY7" s="90">
        <v>1</v>
      </c>
      <c r="EZ7" s="4">
        <v>1</v>
      </c>
      <c r="FA7" s="28" t="s">
        <v>1010</v>
      </c>
      <c r="FB7" s="4">
        <v>0.25</v>
      </c>
      <c r="FC7">
        <v>0</v>
      </c>
      <c r="FD7" s="4">
        <v>1</v>
      </c>
      <c r="FE7" s="28" t="s">
        <v>1010</v>
      </c>
      <c r="FF7">
        <v>0.25</v>
      </c>
      <c r="FG7">
        <v>0</v>
      </c>
      <c r="FH7" s="4">
        <v>999</v>
      </c>
      <c r="FI7" s="4">
        <v>999</v>
      </c>
      <c r="FJ7" s="4">
        <v>999</v>
      </c>
      <c r="FK7" s="4">
        <v>999</v>
      </c>
      <c r="FL7" s="4">
        <v>0.98</v>
      </c>
      <c r="FM7">
        <v>98</v>
      </c>
      <c r="FN7" s="4">
        <v>0.97793493832473466</v>
      </c>
      <c r="FO7">
        <v>98</v>
      </c>
      <c r="FP7" s="5">
        <v>2014</v>
      </c>
      <c r="FQ7" s="4">
        <v>0.94</v>
      </c>
      <c r="FR7">
        <v>94</v>
      </c>
      <c r="FS7" s="24">
        <v>0.93380481497420398</v>
      </c>
      <c r="FT7">
        <v>94</v>
      </c>
      <c r="FU7" s="5">
        <v>2006</v>
      </c>
      <c r="FV7" s="88">
        <v>0.95793493832473464</v>
      </c>
      <c r="FW7" s="88">
        <v>0.75</v>
      </c>
      <c r="FX7" s="4">
        <v>0.94399999999999995</v>
      </c>
      <c r="FY7">
        <v>94.4</v>
      </c>
      <c r="FZ7" s="4">
        <v>0.93821782730925718</v>
      </c>
      <c r="GA7">
        <v>94.4</v>
      </c>
      <c r="GB7" s="5">
        <v>2013</v>
      </c>
      <c r="GC7" s="4">
        <v>1</v>
      </c>
      <c r="GD7" s="4" t="s">
        <v>1010</v>
      </c>
      <c r="GE7" s="4">
        <v>0.45</v>
      </c>
      <c r="GF7">
        <v>45</v>
      </c>
      <c r="GG7" s="4">
        <v>1</v>
      </c>
      <c r="GH7" s="28" t="s">
        <v>1010</v>
      </c>
      <c r="GI7" s="4">
        <v>0.45</v>
      </c>
      <c r="GJ7">
        <v>45</v>
      </c>
      <c r="GK7" s="103">
        <v>0.81967213114754101</v>
      </c>
      <c r="GL7">
        <v>30.5</v>
      </c>
      <c r="GM7" s="103">
        <v>0.6085230993098093</v>
      </c>
      <c r="GN7">
        <v>31</v>
      </c>
      <c r="GO7" s="5">
        <v>2015</v>
      </c>
      <c r="GP7" s="4">
        <v>999</v>
      </c>
      <c r="GQ7" s="4">
        <v>999</v>
      </c>
      <c r="GR7" s="5">
        <v>2015</v>
      </c>
      <c r="GS7" s="90">
        <v>0.82760326444165189</v>
      </c>
      <c r="GT7" s="90">
        <v>0.75</v>
      </c>
      <c r="GU7" s="4">
        <v>1</v>
      </c>
      <c r="GV7" s="4" t="s">
        <v>1010</v>
      </c>
      <c r="GW7" s="25">
        <v>0.41666665000000003</v>
      </c>
      <c r="GX7" s="25">
        <v>0.41666665000000003</v>
      </c>
      <c r="GY7" s="4">
        <v>1</v>
      </c>
      <c r="GZ7" s="4" t="s">
        <v>1010</v>
      </c>
      <c r="HA7" s="24">
        <v>0.35643568275054405</v>
      </c>
      <c r="HB7" s="25">
        <v>0.41666665000000003</v>
      </c>
      <c r="HC7" s="5">
        <v>2014</v>
      </c>
      <c r="HD7" s="4">
        <v>0.25</v>
      </c>
      <c r="HE7" s="4">
        <v>0.25</v>
      </c>
      <c r="HF7" s="4">
        <v>0.17256018717755128</v>
      </c>
      <c r="HG7" s="4">
        <v>0.25</v>
      </c>
      <c r="HH7" s="5">
        <v>2011</v>
      </c>
      <c r="HI7" s="88">
        <v>0.21128009358877564</v>
      </c>
      <c r="HJ7" s="88">
        <v>1</v>
      </c>
      <c r="HK7" s="88">
        <v>0.875</v>
      </c>
      <c r="HL7" s="4">
        <v>1</v>
      </c>
      <c r="HM7" s="28" t="s">
        <v>1017</v>
      </c>
      <c r="HN7" s="4">
        <v>0.5</v>
      </c>
      <c r="HO7" s="4" t="s">
        <v>1316</v>
      </c>
      <c r="HP7" s="4">
        <v>0.79200000000000004</v>
      </c>
      <c r="HQ7">
        <v>20.8</v>
      </c>
      <c r="HR7" s="5">
        <v>2014</v>
      </c>
      <c r="HS7" s="92">
        <v>0.77052335857724086</v>
      </c>
      <c r="HT7">
        <v>20.8</v>
      </c>
      <c r="HU7" s="5">
        <v>2014</v>
      </c>
      <c r="HV7" s="81">
        <v>0</v>
      </c>
      <c r="HW7" s="28" t="s">
        <v>1010</v>
      </c>
      <c r="HX7" s="104">
        <v>1598682</v>
      </c>
      <c r="HY7" s="5">
        <v>2012</v>
      </c>
      <c r="HZ7" s="4">
        <v>1</v>
      </c>
      <c r="IA7" s="28" t="s">
        <v>1010</v>
      </c>
      <c r="IB7" s="88">
        <v>0.67708722642954011</v>
      </c>
      <c r="IC7" s="88">
        <v>1</v>
      </c>
      <c r="ID7" s="4">
        <v>1</v>
      </c>
      <c r="IE7" s="28" t="s">
        <v>1010</v>
      </c>
      <c r="IF7" s="29">
        <v>1</v>
      </c>
      <c r="IG7" s="28" t="s">
        <v>1010</v>
      </c>
      <c r="IH7" s="4">
        <v>1</v>
      </c>
      <c r="II7" s="4" t="s">
        <v>1010</v>
      </c>
      <c r="IJ7" s="21">
        <v>1</v>
      </c>
      <c r="IK7" s="21" t="s">
        <v>1010</v>
      </c>
      <c r="IL7" s="21">
        <v>1</v>
      </c>
      <c r="IM7" s="21" t="s">
        <v>1010</v>
      </c>
      <c r="IN7" s="4">
        <v>1</v>
      </c>
      <c r="IO7" s="21" t="s">
        <v>1010</v>
      </c>
      <c r="IP7" s="4">
        <v>1</v>
      </c>
      <c r="IQ7" s="4" t="s">
        <v>1010</v>
      </c>
      <c r="IR7" s="4">
        <v>1</v>
      </c>
      <c r="IS7" s="4" t="s">
        <v>1010</v>
      </c>
      <c r="IT7" s="4">
        <v>1</v>
      </c>
      <c r="IU7" s="4" t="s">
        <v>1010</v>
      </c>
      <c r="IV7" s="4">
        <v>1</v>
      </c>
      <c r="IW7" s="4" t="s">
        <v>1010</v>
      </c>
      <c r="IX7" s="4">
        <v>1</v>
      </c>
      <c r="IY7" s="21" t="s">
        <v>1010</v>
      </c>
      <c r="IZ7" s="4">
        <v>1</v>
      </c>
      <c r="JA7" s="4" t="s">
        <v>1010</v>
      </c>
      <c r="JB7" s="4">
        <v>1</v>
      </c>
      <c r="JC7" s="21" t="s">
        <v>1010</v>
      </c>
      <c r="JD7" s="4">
        <v>1</v>
      </c>
      <c r="JE7" s="21" t="s">
        <v>1010</v>
      </c>
      <c r="JF7" s="4">
        <v>1</v>
      </c>
      <c r="JG7" s="4" t="s">
        <v>1010</v>
      </c>
      <c r="JH7" s="4">
        <v>1</v>
      </c>
      <c r="JI7" s="4" t="s">
        <v>1010</v>
      </c>
      <c r="JJ7" s="4">
        <v>1</v>
      </c>
      <c r="JK7" s="21" t="s">
        <v>1010</v>
      </c>
      <c r="JL7" s="4">
        <v>0.33</v>
      </c>
      <c r="JM7" s="5" t="s">
        <v>1342</v>
      </c>
      <c r="JN7" s="4">
        <v>1</v>
      </c>
      <c r="JO7" s="5" t="s">
        <v>1011</v>
      </c>
      <c r="JP7" s="88">
        <v>0.96473684210526311</v>
      </c>
      <c r="JQ7" s="88">
        <v>1</v>
      </c>
      <c r="JR7" s="4">
        <v>1</v>
      </c>
      <c r="JS7" s="4">
        <v>1.0053000000000001</v>
      </c>
      <c r="JT7" s="4">
        <v>1.0214000000000001</v>
      </c>
      <c r="JU7" s="17">
        <v>1.0214000000000001</v>
      </c>
      <c r="JV7" s="6">
        <v>0.98849999999999993</v>
      </c>
      <c r="JW7" s="17">
        <v>0.98849999999999993</v>
      </c>
      <c r="JX7" s="6">
        <v>999</v>
      </c>
      <c r="JY7" s="17">
        <v>999</v>
      </c>
      <c r="JZ7" s="6">
        <v>999</v>
      </c>
      <c r="KA7" s="17">
        <v>999</v>
      </c>
      <c r="KB7" s="6">
        <v>999</v>
      </c>
      <c r="KC7" s="17">
        <v>999</v>
      </c>
      <c r="KD7" s="6">
        <v>999</v>
      </c>
      <c r="KE7" s="17">
        <v>999</v>
      </c>
      <c r="KF7" s="6">
        <v>999</v>
      </c>
      <c r="KG7" s="17">
        <v>999</v>
      </c>
      <c r="KH7" s="6">
        <v>999</v>
      </c>
      <c r="KI7" s="17">
        <v>999</v>
      </c>
      <c r="KJ7" s="6">
        <v>999</v>
      </c>
      <c r="KK7" s="6">
        <v>999</v>
      </c>
      <c r="KL7" s="4">
        <v>999</v>
      </c>
      <c r="KM7" s="4">
        <v>999</v>
      </c>
      <c r="KN7" s="30">
        <f t="shared" si="3"/>
        <v>0.96778930879185421</v>
      </c>
      <c r="KO7" s="15" t="s">
        <v>1024</v>
      </c>
      <c r="KP7" s="30">
        <v>999</v>
      </c>
      <c r="KQ7" s="30">
        <v>999</v>
      </c>
      <c r="KR7" s="30">
        <v>999</v>
      </c>
      <c r="KS7" s="30">
        <v>999</v>
      </c>
      <c r="KT7" s="30">
        <v>999</v>
      </c>
      <c r="KU7" s="30">
        <v>999</v>
      </c>
      <c r="KV7" s="30">
        <v>999</v>
      </c>
      <c r="KW7" s="30">
        <v>999</v>
      </c>
      <c r="KX7" s="4">
        <v>1</v>
      </c>
      <c r="KY7" s="4">
        <v>1.004</v>
      </c>
      <c r="KZ7" s="4">
        <v>0.99687087671917918</v>
      </c>
      <c r="LA7" s="4">
        <v>0.99639999999999995</v>
      </c>
      <c r="LB7" s="4">
        <v>1.0105173310272031</v>
      </c>
      <c r="LC7" s="4">
        <v>1.0121</v>
      </c>
      <c r="LD7" s="4">
        <v>999</v>
      </c>
      <c r="LE7" s="4">
        <v>999</v>
      </c>
      <c r="LF7" s="4">
        <v>999</v>
      </c>
      <c r="LG7" s="4">
        <v>999</v>
      </c>
      <c r="LH7" s="4">
        <v>999</v>
      </c>
      <c r="LI7" s="4">
        <v>999</v>
      </c>
      <c r="LJ7" s="4">
        <v>999</v>
      </c>
      <c r="LK7" s="4">
        <v>999</v>
      </c>
      <c r="LL7" s="5">
        <v>999</v>
      </c>
      <c r="LM7" s="4">
        <v>999</v>
      </c>
      <c r="LN7" s="5">
        <v>999</v>
      </c>
      <c r="LO7" s="4">
        <v>999</v>
      </c>
      <c r="LP7" s="4">
        <v>999</v>
      </c>
      <c r="LQ7" s="4">
        <v>999</v>
      </c>
      <c r="LR7" s="4">
        <v>999</v>
      </c>
      <c r="LS7" s="21">
        <v>999</v>
      </c>
      <c r="LT7" s="30">
        <f t="shared" si="4"/>
        <v>1.0157567242071457</v>
      </c>
      <c r="LU7" s="15" t="s">
        <v>1021</v>
      </c>
      <c r="LV7" s="30">
        <v>999</v>
      </c>
      <c r="LW7" s="30">
        <v>999</v>
      </c>
      <c r="LX7" s="30">
        <v>999</v>
      </c>
      <c r="LY7" s="30">
        <v>999</v>
      </c>
      <c r="LZ7" s="30">
        <v>999</v>
      </c>
      <c r="MA7" s="30">
        <v>999</v>
      </c>
      <c r="MB7" s="30">
        <v>999</v>
      </c>
      <c r="MC7" s="30">
        <v>999</v>
      </c>
      <c r="MD7" s="4">
        <v>0.22794349198246711</v>
      </c>
      <c r="ME7" s="4">
        <v>0.30020000000000002</v>
      </c>
      <c r="MF7" s="4">
        <v>0.40729189855786285</v>
      </c>
      <c r="MG7" s="4">
        <v>0.31809999999999999</v>
      </c>
      <c r="MH7" s="4">
        <v>0.37600066574965496</v>
      </c>
      <c r="MI7" s="4">
        <v>0.28210000000000002</v>
      </c>
      <c r="MJ7" s="4">
        <v>999</v>
      </c>
      <c r="MK7" s="4">
        <v>999</v>
      </c>
      <c r="ML7" s="4">
        <v>999</v>
      </c>
      <c r="MM7" s="4">
        <v>999</v>
      </c>
      <c r="MN7" s="4">
        <v>999</v>
      </c>
      <c r="MO7" s="4">
        <v>999</v>
      </c>
      <c r="MP7" s="4">
        <v>999</v>
      </c>
      <c r="MQ7" s="4">
        <v>999</v>
      </c>
      <c r="MR7" s="4">
        <v>999</v>
      </c>
      <c r="MS7" s="4">
        <v>999</v>
      </c>
      <c r="MT7" s="4">
        <v>999</v>
      </c>
      <c r="MU7" s="4">
        <v>999</v>
      </c>
      <c r="MV7" s="4">
        <v>999</v>
      </c>
      <c r="MW7" s="4">
        <v>999</v>
      </c>
      <c r="MX7" s="4">
        <v>999</v>
      </c>
      <c r="MY7" s="4">
        <v>999</v>
      </c>
      <c r="MZ7" s="30">
        <f>MI7/MG7</f>
        <v>0.88682804149638483</v>
      </c>
      <c r="NA7" s="15" t="s">
        <v>1024</v>
      </c>
      <c r="NB7" s="30">
        <v>999</v>
      </c>
      <c r="NC7" s="30">
        <v>999</v>
      </c>
      <c r="ND7" s="30">
        <v>999</v>
      </c>
      <c r="NE7" s="30">
        <v>999</v>
      </c>
      <c r="NF7" s="30">
        <v>999</v>
      </c>
      <c r="NG7" s="30">
        <v>999</v>
      </c>
      <c r="NH7" s="30">
        <v>999</v>
      </c>
      <c r="NI7" s="30">
        <v>999</v>
      </c>
      <c r="NJ7" s="4">
        <v>0.8524950627008514</v>
      </c>
      <c r="NK7" s="4">
        <v>0.86629999999999996</v>
      </c>
      <c r="NL7" s="4">
        <v>0.8370248291239174</v>
      </c>
      <c r="NM7" s="4">
        <v>0.8125</v>
      </c>
      <c r="NN7" s="4">
        <v>0.93289768964462094</v>
      </c>
      <c r="NO7" s="4">
        <v>0.92280000000000006</v>
      </c>
      <c r="NP7" s="4">
        <v>999</v>
      </c>
      <c r="NQ7" s="4">
        <v>999</v>
      </c>
      <c r="NR7" s="4">
        <v>999</v>
      </c>
      <c r="NS7" s="4">
        <v>999</v>
      </c>
      <c r="NT7" s="4">
        <v>999</v>
      </c>
      <c r="NU7" s="4">
        <v>999</v>
      </c>
      <c r="NV7" s="4">
        <v>999</v>
      </c>
      <c r="NW7" s="4">
        <v>999</v>
      </c>
      <c r="NX7" s="4">
        <v>999</v>
      </c>
      <c r="NY7" s="4">
        <v>999</v>
      </c>
      <c r="NZ7" s="4">
        <v>999</v>
      </c>
      <c r="OA7" s="4">
        <v>999</v>
      </c>
      <c r="OB7" s="5">
        <v>999</v>
      </c>
      <c r="OC7" s="4">
        <v>999</v>
      </c>
      <c r="OD7" s="4">
        <v>999</v>
      </c>
      <c r="OE7" s="4">
        <v>999</v>
      </c>
      <c r="OF7" s="30">
        <f t="shared" si="5"/>
        <v>1.1357538461538463</v>
      </c>
      <c r="OG7" s="15" t="s">
        <v>1021</v>
      </c>
      <c r="OH7" s="30">
        <v>999</v>
      </c>
      <c r="OI7" s="30">
        <v>999</v>
      </c>
      <c r="OJ7" s="30">
        <v>999</v>
      </c>
      <c r="OK7" s="30">
        <v>999</v>
      </c>
      <c r="OL7" s="30">
        <v>999</v>
      </c>
      <c r="OM7" s="30">
        <v>999</v>
      </c>
      <c r="ON7" s="30">
        <v>999</v>
      </c>
      <c r="OO7" s="30">
        <v>999</v>
      </c>
      <c r="OP7" s="4">
        <v>2014</v>
      </c>
      <c r="OQ7" s="4">
        <v>0.93040000000000012</v>
      </c>
      <c r="OR7" s="4">
        <v>0.93040000000000012</v>
      </c>
      <c r="OS7" s="4">
        <v>0.93099999999999994</v>
      </c>
      <c r="OT7" s="4">
        <v>0.93099999999999994</v>
      </c>
      <c r="OU7" s="4">
        <v>0.92969999999999997</v>
      </c>
      <c r="OV7" s="4">
        <v>0.92969999999999997</v>
      </c>
      <c r="OW7" s="4">
        <v>999</v>
      </c>
      <c r="OX7" s="4">
        <v>999</v>
      </c>
      <c r="OY7" s="4">
        <v>999</v>
      </c>
      <c r="OZ7" s="4">
        <v>999</v>
      </c>
      <c r="PA7" s="4">
        <v>999</v>
      </c>
      <c r="PB7" s="4">
        <v>999</v>
      </c>
      <c r="PC7" s="4">
        <v>999</v>
      </c>
      <c r="PD7" s="4">
        <v>999</v>
      </c>
      <c r="PE7" s="4">
        <v>999</v>
      </c>
      <c r="PF7" s="4">
        <v>999</v>
      </c>
      <c r="PG7" s="4">
        <v>999</v>
      </c>
      <c r="PH7" s="4">
        <v>999</v>
      </c>
      <c r="PI7" s="4">
        <v>999</v>
      </c>
      <c r="PJ7" s="4">
        <v>999</v>
      </c>
      <c r="PK7" s="4">
        <v>999</v>
      </c>
      <c r="PL7" s="4">
        <v>999</v>
      </c>
      <c r="PM7" s="30">
        <f t="shared" si="6"/>
        <v>0.99860365198711065</v>
      </c>
      <c r="PN7" s="15" t="s">
        <v>1024</v>
      </c>
      <c r="PO7" s="30">
        <v>999</v>
      </c>
      <c r="PP7" s="30">
        <v>999</v>
      </c>
      <c r="PQ7" s="30">
        <v>999</v>
      </c>
      <c r="PR7" s="30">
        <v>999</v>
      </c>
      <c r="PS7" s="30">
        <v>999</v>
      </c>
      <c r="PT7" s="30">
        <v>999</v>
      </c>
      <c r="PU7" s="30">
        <v>999</v>
      </c>
      <c r="PV7" s="30">
        <v>999</v>
      </c>
      <c r="PW7" s="4">
        <v>0.87091938919969802</v>
      </c>
      <c r="PX7" s="4">
        <v>0.88300000000000001</v>
      </c>
      <c r="PY7" s="4">
        <v>999</v>
      </c>
      <c r="PZ7" s="4">
        <v>999</v>
      </c>
      <c r="QA7" s="4">
        <v>999</v>
      </c>
      <c r="QB7" s="4">
        <v>999</v>
      </c>
      <c r="QC7" s="4">
        <v>999</v>
      </c>
      <c r="QD7" s="4">
        <v>999</v>
      </c>
      <c r="QE7" s="4">
        <v>999</v>
      </c>
      <c r="QF7" s="4">
        <v>999</v>
      </c>
      <c r="QG7" s="4">
        <v>999</v>
      </c>
      <c r="QH7" s="4">
        <v>999</v>
      </c>
      <c r="QI7" s="4">
        <v>999</v>
      </c>
      <c r="QJ7" s="4">
        <v>999</v>
      </c>
      <c r="QK7" s="4">
        <v>999</v>
      </c>
      <c r="QL7" s="4">
        <v>999</v>
      </c>
      <c r="QM7" s="4">
        <v>999</v>
      </c>
      <c r="QN7" s="4">
        <v>999</v>
      </c>
      <c r="QO7" s="4">
        <v>999</v>
      </c>
      <c r="QP7" s="4">
        <v>999</v>
      </c>
      <c r="QQ7" s="4">
        <v>999</v>
      </c>
      <c r="QR7" s="4">
        <v>999</v>
      </c>
      <c r="QS7" s="30">
        <v>999</v>
      </c>
      <c r="QT7" s="30">
        <v>999</v>
      </c>
      <c r="QU7" s="30">
        <v>999</v>
      </c>
      <c r="QV7" s="30">
        <v>999</v>
      </c>
      <c r="QW7" s="30">
        <v>999</v>
      </c>
      <c r="QX7" s="30">
        <v>999</v>
      </c>
      <c r="QY7" s="30">
        <v>999</v>
      </c>
      <c r="QZ7" s="30">
        <v>999</v>
      </c>
      <c r="RA7" s="30">
        <v>999</v>
      </c>
      <c r="RB7" s="30">
        <v>999</v>
      </c>
      <c r="RC7" s="4">
        <v>2014</v>
      </c>
      <c r="RD7" s="24">
        <v>0.96310000000000007</v>
      </c>
      <c r="RE7" s="24">
        <v>0.96310000000000007</v>
      </c>
      <c r="RF7" s="24">
        <v>0.96340000000000003</v>
      </c>
      <c r="RG7" s="24">
        <v>0.96340000000000003</v>
      </c>
      <c r="RH7" s="24">
        <v>0.96279999999999999</v>
      </c>
      <c r="RI7" s="24">
        <v>0.96279999999999999</v>
      </c>
      <c r="RJ7" s="4">
        <v>999</v>
      </c>
      <c r="RK7" s="4">
        <v>999</v>
      </c>
      <c r="RL7" s="4">
        <v>999</v>
      </c>
      <c r="RM7" s="4">
        <v>999</v>
      </c>
      <c r="RN7" s="4">
        <v>999</v>
      </c>
      <c r="RO7" s="4">
        <v>999</v>
      </c>
      <c r="RP7" s="4">
        <v>999</v>
      </c>
      <c r="RQ7" s="4">
        <v>999</v>
      </c>
      <c r="RR7" s="4">
        <v>999</v>
      </c>
      <c r="RS7" s="4">
        <v>999</v>
      </c>
      <c r="RT7" s="4">
        <v>999</v>
      </c>
      <c r="RU7" s="4">
        <v>999</v>
      </c>
      <c r="RV7" s="4">
        <v>999</v>
      </c>
      <c r="RW7" s="4">
        <v>999</v>
      </c>
      <c r="RX7" s="4">
        <v>999</v>
      </c>
      <c r="RY7" s="4">
        <v>999</v>
      </c>
      <c r="RZ7" s="30">
        <f t="shared" ref="RZ7:RZ19" si="7">RI7/RG7</f>
        <v>0.99937720572970723</v>
      </c>
      <c r="SA7" s="15" t="s">
        <v>1024</v>
      </c>
      <c r="SB7" s="30">
        <v>999</v>
      </c>
      <c r="SC7" s="30">
        <v>999</v>
      </c>
      <c r="SD7" s="30">
        <v>999</v>
      </c>
      <c r="SE7" s="30">
        <v>999</v>
      </c>
      <c r="SF7" s="30">
        <v>999</v>
      </c>
      <c r="SG7" s="30">
        <v>999</v>
      </c>
      <c r="SH7" s="30">
        <v>999</v>
      </c>
      <c r="SI7" s="30">
        <v>999</v>
      </c>
      <c r="SJ7" s="25">
        <v>0.96546817847820976</v>
      </c>
      <c r="SK7" s="24">
        <v>0.96870000000000001</v>
      </c>
      <c r="SL7" s="24">
        <v>0.96836108682725652</v>
      </c>
      <c r="SM7" s="24">
        <v>0.96360000000000001</v>
      </c>
      <c r="SN7" s="24">
        <v>0.97740077630518329</v>
      </c>
      <c r="SO7" s="24">
        <v>0.97400000000000009</v>
      </c>
      <c r="SP7" s="4">
        <v>999</v>
      </c>
      <c r="SQ7" s="4">
        <v>999</v>
      </c>
      <c r="SR7" s="4">
        <v>999</v>
      </c>
      <c r="SS7" s="4">
        <v>999</v>
      </c>
      <c r="ST7" s="4">
        <v>999</v>
      </c>
      <c r="SU7" s="4">
        <v>999</v>
      </c>
      <c r="SV7" s="4">
        <v>999</v>
      </c>
      <c r="SW7" s="4">
        <v>999</v>
      </c>
      <c r="SX7" s="4">
        <v>999</v>
      </c>
      <c r="SY7" s="4">
        <v>999</v>
      </c>
      <c r="SZ7" s="4">
        <v>999</v>
      </c>
      <c r="TA7" s="4">
        <v>999</v>
      </c>
      <c r="TB7" s="4">
        <v>999</v>
      </c>
      <c r="TC7" s="4">
        <v>999</v>
      </c>
      <c r="TD7" s="4">
        <v>999</v>
      </c>
      <c r="TE7" s="4">
        <v>999</v>
      </c>
      <c r="TF7" s="30">
        <f t="shared" si="0"/>
        <v>1.0107928601079286</v>
      </c>
      <c r="TG7" s="15" t="s">
        <v>1021</v>
      </c>
      <c r="TH7" s="30">
        <v>999</v>
      </c>
      <c r="TI7" s="30">
        <v>999</v>
      </c>
      <c r="TJ7" s="30">
        <v>999</v>
      </c>
      <c r="TK7" s="30">
        <v>999</v>
      </c>
      <c r="TL7" s="30">
        <v>999</v>
      </c>
      <c r="TM7" s="30">
        <v>999</v>
      </c>
      <c r="TN7" s="30">
        <v>999</v>
      </c>
      <c r="TO7" s="30">
        <v>999</v>
      </c>
      <c r="TP7" s="4">
        <v>999</v>
      </c>
      <c r="TQ7" s="4">
        <v>999</v>
      </c>
      <c r="TR7" s="4">
        <v>999</v>
      </c>
      <c r="TS7" s="4">
        <v>999</v>
      </c>
      <c r="TT7" s="4">
        <v>999</v>
      </c>
      <c r="TU7" s="4">
        <v>999</v>
      </c>
      <c r="TV7" s="4">
        <v>999</v>
      </c>
      <c r="TW7" s="4">
        <v>999</v>
      </c>
      <c r="TX7" s="4">
        <v>999</v>
      </c>
      <c r="TY7" s="4">
        <v>999</v>
      </c>
      <c r="TZ7" s="4">
        <v>999</v>
      </c>
      <c r="UA7" s="4">
        <v>999</v>
      </c>
      <c r="UB7" s="4">
        <v>999</v>
      </c>
      <c r="UC7" s="4">
        <v>999</v>
      </c>
      <c r="UD7" s="4">
        <v>999</v>
      </c>
      <c r="UE7" s="4">
        <v>999</v>
      </c>
      <c r="UF7" s="4">
        <v>999</v>
      </c>
      <c r="UG7" s="4">
        <v>999</v>
      </c>
      <c r="UH7" s="4">
        <v>999</v>
      </c>
      <c r="UI7" s="4">
        <v>999</v>
      </c>
      <c r="UJ7" s="4">
        <v>999</v>
      </c>
      <c r="UK7" s="4">
        <v>999</v>
      </c>
      <c r="UL7" s="30">
        <v>999</v>
      </c>
      <c r="UM7" s="30">
        <v>999</v>
      </c>
      <c r="UN7" s="30">
        <v>999</v>
      </c>
      <c r="UO7" s="30">
        <v>999</v>
      </c>
      <c r="UP7" s="30">
        <v>999</v>
      </c>
      <c r="UQ7" s="30">
        <v>999</v>
      </c>
      <c r="UR7" s="30">
        <v>999</v>
      </c>
      <c r="US7" s="30">
        <v>999</v>
      </c>
      <c r="UT7" s="30">
        <v>999</v>
      </c>
      <c r="UU7" s="30">
        <v>999</v>
      </c>
      <c r="UV7" s="24">
        <v>3.9728515892454186E-2</v>
      </c>
      <c r="UW7" s="24">
        <v>0.12960000000000002</v>
      </c>
      <c r="UX7" s="24">
        <v>0.24588128932219055</v>
      </c>
      <c r="UY7" s="24">
        <v>0.13239999999999999</v>
      </c>
      <c r="UZ7" s="24">
        <v>0.24092684412755772</v>
      </c>
      <c r="VA7" s="24">
        <v>0.12670000000000001</v>
      </c>
      <c r="VB7" s="4">
        <v>999</v>
      </c>
      <c r="VC7" s="4">
        <v>999</v>
      </c>
      <c r="VD7" s="4">
        <v>999</v>
      </c>
      <c r="VE7" s="4">
        <v>999</v>
      </c>
      <c r="VF7" s="4">
        <v>999</v>
      </c>
      <c r="VG7" s="4">
        <v>999</v>
      </c>
      <c r="VH7" s="4">
        <v>999</v>
      </c>
      <c r="VI7" s="4">
        <v>999</v>
      </c>
      <c r="VJ7" s="4">
        <v>999</v>
      </c>
      <c r="VK7" s="4">
        <v>999</v>
      </c>
      <c r="VL7" s="4">
        <v>999</v>
      </c>
      <c r="VM7" s="4">
        <v>999</v>
      </c>
      <c r="VN7" s="4">
        <v>999</v>
      </c>
      <c r="VO7" s="4">
        <v>999</v>
      </c>
      <c r="VP7" s="4">
        <v>999</v>
      </c>
      <c r="VQ7" s="4">
        <v>999</v>
      </c>
      <c r="VR7" s="30">
        <f t="shared" si="1"/>
        <v>0.95694864048338379</v>
      </c>
      <c r="VS7" s="15" t="s">
        <v>1024</v>
      </c>
      <c r="VT7" s="30">
        <v>999</v>
      </c>
      <c r="VU7" s="30">
        <v>999</v>
      </c>
      <c r="VV7" s="30">
        <v>999</v>
      </c>
      <c r="VW7" s="30">
        <v>999</v>
      </c>
      <c r="VX7" s="30">
        <v>999</v>
      </c>
      <c r="VY7" s="30">
        <v>999</v>
      </c>
      <c r="VZ7" s="30">
        <v>999</v>
      </c>
      <c r="WA7" s="30">
        <v>999</v>
      </c>
      <c r="WB7" s="4">
        <v>2014</v>
      </c>
      <c r="WC7" s="88">
        <v>0.76245947211710918</v>
      </c>
      <c r="WD7" s="88">
        <v>0.2196969696969697</v>
      </c>
      <c r="WE7" s="88">
        <v>0.73989898989898994</v>
      </c>
      <c r="WF7" s="4">
        <v>1</v>
      </c>
      <c r="WG7" s="4" t="s">
        <v>1010</v>
      </c>
      <c r="WH7" s="4">
        <v>1</v>
      </c>
      <c r="WI7" s="4" t="s">
        <v>1010</v>
      </c>
      <c r="WJ7" s="4">
        <v>1</v>
      </c>
      <c r="WK7" s="4" t="s">
        <v>1010</v>
      </c>
      <c r="WL7" s="4">
        <v>1</v>
      </c>
      <c r="WM7" s="4" t="s">
        <v>1010</v>
      </c>
      <c r="WN7" s="4">
        <v>1</v>
      </c>
      <c r="WO7" s="4" t="s">
        <v>1010</v>
      </c>
      <c r="WP7" s="4">
        <v>1</v>
      </c>
      <c r="WQ7" s="4" t="s">
        <v>1010</v>
      </c>
      <c r="WR7" s="4">
        <v>1</v>
      </c>
      <c r="WS7" s="4" t="s">
        <v>1010</v>
      </c>
      <c r="WT7" s="4">
        <v>1</v>
      </c>
      <c r="WU7" s="4" t="s">
        <v>1010</v>
      </c>
      <c r="WV7" s="4">
        <v>1</v>
      </c>
      <c r="WW7" s="4" t="s">
        <v>1010</v>
      </c>
      <c r="WX7" s="4">
        <v>1</v>
      </c>
      <c r="WY7" s="4" t="s">
        <v>1010</v>
      </c>
      <c r="WZ7" s="4">
        <v>0</v>
      </c>
      <c r="XA7" s="4" t="s">
        <v>1011</v>
      </c>
      <c r="XB7" s="4">
        <v>0</v>
      </c>
      <c r="XC7" s="4" t="s">
        <v>1011</v>
      </c>
      <c r="XD7" s="4">
        <v>0</v>
      </c>
      <c r="XE7" s="4" t="s">
        <v>1011</v>
      </c>
      <c r="XF7" s="4">
        <v>0</v>
      </c>
      <c r="XG7" s="4" t="s">
        <v>1011</v>
      </c>
      <c r="XH7" s="4">
        <v>0</v>
      </c>
      <c r="XI7" s="4" t="s">
        <v>1011</v>
      </c>
      <c r="XJ7" s="4">
        <v>1</v>
      </c>
      <c r="XK7" s="4" t="s">
        <v>1010</v>
      </c>
      <c r="XL7" s="4">
        <v>1</v>
      </c>
      <c r="XM7" s="4" t="s">
        <v>1010</v>
      </c>
      <c r="XN7" s="4">
        <v>1</v>
      </c>
      <c r="XO7" s="4" t="s">
        <v>1010</v>
      </c>
      <c r="XP7" s="4">
        <v>1</v>
      </c>
      <c r="XQ7" s="4" t="s">
        <v>1010</v>
      </c>
      <c r="XR7" s="4">
        <v>0</v>
      </c>
      <c r="XS7" s="4" t="s">
        <v>1011</v>
      </c>
      <c r="XT7" s="88">
        <v>0.68421052631578949</v>
      </c>
      <c r="XU7" s="88">
        <v>1</v>
      </c>
      <c r="XV7" s="4">
        <v>1</v>
      </c>
      <c r="XW7" s="4" t="s">
        <v>1010</v>
      </c>
      <c r="XX7" s="4">
        <v>0.33</v>
      </c>
      <c r="XY7" s="4" t="s">
        <v>1049</v>
      </c>
      <c r="XZ7" s="4">
        <v>1</v>
      </c>
      <c r="YA7" s="4" t="s">
        <v>1010</v>
      </c>
      <c r="YB7" s="4">
        <v>0.33</v>
      </c>
      <c r="YC7" s="4" t="s">
        <v>1309</v>
      </c>
      <c r="YD7" s="88">
        <v>0.66500000000000004</v>
      </c>
      <c r="YE7" s="88">
        <v>1</v>
      </c>
      <c r="YF7" s="4">
        <v>0</v>
      </c>
      <c r="YG7" s="4" t="s">
        <v>1011</v>
      </c>
      <c r="YH7" s="4">
        <v>0</v>
      </c>
      <c r="YI7" s="4" t="s">
        <v>1011</v>
      </c>
      <c r="YJ7" s="4">
        <v>0</v>
      </c>
      <c r="YK7" s="4" t="s">
        <v>1011</v>
      </c>
      <c r="YL7" s="4">
        <v>0</v>
      </c>
      <c r="YM7" s="4" t="s">
        <v>1011</v>
      </c>
      <c r="YN7" s="4">
        <v>0</v>
      </c>
      <c r="YO7" s="4" t="s">
        <v>1011</v>
      </c>
      <c r="YP7" s="4">
        <v>0</v>
      </c>
      <c r="YQ7" s="4" t="s">
        <v>1011</v>
      </c>
      <c r="YR7" s="4">
        <v>0</v>
      </c>
      <c r="YS7" s="4" t="s">
        <v>1011</v>
      </c>
      <c r="YT7" s="4">
        <v>0</v>
      </c>
      <c r="YU7" s="4" t="s">
        <v>1011</v>
      </c>
      <c r="YV7" s="4">
        <v>999</v>
      </c>
      <c r="YW7" s="4">
        <v>999</v>
      </c>
      <c r="YX7" s="4">
        <v>999</v>
      </c>
      <c r="YY7" s="4">
        <v>999</v>
      </c>
      <c r="YZ7" s="4">
        <v>999</v>
      </c>
      <c r="ZA7" s="4">
        <v>999</v>
      </c>
      <c r="ZB7" s="4">
        <v>999</v>
      </c>
      <c r="ZC7" s="4">
        <v>999</v>
      </c>
      <c r="ZD7" s="4">
        <v>999</v>
      </c>
      <c r="ZE7" s="4">
        <v>999</v>
      </c>
      <c r="ZF7" s="4">
        <v>999</v>
      </c>
      <c r="ZG7" s="4">
        <v>999</v>
      </c>
      <c r="ZH7" s="4">
        <v>999</v>
      </c>
      <c r="ZI7" s="4">
        <v>999</v>
      </c>
      <c r="ZJ7" s="4">
        <v>999</v>
      </c>
      <c r="ZK7" s="4">
        <v>999</v>
      </c>
      <c r="ZL7" s="4">
        <v>999</v>
      </c>
      <c r="ZM7" s="4">
        <v>999</v>
      </c>
      <c r="ZN7" s="4">
        <v>999</v>
      </c>
      <c r="ZO7" s="4">
        <v>999</v>
      </c>
      <c r="ZP7" s="4">
        <v>999</v>
      </c>
      <c r="ZQ7" s="4">
        <v>999</v>
      </c>
      <c r="ZR7" s="30">
        <v>999</v>
      </c>
      <c r="ZS7" s="30">
        <v>999</v>
      </c>
      <c r="ZT7" s="30">
        <v>999</v>
      </c>
      <c r="ZU7" s="30">
        <v>999</v>
      </c>
      <c r="ZV7" s="30">
        <v>999</v>
      </c>
      <c r="ZW7" s="30">
        <v>999</v>
      </c>
      <c r="ZX7" s="30">
        <v>999</v>
      </c>
      <c r="ZY7" s="30">
        <v>999</v>
      </c>
      <c r="ZZ7" s="30">
        <v>999</v>
      </c>
      <c r="AAA7" s="30">
        <v>999</v>
      </c>
      <c r="AAB7" s="24">
        <v>0.24399999999999999</v>
      </c>
      <c r="AAC7" s="24">
        <v>0.24399999999999999</v>
      </c>
      <c r="AAD7" s="4">
        <v>999</v>
      </c>
      <c r="AAE7" s="4">
        <v>999</v>
      </c>
      <c r="AAF7" s="4">
        <v>999</v>
      </c>
      <c r="AAG7" s="4">
        <v>999</v>
      </c>
      <c r="AAH7" s="4">
        <v>999</v>
      </c>
      <c r="AAI7" s="4">
        <v>999</v>
      </c>
      <c r="AAJ7" s="4">
        <v>999</v>
      </c>
      <c r="AAK7" s="4">
        <v>999</v>
      </c>
      <c r="AAL7" s="4">
        <v>999</v>
      </c>
      <c r="AAM7" s="4">
        <v>999</v>
      </c>
      <c r="AAN7" s="4">
        <v>999</v>
      </c>
      <c r="AAO7" s="4">
        <v>999</v>
      </c>
      <c r="AAP7" s="4">
        <v>999</v>
      </c>
      <c r="AAQ7" s="4">
        <v>999</v>
      </c>
      <c r="AAR7" s="4">
        <v>999</v>
      </c>
      <c r="AAS7" s="4">
        <v>999</v>
      </c>
      <c r="AAT7" s="4">
        <v>999</v>
      </c>
      <c r="AAU7" s="4">
        <v>999</v>
      </c>
      <c r="AAV7" s="4">
        <v>999</v>
      </c>
      <c r="AAW7" s="4">
        <v>999</v>
      </c>
      <c r="AAX7" s="30">
        <v>999</v>
      </c>
      <c r="AAY7" s="30">
        <v>999</v>
      </c>
      <c r="AAZ7" s="30">
        <v>999</v>
      </c>
      <c r="ABA7" s="30">
        <v>999</v>
      </c>
      <c r="ABB7" s="30">
        <v>999</v>
      </c>
      <c r="ABC7" s="30">
        <v>999</v>
      </c>
      <c r="ABD7" s="30">
        <v>999</v>
      </c>
      <c r="ABE7" s="30">
        <v>999</v>
      </c>
      <c r="ABF7" s="30">
        <v>999</v>
      </c>
      <c r="ABG7" s="30">
        <v>999</v>
      </c>
      <c r="ABH7" s="4">
        <v>0.24199999999999999</v>
      </c>
      <c r="ABI7" s="4">
        <v>0.24199999999999999</v>
      </c>
      <c r="ABJ7" s="4">
        <v>999</v>
      </c>
      <c r="ABK7" s="4">
        <v>999</v>
      </c>
      <c r="ABL7" s="4">
        <v>999</v>
      </c>
      <c r="ABM7" s="4">
        <v>999</v>
      </c>
      <c r="ABN7" s="4">
        <v>999</v>
      </c>
      <c r="ABO7" s="4">
        <v>999</v>
      </c>
      <c r="ABP7" s="4">
        <v>999</v>
      </c>
      <c r="ABQ7" s="4">
        <v>999</v>
      </c>
      <c r="ABR7" s="4">
        <v>999</v>
      </c>
      <c r="ABS7" s="4">
        <v>999</v>
      </c>
      <c r="ABT7" s="4">
        <v>999</v>
      </c>
      <c r="ABU7" s="4">
        <v>999</v>
      </c>
      <c r="ABV7" s="4">
        <v>999</v>
      </c>
      <c r="ABW7" s="4">
        <v>999</v>
      </c>
      <c r="ABX7" s="4">
        <v>999</v>
      </c>
      <c r="ABY7" s="4">
        <v>999</v>
      </c>
      <c r="ABZ7" s="4">
        <v>999</v>
      </c>
      <c r="ACA7" s="4">
        <v>999</v>
      </c>
      <c r="ACB7" s="4">
        <v>999</v>
      </c>
      <c r="ACC7" s="4">
        <v>999</v>
      </c>
      <c r="ACD7" s="30">
        <v>999</v>
      </c>
      <c r="ACE7" s="30">
        <v>999</v>
      </c>
      <c r="ACF7" s="30">
        <v>999</v>
      </c>
      <c r="ACG7" s="30">
        <v>999</v>
      </c>
      <c r="ACH7" s="30">
        <v>999</v>
      </c>
      <c r="ACI7" s="30">
        <v>999</v>
      </c>
      <c r="ACJ7" s="30">
        <v>999</v>
      </c>
      <c r="ACK7" s="30">
        <v>999</v>
      </c>
      <c r="ACL7" s="30">
        <v>999</v>
      </c>
      <c r="ACM7" s="30">
        <v>999</v>
      </c>
      <c r="ACN7" s="4">
        <v>999</v>
      </c>
      <c r="ACO7" s="4">
        <v>999</v>
      </c>
      <c r="ACP7" s="4">
        <v>999</v>
      </c>
      <c r="ACQ7" s="4">
        <v>999</v>
      </c>
      <c r="ACR7" s="4">
        <v>999</v>
      </c>
      <c r="ACS7" s="4">
        <v>999</v>
      </c>
      <c r="ACT7" s="4">
        <v>999</v>
      </c>
      <c r="ACU7" s="4">
        <v>999</v>
      </c>
      <c r="ACV7" s="4">
        <v>999</v>
      </c>
      <c r="ACW7" s="4">
        <v>999</v>
      </c>
      <c r="ACX7" s="4">
        <v>999</v>
      </c>
      <c r="ACY7" s="4">
        <v>999</v>
      </c>
      <c r="ACZ7" s="4">
        <v>999</v>
      </c>
      <c r="ADA7" s="4">
        <v>999</v>
      </c>
      <c r="ADB7" s="4">
        <v>999</v>
      </c>
      <c r="ADC7" s="4">
        <v>999</v>
      </c>
      <c r="ADD7" s="4">
        <v>999</v>
      </c>
      <c r="ADE7" s="4">
        <v>999</v>
      </c>
      <c r="ADF7" s="4">
        <v>999</v>
      </c>
      <c r="ADG7" s="4">
        <v>999</v>
      </c>
      <c r="ADH7" s="4">
        <v>999</v>
      </c>
      <c r="ADI7" s="4">
        <v>999</v>
      </c>
      <c r="ADJ7" s="30">
        <v>999</v>
      </c>
      <c r="ADK7" s="30">
        <v>999</v>
      </c>
      <c r="ADL7" s="30">
        <v>999</v>
      </c>
      <c r="ADM7" s="30">
        <v>999</v>
      </c>
      <c r="ADN7" s="30">
        <v>999</v>
      </c>
      <c r="ADO7" s="30">
        <v>999</v>
      </c>
      <c r="ADP7" s="30">
        <v>999</v>
      </c>
      <c r="ADQ7" s="30">
        <v>999</v>
      </c>
      <c r="ADR7" s="30">
        <v>999</v>
      </c>
      <c r="ADS7" s="30">
        <v>999</v>
      </c>
      <c r="ADT7" s="4">
        <v>999</v>
      </c>
      <c r="ADU7" s="4">
        <v>999</v>
      </c>
      <c r="ADV7" s="4">
        <v>999</v>
      </c>
      <c r="ADW7" s="4">
        <v>999</v>
      </c>
      <c r="ADX7" s="4">
        <v>999</v>
      </c>
      <c r="ADY7" s="4">
        <v>999</v>
      </c>
      <c r="ADZ7" s="4">
        <v>999</v>
      </c>
      <c r="AEA7" s="4">
        <v>999</v>
      </c>
      <c r="AEB7" s="4">
        <v>999</v>
      </c>
      <c r="AEC7" s="4">
        <v>999</v>
      </c>
      <c r="AED7" s="4">
        <v>999</v>
      </c>
      <c r="AEE7" s="4">
        <v>999</v>
      </c>
      <c r="AEF7" s="4">
        <v>999</v>
      </c>
      <c r="AEG7" s="4">
        <v>999</v>
      </c>
      <c r="AEH7" s="4">
        <v>999</v>
      </c>
      <c r="AEI7" s="4">
        <v>999</v>
      </c>
      <c r="AEJ7" s="4">
        <v>999</v>
      </c>
      <c r="AEK7" s="4">
        <v>999</v>
      </c>
      <c r="AEL7" s="4">
        <v>999</v>
      </c>
      <c r="AEM7" s="4">
        <v>999</v>
      </c>
      <c r="AEN7" s="4">
        <v>999</v>
      </c>
      <c r="AEO7" s="4">
        <v>999</v>
      </c>
      <c r="AEP7" s="30">
        <v>999</v>
      </c>
      <c r="AEQ7" s="30">
        <v>999</v>
      </c>
      <c r="AER7" s="30">
        <v>999</v>
      </c>
      <c r="AES7" s="30">
        <v>999</v>
      </c>
      <c r="AET7" s="30">
        <v>999</v>
      </c>
      <c r="AEU7" s="30">
        <v>999</v>
      </c>
      <c r="AEV7" s="30">
        <v>999</v>
      </c>
      <c r="AEW7" s="30">
        <v>999</v>
      </c>
      <c r="AEX7" s="30">
        <v>999</v>
      </c>
      <c r="AEY7" s="30">
        <v>999</v>
      </c>
      <c r="AEZ7" s="4">
        <v>999</v>
      </c>
      <c r="AFA7" s="4">
        <v>999</v>
      </c>
      <c r="AFB7" s="4">
        <v>999</v>
      </c>
      <c r="AFC7" s="4">
        <v>999</v>
      </c>
      <c r="AFD7" s="4">
        <v>999</v>
      </c>
      <c r="AFE7" s="4">
        <v>999</v>
      </c>
      <c r="AFF7" s="4">
        <v>999</v>
      </c>
      <c r="AFG7" s="4">
        <v>999</v>
      </c>
      <c r="AFH7" s="4">
        <v>999</v>
      </c>
      <c r="AFI7" s="4">
        <v>999</v>
      </c>
      <c r="AFJ7" s="4">
        <v>999</v>
      </c>
      <c r="AFK7" s="4">
        <v>999</v>
      </c>
      <c r="AFL7" s="4">
        <v>999</v>
      </c>
      <c r="AFM7" s="4">
        <v>999</v>
      </c>
      <c r="AFN7" s="4">
        <v>999</v>
      </c>
      <c r="AFO7" s="4">
        <v>999</v>
      </c>
      <c r="AFP7" s="4">
        <v>999</v>
      </c>
      <c r="AFQ7" s="4">
        <v>999</v>
      </c>
      <c r="AFR7" s="4">
        <v>999</v>
      </c>
      <c r="AFS7" s="4">
        <v>999</v>
      </c>
      <c r="AFT7" s="4">
        <v>999</v>
      </c>
      <c r="AFU7" s="4">
        <v>999</v>
      </c>
      <c r="AFV7" s="30">
        <v>999</v>
      </c>
      <c r="AFW7" s="30">
        <v>999</v>
      </c>
      <c r="AFX7" s="30">
        <v>999</v>
      </c>
      <c r="AFY7" s="30">
        <v>999</v>
      </c>
      <c r="AFZ7" s="30">
        <v>999</v>
      </c>
      <c r="AGA7" s="30">
        <v>999</v>
      </c>
      <c r="AGB7" s="30">
        <v>999</v>
      </c>
      <c r="AGC7" s="30">
        <v>999</v>
      </c>
      <c r="AGD7" s="30">
        <v>999</v>
      </c>
      <c r="AGE7" s="30">
        <v>999</v>
      </c>
      <c r="AGF7" s="4">
        <v>2013</v>
      </c>
      <c r="AGG7" s="24">
        <v>0.99150000000000005</v>
      </c>
      <c r="AGH7" s="24">
        <v>0.99150000000000005</v>
      </c>
      <c r="AGI7" s="24">
        <v>0.99129999999999996</v>
      </c>
      <c r="AGJ7" s="24">
        <v>0.99129999999999996</v>
      </c>
      <c r="AGK7" s="24">
        <v>0.99159999999999993</v>
      </c>
      <c r="AGL7" s="24">
        <v>0.99159999999999993</v>
      </c>
      <c r="AGM7" s="4">
        <v>999</v>
      </c>
      <c r="AGN7" s="4">
        <v>999</v>
      </c>
      <c r="AGO7" s="4">
        <v>999</v>
      </c>
      <c r="AGP7" s="4">
        <v>999</v>
      </c>
      <c r="AGQ7" s="4">
        <v>999</v>
      </c>
      <c r="AGR7" s="4">
        <v>999</v>
      </c>
      <c r="AGS7" s="4">
        <v>999</v>
      </c>
      <c r="AGT7" s="4">
        <v>999</v>
      </c>
      <c r="AGU7" s="4">
        <v>999</v>
      </c>
      <c r="AGV7" s="4">
        <v>999</v>
      </c>
      <c r="AGW7" s="4">
        <v>999</v>
      </c>
      <c r="AGX7" s="4">
        <v>999</v>
      </c>
      <c r="AGY7" s="4">
        <v>999</v>
      </c>
      <c r="AGZ7" s="4">
        <v>999</v>
      </c>
      <c r="AHA7" s="4">
        <v>999</v>
      </c>
      <c r="AHB7" s="4">
        <v>999</v>
      </c>
      <c r="AHC7" s="30">
        <f t="shared" ref="AHC7:AHC19" si="8">AGL7/AGJ7</f>
        <v>1.0003026329062847</v>
      </c>
      <c r="AHD7" s="15" t="s">
        <v>1021</v>
      </c>
      <c r="AHE7" s="30">
        <v>999</v>
      </c>
      <c r="AHF7" s="30">
        <v>999</v>
      </c>
      <c r="AHG7" s="30">
        <v>999</v>
      </c>
      <c r="AHH7" s="30">
        <v>999</v>
      </c>
      <c r="AHI7" s="30">
        <v>999</v>
      </c>
      <c r="AHJ7" s="30">
        <v>999</v>
      </c>
      <c r="AHK7" s="30">
        <v>999</v>
      </c>
      <c r="AHL7" s="30">
        <v>999</v>
      </c>
      <c r="AHM7" s="24">
        <v>0.96629999999999994</v>
      </c>
      <c r="AHN7" s="24">
        <v>0.96629999999999994</v>
      </c>
      <c r="AHO7" s="24">
        <v>0.96760000000000002</v>
      </c>
      <c r="AHP7" s="24">
        <v>0.96760000000000002</v>
      </c>
      <c r="AHQ7" s="24">
        <v>0.96499999999999997</v>
      </c>
      <c r="AHR7" s="24">
        <v>0.96499999999999997</v>
      </c>
      <c r="AHS7" s="4">
        <v>999</v>
      </c>
      <c r="AHT7" s="4">
        <v>999</v>
      </c>
      <c r="AHU7" s="4">
        <v>999</v>
      </c>
      <c r="AHV7" s="4">
        <v>999</v>
      </c>
      <c r="AHW7" s="4">
        <v>999</v>
      </c>
      <c r="AHX7" s="4">
        <v>999</v>
      </c>
      <c r="AHY7" s="4">
        <v>999</v>
      </c>
      <c r="AHZ7" s="4">
        <v>999</v>
      </c>
      <c r="AIA7" s="4">
        <v>999</v>
      </c>
      <c r="AIB7" s="4">
        <v>999</v>
      </c>
      <c r="AIC7" s="4">
        <v>999</v>
      </c>
      <c r="AID7" s="4">
        <v>999</v>
      </c>
      <c r="AIE7" s="4">
        <v>999</v>
      </c>
      <c r="AIF7" s="4">
        <v>999</v>
      </c>
      <c r="AIG7" s="4">
        <v>999</v>
      </c>
      <c r="AIH7" s="4">
        <v>999</v>
      </c>
      <c r="AII7" s="30">
        <f t="shared" si="2"/>
        <v>0.99731293923108721</v>
      </c>
      <c r="AIJ7" s="15" t="s">
        <v>1024</v>
      </c>
      <c r="AIK7" s="30">
        <v>999</v>
      </c>
      <c r="AIL7" s="30">
        <v>999</v>
      </c>
      <c r="AIM7" s="30">
        <v>999</v>
      </c>
      <c r="AIN7" s="30">
        <v>999</v>
      </c>
      <c r="AIO7" s="30">
        <v>999</v>
      </c>
      <c r="AIP7" s="30">
        <v>999</v>
      </c>
      <c r="AIQ7" s="30">
        <v>999</v>
      </c>
      <c r="AIR7" s="30">
        <v>999</v>
      </c>
      <c r="AIS7" s="5">
        <v>2012</v>
      </c>
      <c r="AIT7" s="88">
        <v>0.20364999999999997</v>
      </c>
      <c r="AIU7" s="88">
        <v>0.57575757575757569</v>
      </c>
      <c r="AIV7" s="88">
        <v>0.85858585858585856</v>
      </c>
      <c r="AIW7" s="4">
        <v>1</v>
      </c>
      <c r="AIX7" s="4" t="s">
        <v>1010</v>
      </c>
      <c r="AIY7" s="4">
        <v>0.33</v>
      </c>
      <c r="AIZ7" s="4" t="s">
        <v>1042</v>
      </c>
      <c r="AJA7" s="24">
        <v>8.1754776968246956E-3</v>
      </c>
      <c r="AJB7" s="24">
        <v>0.10099999999999999</v>
      </c>
      <c r="AJC7" s="24">
        <v>999</v>
      </c>
      <c r="AJD7" s="24">
        <v>999</v>
      </c>
      <c r="AJE7" s="24">
        <v>999</v>
      </c>
      <c r="AJF7" s="24">
        <v>999</v>
      </c>
      <c r="AJG7" s="88">
        <v>0.44605849256560831</v>
      </c>
      <c r="AJH7" s="88">
        <v>1</v>
      </c>
      <c r="AJI7" s="4">
        <v>0</v>
      </c>
      <c r="AJJ7" s="4" t="s">
        <v>1011</v>
      </c>
      <c r="AJK7" s="4">
        <v>1</v>
      </c>
      <c r="AJL7" s="6" t="s">
        <v>1010</v>
      </c>
      <c r="AJM7" s="24">
        <v>0.996</v>
      </c>
      <c r="AJN7" s="1">
        <v>0.4</v>
      </c>
      <c r="AJO7" s="24">
        <v>0.99558698766494691</v>
      </c>
      <c r="AJP7" s="1">
        <v>0.4</v>
      </c>
      <c r="AJQ7" s="88">
        <v>0.74789674691623675</v>
      </c>
      <c r="AJR7" s="88">
        <v>1</v>
      </c>
      <c r="AJS7" s="4">
        <v>997</v>
      </c>
      <c r="AJT7" s="5" t="s">
        <v>1012</v>
      </c>
      <c r="AJU7" s="4">
        <v>997</v>
      </c>
      <c r="AJV7" s="5" t="s">
        <v>1012</v>
      </c>
      <c r="AJW7" s="4">
        <v>1</v>
      </c>
      <c r="AJX7" s="4" t="s">
        <v>1010</v>
      </c>
      <c r="AJY7" s="4">
        <v>0</v>
      </c>
      <c r="AJZ7" s="4" t="s">
        <v>1011</v>
      </c>
      <c r="AKA7" s="88">
        <v>0.5</v>
      </c>
      <c r="AKB7" s="88">
        <v>1</v>
      </c>
      <c r="AKC7" s="4" t="s">
        <v>1037</v>
      </c>
      <c r="AKD7" s="4" t="s">
        <v>1011</v>
      </c>
      <c r="AKE7" s="24">
        <v>0.99282885495553885</v>
      </c>
      <c r="AKF7">
        <v>0.65</v>
      </c>
      <c r="AKG7" s="4" t="s">
        <v>1036</v>
      </c>
      <c r="AKH7" s="4" t="s">
        <v>1010</v>
      </c>
      <c r="AKI7" s="4" t="s">
        <v>1036</v>
      </c>
      <c r="AKJ7" s="4" t="s">
        <v>1010</v>
      </c>
      <c r="AKK7" s="24">
        <v>0.93399999999999994</v>
      </c>
      <c r="AKL7" s="24">
        <v>0.93399999999999994</v>
      </c>
      <c r="AKM7" s="4" t="s">
        <v>1036</v>
      </c>
      <c r="AKN7" s="4" t="s">
        <v>1010</v>
      </c>
      <c r="AKO7" s="4" t="s">
        <v>1036</v>
      </c>
      <c r="AKP7" s="4" t="s">
        <v>1010</v>
      </c>
      <c r="AKQ7" s="88">
        <v>0.84668983642221984</v>
      </c>
      <c r="AKR7" s="88">
        <v>1</v>
      </c>
      <c r="AKS7" s="88">
        <v>1</v>
      </c>
    </row>
    <row r="8" spans="1:981" s="4" customFormat="1" x14ac:dyDescent="0.25">
      <c r="A8" s="4" t="s">
        <v>1025</v>
      </c>
      <c r="B8" s="4">
        <v>1</v>
      </c>
      <c r="C8" s="4" t="s">
        <v>1010</v>
      </c>
      <c r="D8" s="4">
        <v>1</v>
      </c>
      <c r="E8" s="4" t="s">
        <v>1010</v>
      </c>
      <c r="F8" s="4">
        <v>1</v>
      </c>
      <c r="G8" s="4" t="s">
        <v>1010</v>
      </c>
      <c r="H8" s="4">
        <v>1</v>
      </c>
      <c r="I8" s="4" t="s">
        <v>1010</v>
      </c>
      <c r="J8" s="4">
        <v>1</v>
      </c>
      <c r="K8" s="4" t="s">
        <v>1315</v>
      </c>
      <c r="L8" s="4">
        <v>1</v>
      </c>
      <c r="M8" s="4" t="s">
        <v>1010</v>
      </c>
      <c r="N8" s="4">
        <v>1</v>
      </c>
      <c r="O8" s="4" t="s">
        <v>1010</v>
      </c>
      <c r="P8" s="4">
        <v>1</v>
      </c>
      <c r="Q8" s="4" t="s">
        <v>1010</v>
      </c>
      <c r="R8" s="4">
        <v>1</v>
      </c>
      <c r="S8" s="4" t="s">
        <v>1010</v>
      </c>
      <c r="T8" s="4">
        <v>1</v>
      </c>
      <c r="U8" s="4" t="s">
        <v>1010</v>
      </c>
      <c r="V8" s="4">
        <v>1</v>
      </c>
      <c r="W8" s="4" t="s">
        <v>1010</v>
      </c>
      <c r="X8" s="4">
        <v>1</v>
      </c>
      <c r="Y8" s="4" t="s">
        <v>1010</v>
      </c>
      <c r="Z8" s="4">
        <v>1</v>
      </c>
      <c r="AA8" s="4" t="s">
        <v>1315</v>
      </c>
      <c r="AB8" s="4">
        <v>1</v>
      </c>
      <c r="AC8" s="4" t="s">
        <v>1315</v>
      </c>
      <c r="AD8" s="4">
        <v>1</v>
      </c>
      <c r="AE8" s="4" t="s">
        <v>1315</v>
      </c>
      <c r="AF8" s="4">
        <v>1</v>
      </c>
      <c r="AG8" s="4" t="s">
        <v>1315</v>
      </c>
      <c r="AH8" s="4">
        <v>1</v>
      </c>
      <c r="AI8" s="4" t="s">
        <v>1010</v>
      </c>
      <c r="AJ8" s="4">
        <v>1</v>
      </c>
      <c r="AK8" s="4" t="s">
        <v>1010</v>
      </c>
      <c r="AL8" s="4">
        <v>1</v>
      </c>
      <c r="AM8" s="4" t="s">
        <v>1010</v>
      </c>
      <c r="AN8" s="4">
        <v>1</v>
      </c>
      <c r="AO8" s="4" t="s">
        <v>1010</v>
      </c>
      <c r="AP8" s="4">
        <v>1</v>
      </c>
      <c r="AQ8" s="4" t="s">
        <v>1010</v>
      </c>
      <c r="AR8" s="4">
        <v>997</v>
      </c>
      <c r="AS8" s="4" t="s">
        <v>1012</v>
      </c>
      <c r="AT8" s="4">
        <v>997</v>
      </c>
      <c r="AU8" s="4" t="s">
        <v>1012</v>
      </c>
      <c r="AV8" s="4">
        <v>997</v>
      </c>
      <c r="AW8" s="4" t="s">
        <v>1012</v>
      </c>
      <c r="AX8" s="4">
        <v>997</v>
      </c>
      <c r="AY8" s="28" t="s">
        <v>1012</v>
      </c>
      <c r="AZ8" s="4">
        <v>997</v>
      </c>
      <c r="BA8" s="28" t="s">
        <v>1012</v>
      </c>
      <c r="BB8" s="4">
        <v>997</v>
      </c>
      <c r="BC8" s="28" t="s">
        <v>1012</v>
      </c>
      <c r="BD8" s="4">
        <v>997</v>
      </c>
      <c r="BE8" s="28" t="s">
        <v>1012</v>
      </c>
      <c r="BF8" s="4">
        <v>997</v>
      </c>
      <c r="BG8" s="28" t="s">
        <v>1012</v>
      </c>
      <c r="BH8" s="4">
        <v>997</v>
      </c>
      <c r="BI8" s="28" t="s">
        <v>1012</v>
      </c>
      <c r="BJ8" s="4">
        <v>997</v>
      </c>
      <c r="BK8" s="28" t="s">
        <v>1012</v>
      </c>
      <c r="BL8" s="4">
        <v>997</v>
      </c>
      <c r="BM8" s="28" t="s">
        <v>1012</v>
      </c>
      <c r="BN8" s="90">
        <v>1</v>
      </c>
      <c r="BO8" s="90">
        <v>1</v>
      </c>
      <c r="BP8" s="4">
        <v>1</v>
      </c>
      <c r="BQ8" s="4" t="s">
        <v>1013</v>
      </c>
      <c r="BR8" s="4">
        <v>1</v>
      </c>
      <c r="BS8" s="4" t="s">
        <v>1013</v>
      </c>
      <c r="BT8" s="4">
        <v>1</v>
      </c>
      <c r="BU8" s="4" t="s">
        <v>1013</v>
      </c>
      <c r="BV8" s="4">
        <v>1</v>
      </c>
      <c r="BW8" s="4" t="s">
        <v>1013</v>
      </c>
      <c r="BX8" s="4">
        <v>1</v>
      </c>
      <c r="BY8" s="4" t="s">
        <v>1010</v>
      </c>
      <c r="BZ8" s="4">
        <v>1</v>
      </c>
      <c r="CA8" s="4" t="s">
        <v>1010</v>
      </c>
      <c r="CB8" s="4">
        <v>1</v>
      </c>
      <c r="CC8" s="4" t="s">
        <v>1010</v>
      </c>
      <c r="CD8" s="169">
        <v>1</v>
      </c>
      <c r="CE8" s="90">
        <v>1</v>
      </c>
      <c r="CF8" s="4">
        <v>1</v>
      </c>
      <c r="CG8" s="4" t="s">
        <v>1010</v>
      </c>
      <c r="CH8" s="4">
        <v>0</v>
      </c>
      <c r="CI8" s="4" t="s">
        <v>1011</v>
      </c>
      <c r="CJ8" s="4">
        <v>1</v>
      </c>
      <c r="CK8" s="4" t="s">
        <v>1010</v>
      </c>
      <c r="CL8" s="88">
        <v>0.66666666666666663</v>
      </c>
      <c r="CM8" s="88">
        <v>1</v>
      </c>
      <c r="CN8" s="4">
        <v>1</v>
      </c>
      <c r="CO8" s="28" t="s">
        <v>1010</v>
      </c>
      <c r="CP8" s="4">
        <v>1</v>
      </c>
      <c r="CQ8" s="28" t="s">
        <v>1010</v>
      </c>
      <c r="CR8" s="4">
        <v>1</v>
      </c>
      <c r="CS8" s="4" t="s">
        <v>1035</v>
      </c>
      <c r="CT8" s="4">
        <v>0</v>
      </c>
      <c r="CU8" s="4" t="s">
        <v>1011</v>
      </c>
      <c r="CV8" s="90">
        <v>0.75</v>
      </c>
      <c r="CW8" s="90">
        <v>1</v>
      </c>
      <c r="CX8" s="4">
        <v>0.40535905736627231</v>
      </c>
      <c r="CY8" s="103">
        <v>3.8</v>
      </c>
      <c r="CZ8" s="5">
        <v>2014</v>
      </c>
      <c r="DA8" s="23">
        <v>0.48611276562517369</v>
      </c>
      <c r="DB8" s="103">
        <v>1.8</v>
      </c>
      <c r="DC8" s="5">
        <v>2015</v>
      </c>
      <c r="DD8" s="4">
        <v>0.97063501517858131</v>
      </c>
      <c r="DE8" s="22">
        <v>4</v>
      </c>
      <c r="DF8" s="5">
        <v>2005</v>
      </c>
      <c r="DG8" s="4">
        <v>997</v>
      </c>
      <c r="DH8" s="4">
        <v>997</v>
      </c>
      <c r="DI8" s="5">
        <v>997</v>
      </c>
      <c r="DJ8" s="4">
        <v>0.86785756830361604</v>
      </c>
      <c r="DK8" s="22">
        <v>41</v>
      </c>
      <c r="DL8" s="5">
        <v>2016</v>
      </c>
      <c r="DM8" s="4">
        <v>0.5350544069942047</v>
      </c>
      <c r="DN8" s="22">
        <v>11</v>
      </c>
      <c r="DO8" s="5">
        <v>2016</v>
      </c>
      <c r="DP8" s="4">
        <v>1</v>
      </c>
      <c r="DQ8" s="22">
        <v>22</v>
      </c>
      <c r="DR8" s="5">
        <v>2016</v>
      </c>
      <c r="DS8" s="4">
        <v>1</v>
      </c>
      <c r="DT8" s="22">
        <v>26</v>
      </c>
      <c r="DU8" s="5">
        <v>2016</v>
      </c>
      <c r="DV8" s="4">
        <v>1</v>
      </c>
      <c r="DW8" s="22">
        <v>93.42</v>
      </c>
      <c r="DX8" s="5">
        <v>2015</v>
      </c>
      <c r="DY8" s="5">
        <v>0.3437370816425378</v>
      </c>
      <c r="DZ8" s="22">
        <v>3.5</v>
      </c>
      <c r="EA8" s="5">
        <v>2015</v>
      </c>
      <c r="EB8" s="5">
        <v>0.26594211806640067</v>
      </c>
      <c r="EC8" s="22">
        <v>3.0000000000000001E-3</v>
      </c>
      <c r="ED8" s="5">
        <v>2015</v>
      </c>
      <c r="EE8" s="4">
        <v>0.90001222668306946</v>
      </c>
      <c r="EF8" s="22">
        <v>86.38</v>
      </c>
      <c r="EG8" s="5">
        <v>2016</v>
      </c>
      <c r="EH8" s="88">
        <v>0.7067918399872597</v>
      </c>
      <c r="EI8" s="88">
        <v>0.8571428571428571</v>
      </c>
      <c r="EJ8" s="88">
        <v>0.97142857142857131</v>
      </c>
      <c r="EK8" s="4">
        <v>1</v>
      </c>
      <c r="EL8" s="4" t="s">
        <v>1010</v>
      </c>
      <c r="EM8" s="4">
        <v>0.55000000000000004</v>
      </c>
      <c r="EN8" s="22">
        <v>55</v>
      </c>
      <c r="EO8" s="4">
        <v>1</v>
      </c>
      <c r="EP8" s="4" t="s">
        <v>1010</v>
      </c>
      <c r="EQ8" s="24">
        <v>0.66964392075904</v>
      </c>
      <c r="ER8" s="22">
        <v>55</v>
      </c>
      <c r="ES8" s="103">
        <v>0.373</v>
      </c>
      <c r="ET8" s="22">
        <v>37.299999999999997</v>
      </c>
      <c r="EU8" s="103">
        <v>0.21</v>
      </c>
      <c r="EV8" s="22">
        <v>21</v>
      </c>
      <c r="EW8" s="5">
        <v>2014</v>
      </c>
      <c r="EX8" s="90">
        <v>0.81764148579983864</v>
      </c>
      <c r="EY8" s="90">
        <v>1</v>
      </c>
      <c r="EZ8" s="4">
        <v>0</v>
      </c>
      <c r="FA8" s="4" t="s">
        <v>1011</v>
      </c>
      <c r="FB8" s="4">
        <v>0.25</v>
      </c>
      <c r="FC8" s="22">
        <v>0</v>
      </c>
      <c r="FD8" s="4">
        <v>0</v>
      </c>
      <c r="FE8" s="4" t="s">
        <v>1011</v>
      </c>
      <c r="FF8" s="22">
        <v>0.25</v>
      </c>
      <c r="FG8" s="22">
        <v>0</v>
      </c>
      <c r="FH8" s="4">
        <v>999</v>
      </c>
      <c r="FI8" s="4">
        <v>999</v>
      </c>
      <c r="FJ8" s="4">
        <v>999</v>
      </c>
      <c r="FK8" s="4">
        <v>999</v>
      </c>
      <c r="FL8" s="4">
        <v>999</v>
      </c>
      <c r="FM8" s="4">
        <v>999</v>
      </c>
      <c r="FN8" s="4">
        <v>999</v>
      </c>
      <c r="FO8" s="4">
        <v>999</v>
      </c>
      <c r="FP8" s="4">
        <v>999</v>
      </c>
      <c r="FQ8" s="4">
        <v>999</v>
      </c>
      <c r="FR8" s="4">
        <v>999</v>
      </c>
      <c r="FS8" s="4">
        <v>999</v>
      </c>
      <c r="FT8" s="4">
        <v>999</v>
      </c>
      <c r="FU8" s="4">
        <v>999</v>
      </c>
      <c r="FV8" s="88" t="s">
        <v>1347</v>
      </c>
      <c r="FW8" s="88">
        <v>0.25</v>
      </c>
      <c r="FX8" s="4">
        <v>0.95299999999999996</v>
      </c>
      <c r="FY8" s="22">
        <v>95.3</v>
      </c>
      <c r="FZ8" s="4">
        <v>0.4383946652903683</v>
      </c>
      <c r="GA8" s="22">
        <v>23.5</v>
      </c>
      <c r="GB8" s="5">
        <v>2014</v>
      </c>
      <c r="GC8" s="4">
        <v>1</v>
      </c>
      <c r="GD8" s="4" t="s">
        <v>1010</v>
      </c>
      <c r="GE8" s="4">
        <v>0.25</v>
      </c>
      <c r="GF8" s="22">
        <v>25</v>
      </c>
      <c r="GG8" s="4">
        <v>1</v>
      </c>
      <c r="GH8" s="28" t="s">
        <v>1010</v>
      </c>
      <c r="GI8" s="4">
        <v>0.2</v>
      </c>
      <c r="GJ8" s="22">
        <v>20</v>
      </c>
      <c r="GK8" s="103">
        <v>0.708215297450425</v>
      </c>
      <c r="GL8" s="22">
        <v>35.299999999999997</v>
      </c>
      <c r="GM8" s="103">
        <v>1</v>
      </c>
      <c r="GN8" s="22">
        <v>15</v>
      </c>
      <c r="GO8" s="5">
        <v>2014</v>
      </c>
      <c r="GP8" s="4">
        <v>1</v>
      </c>
      <c r="GQ8" s="22">
        <v>1.0900000000000001</v>
      </c>
      <c r="GR8" s="5">
        <v>2016</v>
      </c>
      <c r="GS8" s="90">
        <v>0.81992199254815856</v>
      </c>
      <c r="GT8" s="90">
        <v>1</v>
      </c>
      <c r="GU8" s="4">
        <v>1</v>
      </c>
      <c r="GV8" s="4" t="s">
        <v>1010</v>
      </c>
      <c r="GW8" s="25">
        <v>0.41666665000000003</v>
      </c>
      <c r="GX8" s="25">
        <v>0.41666665000000003</v>
      </c>
      <c r="GY8" s="4">
        <v>0</v>
      </c>
      <c r="GZ8" s="4" t="s">
        <v>1011</v>
      </c>
      <c r="HA8" s="184">
        <v>1</v>
      </c>
      <c r="HB8" s="103">
        <f>AVERAGE(0.5,0.3333333)</f>
        <v>0.41666665000000003</v>
      </c>
      <c r="HC8" s="38" t="s">
        <v>1292</v>
      </c>
      <c r="HD8" s="4">
        <v>999</v>
      </c>
      <c r="HE8" s="4">
        <v>999</v>
      </c>
      <c r="HF8" s="4">
        <v>999</v>
      </c>
      <c r="HG8" s="4">
        <v>999</v>
      </c>
      <c r="HH8" s="4">
        <v>999</v>
      </c>
      <c r="HI8" s="88" t="s">
        <v>1347</v>
      </c>
      <c r="HJ8" s="88">
        <v>0.5</v>
      </c>
      <c r="HK8" s="88">
        <v>0.6875</v>
      </c>
      <c r="HL8" s="4">
        <v>1</v>
      </c>
      <c r="HM8" s="28" t="s">
        <v>1017</v>
      </c>
      <c r="HN8" s="4">
        <v>0</v>
      </c>
      <c r="HO8" s="4" t="s">
        <v>1317</v>
      </c>
      <c r="HP8" s="4">
        <v>0.27</v>
      </c>
      <c r="HQ8" s="22">
        <v>73</v>
      </c>
      <c r="HR8" s="5">
        <v>2014</v>
      </c>
      <c r="HS8" s="92">
        <v>0.4640890270091097</v>
      </c>
      <c r="HT8" s="22">
        <v>73</v>
      </c>
      <c r="HU8" s="5">
        <v>2014</v>
      </c>
      <c r="HV8" s="102">
        <v>1</v>
      </c>
      <c r="HW8" s="5" t="s">
        <v>1011</v>
      </c>
      <c r="HX8" s="5">
        <v>999</v>
      </c>
      <c r="HY8" s="5">
        <v>999</v>
      </c>
      <c r="HZ8" s="4">
        <v>0</v>
      </c>
      <c r="IA8" s="28" t="s">
        <v>1011</v>
      </c>
      <c r="IB8" s="88">
        <v>0.45568150450151829</v>
      </c>
      <c r="IC8" s="88">
        <v>1</v>
      </c>
      <c r="ID8" s="4">
        <v>1</v>
      </c>
      <c r="IE8" s="28" t="s">
        <v>1010</v>
      </c>
      <c r="IF8" s="29">
        <v>1</v>
      </c>
      <c r="IG8" s="28" t="s">
        <v>1010</v>
      </c>
      <c r="IH8" s="4">
        <v>1</v>
      </c>
      <c r="II8" s="4" t="s">
        <v>1010</v>
      </c>
      <c r="IJ8" s="21">
        <v>1</v>
      </c>
      <c r="IK8" s="21" t="s">
        <v>1010</v>
      </c>
      <c r="IL8" s="21">
        <v>1</v>
      </c>
      <c r="IM8" s="21" t="s">
        <v>1010</v>
      </c>
      <c r="IN8" s="4">
        <v>1</v>
      </c>
      <c r="IO8" s="21" t="s">
        <v>1010</v>
      </c>
      <c r="IP8" s="4">
        <v>1</v>
      </c>
      <c r="IQ8" s="4" t="s">
        <v>1010</v>
      </c>
      <c r="IR8" s="4">
        <v>1</v>
      </c>
      <c r="IS8" s="4" t="s">
        <v>1010</v>
      </c>
      <c r="IT8" s="4">
        <v>1</v>
      </c>
      <c r="IU8" s="4" t="s">
        <v>1010</v>
      </c>
      <c r="IV8" s="4">
        <v>1</v>
      </c>
      <c r="IW8" s="4" t="s">
        <v>1010</v>
      </c>
      <c r="IX8" s="4">
        <v>1</v>
      </c>
      <c r="IY8" s="21" t="s">
        <v>1010</v>
      </c>
      <c r="IZ8" s="4">
        <v>1</v>
      </c>
      <c r="JA8" s="4" t="s">
        <v>1010</v>
      </c>
      <c r="JB8" s="4">
        <v>1</v>
      </c>
      <c r="JC8" s="21" t="s">
        <v>1010</v>
      </c>
      <c r="JD8" s="4">
        <v>1</v>
      </c>
      <c r="JE8" s="21" t="s">
        <v>1010</v>
      </c>
      <c r="JF8" s="4">
        <v>1</v>
      </c>
      <c r="JG8" s="4" t="s">
        <v>1010</v>
      </c>
      <c r="JH8" s="4">
        <v>1</v>
      </c>
      <c r="JI8" s="4" t="s">
        <v>1010</v>
      </c>
      <c r="JJ8" s="4">
        <v>0</v>
      </c>
      <c r="JK8" s="82" t="s">
        <v>1011</v>
      </c>
      <c r="JL8" s="4">
        <v>0.33</v>
      </c>
      <c r="JM8" s="5" t="s">
        <v>1342</v>
      </c>
      <c r="JN8" s="4">
        <v>1</v>
      </c>
      <c r="JO8" s="5" t="s">
        <v>1011</v>
      </c>
      <c r="JP8" s="88">
        <v>0.91210526315789464</v>
      </c>
      <c r="JQ8" s="88">
        <v>1</v>
      </c>
      <c r="JR8" s="4">
        <v>1</v>
      </c>
      <c r="JS8" s="4">
        <v>1.371</v>
      </c>
      <c r="JT8" s="4">
        <v>1.125</v>
      </c>
      <c r="JU8" s="17">
        <v>1.125</v>
      </c>
      <c r="JV8" s="6">
        <v>1.01</v>
      </c>
      <c r="JW8" s="17">
        <v>1.01</v>
      </c>
      <c r="JX8" s="6">
        <v>999</v>
      </c>
      <c r="JY8" s="17">
        <v>999</v>
      </c>
      <c r="JZ8" s="6">
        <v>999</v>
      </c>
      <c r="KA8" s="17">
        <v>999</v>
      </c>
      <c r="KB8" s="6">
        <v>0.42</v>
      </c>
      <c r="KC8" s="17">
        <v>0.42</v>
      </c>
      <c r="KD8" s="6">
        <v>999</v>
      </c>
      <c r="KE8" s="17">
        <v>999</v>
      </c>
      <c r="KF8" s="6">
        <v>999</v>
      </c>
      <c r="KG8" s="17">
        <v>999</v>
      </c>
      <c r="KH8" s="6">
        <v>999</v>
      </c>
      <c r="KI8" s="17">
        <v>999</v>
      </c>
      <c r="KJ8" s="6">
        <v>0.06</v>
      </c>
      <c r="KK8" s="6">
        <v>0.06</v>
      </c>
      <c r="KL8" s="4">
        <v>999</v>
      </c>
      <c r="KM8" s="4">
        <v>999</v>
      </c>
      <c r="KN8" s="30">
        <f t="shared" si="3"/>
        <v>0.89777777777777779</v>
      </c>
      <c r="KO8" s="15" t="s">
        <v>1024</v>
      </c>
      <c r="KP8" s="30">
        <v>999</v>
      </c>
      <c r="KQ8" s="30">
        <v>999</v>
      </c>
      <c r="KR8" s="30">
        <v>999</v>
      </c>
      <c r="KS8" s="30">
        <v>999</v>
      </c>
      <c r="KT8" s="30">
        <v>999</v>
      </c>
      <c r="KU8" s="30">
        <v>999</v>
      </c>
      <c r="KV8" s="30">
        <v>999</v>
      </c>
      <c r="KW8" s="30">
        <v>999</v>
      </c>
      <c r="KX8" s="4">
        <v>0.61752107270102208</v>
      </c>
      <c r="KY8" s="4">
        <v>0.47899999999999998</v>
      </c>
      <c r="KZ8" s="4">
        <v>0.46947318743643229</v>
      </c>
      <c r="LA8" s="4">
        <v>0.54700000000000004</v>
      </c>
      <c r="LB8" s="4">
        <v>0.30902688871411699</v>
      </c>
      <c r="LC8" s="4">
        <v>0.41</v>
      </c>
      <c r="LD8" s="4">
        <v>999</v>
      </c>
      <c r="LE8" s="4">
        <v>999</v>
      </c>
      <c r="LF8" s="4">
        <v>999</v>
      </c>
      <c r="LG8" s="4">
        <v>999</v>
      </c>
      <c r="LH8" s="4">
        <v>999</v>
      </c>
      <c r="LI8" s="4">
        <v>999</v>
      </c>
      <c r="LJ8" s="4">
        <v>999</v>
      </c>
      <c r="LK8" s="4">
        <v>999</v>
      </c>
      <c r="LL8" s="4">
        <v>999</v>
      </c>
      <c r="LM8" s="4">
        <v>999</v>
      </c>
      <c r="LN8" s="5">
        <v>999</v>
      </c>
      <c r="LO8" s="4">
        <v>999</v>
      </c>
      <c r="LP8" s="4">
        <v>999</v>
      </c>
      <c r="LQ8" s="4">
        <v>999</v>
      </c>
      <c r="LR8" s="4">
        <v>999</v>
      </c>
      <c r="LS8" s="21">
        <v>999</v>
      </c>
      <c r="LT8" s="30">
        <f t="shared" si="4"/>
        <v>0.74954296160877498</v>
      </c>
      <c r="LU8" s="15" t="s">
        <v>1024</v>
      </c>
      <c r="LV8" s="30">
        <v>999</v>
      </c>
      <c r="LW8" s="30">
        <v>999</v>
      </c>
      <c r="LX8" s="30">
        <v>999</v>
      </c>
      <c r="LY8" s="30">
        <v>999</v>
      </c>
      <c r="LZ8" s="30">
        <v>999</v>
      </c>
      <c r="MA8" s="30">
        <v>999</v>
      </c>
      <c r="MB8" s="30">
        <v>999</v>
      </c>
      <c r="MC8" s="30">
        <v>999</v>
      </c>
      <c r="MD8" s="4">
        <v>999</v>
      </c>
      <c r="ME8" s="4">
        <v>999</v>
      </c>
      <c r="MF8" s="4">
        <v>999</v>
      </c>
      <c r="MG8" s="4">
        <v>999</v>
      </c>
      <c r="MH8" s="4">
        <v>999</v>
      </c>
      <c r="MI8" s="4">
        <v>999</v>
      </c>
      <c r="MJ8" s="4">
        <v>999</v>
      </c>
      <c r="MK8" s="4">
        <v>999</v>
      </c>
      <c r="ML8" s="4">
        <v>999</v>
      </c>
      <c r="MM8" s="4">
        <v>999</v>
      </c>
      <c r="MN8" s="4">
        <v>999</v>
      </c>
      <c r="MO8" s="4">
        <v>999</v>
      </c>
      <c r="MP8" s="4">
        <v>999</v>
      </c>
      <c r="MQ8" s="4">
        <v>999</v>
      </c>
      <c r="MR8" s="4">
        <v>999</v>
      </c>
      <c r="MS8" s="4">
        <v>999</v>
      </c>
      <c r="MT8" s="4">
        <v>999</v>
      </c>
      <c r="MU8" s="4">
        <v>999</v>
      </c>
      <c r="MV8" s="4">
        <v>999</v>
      </c>
      <c r="MW8" s="4">
        <v>999</v>
      </c>
      <c r="MX8" s="4">
        <v>999</v>
      </c>
      <c r="MY8" s="4">
        <v>999</v>
      </c>
      <c r="MZ8" s="30">
        <v>999</v>
      </c>
      <c r="NA8" s="30">
        <v>999</v>
      </c>
      <c r="NB8" s="30">
        <v>999</v>
      </c>
      <c r="NC8" s="30">
        <v>999</v>
      </c>
      <c r="ND8" s="30">
        <v>999</v>
      </c>
      <c r="NE8" s="30">
        <v>999</v>
      </c>
      <c r="NF8" s="30">
        <v>999</v>
      </c>
      <c r="NG8" s="30">
        <v>999</v>
      </c>
      <c r="NH8" s="30">
        <v>999</v>
      </c>
      <c r="NI8" s="30">
        <v>999</v>
      </c>
      <c r="NJ8" s="4">
        <v>999</v>
      </c>
      <c r="NK8" s="4">
        <v>999</v>
      </c>
      <c r="NL8" s="4">
        <v>999</v>
      </c>
      <c r="NM8" s="4">
        <v>999</v>
      </c>
      <c r="NN8" s="4">
        <v>999</v>
      </c>
      <c r="NO8" s="4">
        <v>999</v>
      </c>
      <c r="NP8" s="4">
        <v>999</v>
      </c>
      <c r="NQ8" s="4">
        <v>999</v>
      </c>
      <c r="NR8" s="4">
        <v>999</v>
      </c>
      <c r="NS8" s="4">
        <v>999</v>
      </c>
      <c r="NT8" s="4">
        <v>999</v>
      </c>
      <c r="NU8" s="4">
        <v>999</v>
      </c>
      <c r="NV8" s="4">
        <v>999</v>
      </c>
      <c r="NW8" s="4">
        <v>999</v>
      </c>
      <c r="NX8" s="4">
        <v>999</v>
      </c>
      <c r="NY8" s="4">
        <v>999</v>
      </c>
      <c r="NZ8" s="4">
        <v>999</v>
      </c>
      <c r="OA8" s="4">
        <v>999</v>
      </c>
      <c r="OB8" s="5">
        <v>999</v>
      </c>
      <c r="OC8" s="4">
        <v>999</v>
      </c>
      <c r="OD8" s="4">
        <v>999</v>
      </c>
      <c r="OE8" s="4">
        <v>999</v>
      </c>
      <c r="OF8" s="30">
        <v>999</v>
      </c>
      <c r="OG8" s="30">
        <v>999</v>
      </c>
      <c r="OH8" s="30">
        <v>999</v>
      </c>
      <c r="OI8" s="30">
        <v>999</v>
      </c>
      <c r="OJ8" s="30">
        <v>999</v>
      </c>
      <c r="OK8" s="30">
        <v>999</v>
      </c>
      <c r="OL8" s="30">
        <v>999</v>
      </c>
      <c r="OM8" s="30">
        <v>999</v>
      </c>
      <c r="ON8" s="30">
        <v>999</v>
      </c>
      <c r="OO8" s="30">
        <v>999</v>
      </c>
      <c r="OP8" s="4">
        <v>2014</v>
      </c>
      <c r="OQ8" s="4">
        <v>0.69099999999999995</v>
      </c>
      <c r="OR8" s="4">
        <v>0.69099999999999995</v>
      </c>
      <c r="OS8" s="4">
        <v>0.72299999999999998</v>
      </c>
      <c r="OT8" s="4">
        <v>0.72299999999999998</v>
      </c>
      <c r="OU8" s="4">
        <v>0.66</v>
      </c>
      <c r="OV8" s="4">
        <v>0.66</v>
      </c>
      <c r="OW8" s="4">
        <v>999</v>
      </c>
      <c r="OX8" s="4">
        <v>999</v>
      </c>
      <c r="OY8" s="4">
        <v>999</v>
      </c>
      <c r="OZ8" s="4">
        <v>999</v>
      </c>
      <c r="PA8" s="4">
        <v>999</v>
      </c>
      <c r="PB8" s="4">
        <v>999</v>
      </c>
      <c r="PC8" s="4">
        <v>999</v>
      </c>
      <c r="PD8" s="4">
        <v>999</v>
      </c>
      <c r="PE8" s="4">
        <v>999</v>
      </c>
      <c r="PF8" s="4">
        <v>999</v>
      </c>
      <c r="PG8" s="4">
        <v>999</v>
      </c>
      <c r="PH8" s="4">
        <v>999</v>
      </c>
      <c r="PI8" s="4">
        <v>999</v>
      </c>
      <c r="PJ8" s="4">
        <v>999</v>
      </c>
      <c r="PK8" s="4">
        <v>999</v>
      </c>
      <c r="PL8" s="4">
        <v>999</v>
      </c>
      <c r="PM8" s="30">
        <f t="shared" si="6"/>
        <v>0.91286307053941917</v>
      </c>
      <c r="PN8" s="15" t="s">
        <v>1024</v>
      </c>
      <c r="PO8" s="30">
        <v>999</v>
      </c>
      <c r="PP8" s="30">
        <v>999</v>
      </c>
      <c r="PQ8" s="30">
        <v>999</v>
      </c>
      <c r="PR8" s="30">
        <v>999</v>
      </c>
      <c r="PS8" s="30">
        <v>999</v>
      </c>
      <c r="PT8" s="30">
        <v>999</v>
      </c>
      <c r="PU8" s="30">
        <v>999</v>
      </c>
      <c r="PV8" s="30">
        <v>999</v>
      </c>
      <c r="PW8" s="4">
        <v>999</v>
      </c>
      <c r="PX8" s="4">
        <v>999</v>
      </c>
      <c r="PY8" s="4">
        <v>999</v>
      </c>
      <c r="PZ8" s="4">
        <v>999</v>
      </c>
      <c r="QA8" s="4">
        <v>999</v>
      </c>
      <c r="QB8" s="4">
        <v>999</v>
      </c>
      <c r="QC8" s="4">
        <v>999</v>
      </c>
      <c r="QD8" s="4">
        <v>999</v>
      </c>
      <c r="QE8" s="4">
        <v>999</v>
      </c>
      <c r="QF8" s="4">
        <v>999</v>
      </c>
      <c r="QG8" s="4">
        <v>999</v>
      </c>
      <c r="QH8" s="4">
        <v>999</v>
      </c>
      <c r="QI8" s="4">
        <v>999</v>
      </c>
      <c r="QJ8" s="4">
        <v>999</v>
      </c>
      <c r="QK8" s="4">
        <v>999</v>
      </c>
      <c r="QL8" s="4">
        <v>999</v>
      </c>
      <c r="QM8" s="4">
        <v>999</v>
      </c>
      <c r="QN8" s="4">
        <v>999</v>
      </c>
      <c r="QO8" s="4">
        <v>999</v>
      </c>
      <c r="QP8" s="4">
        <v>999</v>
      </c>
      <c r="QQ8" s="4">
        <v>999</v>
      </c>
      <c r="QR8" s="4">
        <v>999</v>
      </c>
      <c r="QS8" s="30">
        <v>999</v>
      </c>
      <c r="QT8" s="30">
        <v>999</v>
      </c>
      <c r="QU8" s="30">
        <v>999</v>
      </c>
      <c r="QV8" s="30">
        <v>999</v>
      </c>
      <c r="QW8" s="30">
        <v>999</v>
      </c>
      <c r="QX8" s="30">
        <v>999</v>
      </c>
      <c r="QY8" s="30">
        <v>999</v>
      </c>
      <c r="QZ8" s="30">
        <v>999</v>
      </c>
      <c r="RA8" s="30">
        <v>999</v>
      </c>
      <c r="RB8" s="30">
        <v>999</v>
      </c>
      <c r="RC8" s="4">
        <v>2014</v>
      </c>
      <c r="RD8" s="24">
        <v>0.69099999999999995</v>
      </c>
      <c r="RE8" s="24">
        <v>0.69099999999999995</v>
      </c>
      <c r="RF8" s="24">
        <v>0.76</v>
      </c>
      <c r="RG8" s="24">
        <v>0.76</v>
      </c>
      <c r="RH8" s="24">
        <v>0.622</v>
      </c>
      <c r="RI8" s="24">
        <v>0.622</v>
      </c>
      <c r="RJ8" s="4">
        <v>999</v>
      </c>
      <c r="RK8" s="4">
        <v>999</v>
      </c>
      <c r="RL8" s="4">
        <v>999</v>
      </c>
      <c r="RM8" s="4">
        <v>999</v>
      </c>
      <c r="RN8" s="4">
        <v>999</v>
      </c>
      <c r="RO8" s="4">
        <v>999</v>
      </c>
      <c r="RP8" s="4">
        <v>999</v>
      </c>
      <c r="RQ8" s="4">
        <v>999</v>
      </c>
      <c r="RR8" s="4">
        <v>999</v>
      </c>
      <c r="RS8" s="4">
        <v>999</v>
      </c>
      <c r="RT8" s="4">
        <v>999</v>
      </c>
      <c r="RU8" s="4">
        <v>999</v>
      </c>
      <c r="RV8" s="4">
        <v>999</v>
      </c>
      <c r="RW8" s="4">
        <v>999</v>
      </c>
      <c r="RX8" s="4">
        <v>999</v>
      </c>
      <c r="RY8" s="4">
        <v>999</v>
      </c>
      <c r="RZ8" s="30">
        <f t="shared" si="7"/>
        <v>0.81842105263157894</v>
      </c>
      <c r="SA8" s="15" t="s">
        <v>1024</v>
      </c>
      <c r="SB8" s="30">
        <v>999</v>
      </c>
      <c r="SC8" s="30">
        <v>999</v>
      </c>
      <c r="SD8" s="30">
        <v>999</v>
      </c>
      <c r="SE8" s="30">
        <v>999</v>
      </c>
      <c r="SF8" s="30">
        <v>999</v>
      </c>
      <c r="SG8" s="30">
        <v>999</v>
      </c>
      <c r="SH8" s="30">
        <v>999</v>
      </c>
      <c r="SI8" s="30">
        <v>999</v>
      </c>
      <c r="SJ8" s="25">
        <v>0.47877151941981899</v>
      </c>
      <c r="SK8" s="24">
        <v>0.28999999999999998</v>
      </c>
      <c r="SL8" s="24">
        <v>0.26569467665042612</v>
      </c>
      <c r="SM8" s="24">
        <v>0.373</v>
      </c>
      <c r="SN8" s="24">
        <v>7.0114151930523727E-2</v>
      </c>
      <c r="SO8" s="24">
        <v>0.20600000000000002</v>
      </c>
      <c r="SP8" s="4">
        <v>999</v>
      </c>
      <c r="SQ8" s="4">
        <v>999</v>
      </c>
      <c r="SR8" s="4">
        <v>999</v>
      </c>
      <c r="SS8" s="4">
        <v>999</v>
      </c>
      <c r="ST8" s="4">
        <v>999</v>
      </c>
      <c r="SU8" s="4">
        <v>999</v>
      </c>
      <c r="SV8" s="4">
        <v>999</v>
      </c>
      <c r="SW8" s="4">
        <v>999</v>
      </c>
      <c r="SX8" s="4">
        <v>999</v>
      </c>
      <c r="SY8" s="4">
        <v>999</v>
      </c>
      <c r="SZ8" s="4">
        <v>999</v>
      </c>
      <c r="TA8" s="4">
        <v>999</v>
      </c>
      <c r="TB8" s="4">
        <v>999</v>
      </c>
      <c r="TC8" s="4">
        <v>999</v>
      </c>
      <c r="TD8" s="4">
        <v>999</v>
      </c>
      <c r="TE8" s="4">
        <v>999</v>
      </c>
      <c r="TF8" s="30">
        <f t="shared" si="0"/>
        <v>0.55227882037533516</v>
      </c>
      <c r="TG8" s="15" t="s">
        <v>1024</v>
      </c>
      <c r="TH8" s="30">
        <v>999</v>
      </c>
      <c r="TI8" s="30">
        <v>999</v>
      </c>
      <c r="TJ8" s="30">
        <v>999</v>
      </c>
      <c r="TK8" s="30">
        <v>999</v>
      </c>
      <c r="TL8" s="30">
        <v>999</v>
      </c>
      <c r="TM8" s="30">
        <v>999</v>
      </c>
      <c r="TN8" s="30">
        <v>999</v>
      </c>
      <c r="TO8" s="30">
        <v>999</v>
      </c>
      <c r="TP8" s="4">
        <v>999</v>
      </c>
      <c r="TQ8" s="4">
        <v>999</v>
      </c>
      <c r="TR8" s="4">
        <v>999</v>
      </c>
      <c r="TS8" s="4">
        <v>999</v>
      </c>
      <c r="TT8" s="4">
        <v>999</v>
      </c>
      <c r="TU8" s="4">
        <v>999</v>
      </c>
      <c r="TV8" s="4">
        <v>999</v>
      </c>
      <c r="TW8" s="4">
        <v>999</v>
      </c>
      <c r="TX8" s="4">
        <v>999</v>
      </c>
      <c r="TY8" s="4">
        <v>999</v>
      </c>
      <c r="TZ8" s="4">
        <v>999</v>
      </c>
      <c r="UA8" s="4">
        <v>999</v>
      </c>
      <c r="UB8" s="4">
        <v>999</v>
      </c>
      <c r="UC8" s="4">
        <v>999</v>
      </c>
      <c r="UD8" s="4">
        <v>999</v>
      </c>
      <c r="UE8" s="4">
        <v>999</v>
      </c>
      <c r="UF8" s="4">
        <v>999</v>
      </c>
      <c r="UG8" s="4">
        <v>999</v>
      </c>
      <c r="UH8" s="4">
        <v>999</v>
      </c>
      <c r="UI8" s="4">
        <v>999</v>
      </c>
      <c r="UJ8" s="4">
        <v>999</v>
      </c>
      <c r="UK8" s="4">
        <v>999</v>
      </c>
      <c r="UL8" s="30">
        <v>999</v>
      </c>
      <c r="UM8" s="30">
        <v>999</v>
      </c>
      <c r="UN8" s="30">
        <v>999</v>
      </c>
      <c r="UO8" s="30">
        <v>999</v>
      </c>
      <c r="UP8" s="30">
        <v>999</v>
      </c>
      <c r="UQ8" s="30">
        <v>999</v>
      </c>
      <c r="UR8" s="30">
        <v>999</v>
      </c>
      <c r="US8" s="30">
        <v>999</v>
      </c>
      <c r="UT8" s="30">
        <v>999</v>
      </c>
      <c r="UU8" s="30">
        <v>999</v>
      </c>
      <c r="UV8" s="4">
        <v>999</v>
      </c>
      <c r="UW8" s="4">
        <v>999</v>
      </c>
      <c r="UX8" s="4">
        <v>999</v>
      </c>
      <c r="UY8" s="4">
        <v>999</v>
      </c>
      <c r="UZ8" s="4">
        <v>999</v>
      </c>
      <c r="VA8" s="4">
        <v>999</v>
      </c>
      <c r="VB8" s="4">
        <v>999</v>
      </c>
      <c r="VC8" s="4">
        <v>999</v>
      </c>
      <c r="VD8" s="4">
        <v>999</v>
      </c>
      <c r="VE8" s="4">
        <v>999</v>
      </c>
      <c r="VF8" s="4">
        <v>999</v>
      </c>
      <c r="VG8" s="4">
        <v>999</v>
      </c>
      <c r="VH8" s="4">
        <v>999</v>
      </c>
      <c r="VI8" s="4">
        <v>999</v>
      </c>
      <c r="VJ8" s="4">
        <v>999</v>
      </c>
      <c r="VK8" s="4">
        <v>999</v>
      </c>
      <c r="VL8" s="4">
        <v>999</v>
      </c>
      <c r="VM8" s="4">
        <v>999</v>
      </c>
      <c r="VN8" s="4">
        <v>999</v>
      </c>
      <c r="VO8" s="4">
        <v>999</v>
      </c>
      <c r="VP8" s="4">
        <v>999</v>
      </c>
      <c r="VQ8" s="4">
        <v>999</v>
      </c>
      <c r="VR8" s="30">
        <v>999</v>
      </c>
      <c r="VS8" s="30">
        <v>999</v>
      </c>
      <c r="VT8" s="30">
        <v>999</v>
      </c>
      <c r="VU8" s="30">
        <v>999</v>
      </c>
      <c r="VV8" s="30">
        <v>999</v>
      </c>
      <c r="VW8" s="30">
        <v>999</v>
      </c>
      <c r="VX8" s="30">
        <v>999</v>
      </c>
      <c r="VY8" s="30">
        <v>999</v>
      </c>
      <c r="VZ8" s="30">
        <v>999</v>
      </c>
      <c r="WA8" s="30">
        <v>999</v>
      </c>
      <c r="WB8" s="4">
        <v>2014</v>
      </c>
      <c r="WC8" s="88">
        <v>0.69565851842416815</v>
      </c>
      <c r="WD8" s="88">
        <v>0.15151515151515152</v>
      </c>
      <c r="WE8" s="88">
        <v>0.71717171717171713</v>
      </c>
      <c r="WF8" s="4">
        <v>1</v>
      </c>
      <c r="WG8" s="4" t="s">
        <v>1010</v>
      </c>
      <c r="WH8" s="4">
        <v>1</v>
      </c>
      <c r="WI8" s="4" t="s">
        <v>1010</v>
      </c>
      <c r="WJ8" s="4">
        <v>1</v>
      </c>
      <c r="WK8" s="4" t="s">
        <v>1010</v>
      </c>
      <c r="WL8" s="4">
        <v>1</v>
      </c>
      <c r="WM8" s="4" t="s">
        <v>1010</v>
      </c>
      <c r="WN8" s="4">
        <v>1</v>
      </c>
      <c r="WO8" s="4" t="s">
        <v>1010</v>
      </c>
      <c r="WP8" s="4">
        <v>1</v>
      </c>
      <c r="WQ8" s="4" t="s">
        <v>1010</v>
      </c>
      <c r="WR8" s="4">
        <v>1</v>
      </c>
      <c r="WS8" s="4" t="s">
        <v>1010</v>
      </c>
      <c r="WT8" s="4">
        <v>1</v>
      </c>
      <c r="WU8" s="4" t="s">
        <v>1010</v>
      </c>
      <c r="WV8" s="4">
        <v>1</v>
      </c>
      <c r="WW8" s="4" t="s">
        <v>1010</v>
      </c>
      <c r="WX8" s="4">
        <v>1</v>
      </c>
      <c r="WY8" s="4" t="s">
        <v>1010</v>
      </c>
      <c r="WZ8" s="4">
        <v>1</v>
      </c>
      <c r="XA8" s="4" t="s">
        <v>1010</v>
      </c>
      <c r="XB8" s="4">
        <v>1</v>
      </c>
      <c r="XC8" s="4" t="s">
        <v>1010</v>
      </c>
      <c r="XD8" s="4">
        <v>1</v>
      </c>
      <c r="XE8" s="4" t="s">
        <v>1010</v>
      </c>
      <c r="XF8" s="4">
        <v>1</v>
      </c>
      <c r="XG8" s="4" t="s">
        <v>1010</v>
      </c>
      <c r="XH8" s="4">
        <v>1</v>
      </c>
      <c r="XI8" s="4" t="s">
        <v>1010</v>
      </c>
      <c r="XJ8" s="4">
        <v>1</v>
      </c>
      <c r="XK8" s="4" t="s">
        <v>1010</v>
      </c>
      <c r="XL8" s="4">
        <v>1</v>
      </c>
      <c r="XM8" s="4" t="s">
        <v>1010</v>
      </c>
      <c r="XN8" s="4">
        <v>1</v>
      </c>
      <c r="XO8" s="4" t="s">
        <v>1010</v>
      </c>
      <c r="XP8" s="4">
        <v>1</v>
      </c>
      <c r="XQ8" s="4" t="s">
        <v>1010</v>
      </c>
      <c r="XR8" s="4">
        <v>0</v>
      </c>
      <c r="XS8" s="4" t="s">
        <v>1011</v>
      </c>
      <c r="XT8" s="88">
        <v>0.94736842105263153</v>
      </c>
      <c r="XU8" s="88">
        <v>1</v>
      </c>
      <c r="XV8" s="4">
        <v>1</v>
      </c>
      <c r="XW8" s="4" t="s">
        <v>1010</v>
      </c>
      <c r="XX8" s="4">
        <v>0</v>
      </c>
      <c r="XY8" s="4" t="s">
        <v>1010</v>
      </c>
      <c r="XZ8" s="4">
        <v>1</v>
      </c>
      <c r="YA8" s="4" t="s">
        <v>1010</v>
      </c>
      <c r="YB8" s="4">
        <v>0</v>
      </c>
      <c r="YC8" s="4" t="s">
        <v>1050</v>
      </c>
      <c r="YD8" s="88">
        <v>0.5</v>
      </c>
      <c r="YE8" s="88">
        <v>1</v>
      </c>
      <c r="YF8" s="4">
        <v>1</v>
      </c>
      <c r="YG8" s="4" t="s">
        <v>1010</v>
      </c>
      <c r="YH8" s="4">
        <v>1</v>
      </c>
      <c r="YI8" s="4" t="s">
        <v>1010</v>
      </c>
      <c r="YJ8" s="4">
        <v>1</v>
      </c>
      <c r="YK8" s="4" t="s">
        <v>1010</v>
      </c>
      <c r="YL8" s="4">
        <v>1</v>
      </c>
      <c r="YM8" s="4" t="s">
        <v>1010</v>
      </c>
      <c r="YN8" s="4">
        <v>1</v>
      </c>
      <c r="YO8" s="4" t="s">
        <v>1010</v>
      </c>
      <c r="YP8" s="4">
        <v>1</v>
      </c>
      <c r="YQ8" s="4" t="s">
        <v>1010</v>
      </c>
      <c r="YR8" s="4">
        <v>1</v>
      </c>
      <c r="YS8" s="4" t="s">
        <v>1010</v>
      </c>
      <c r="YT8" s="4">
        <v>1</v>
      </c>
      <c r="YU8" s="4" t="s">
        <v>1010</v>
      </c>
      <c r="YV8" s="4">
        <v>999</v>
      </c>
      <c r="YW8" s="4">
        <v>999</v>
      </c>
      <c r="YX8" s="4">
        <v>999</v>
      </c>
      <c r="YY8" s="4">
        <v>999</v>
      </c>
      <c r="YZ8" s="4">
        <v>999</v>
      </c>
      <c r="ZA8" s="4">
        <v>999</v>
      </c>
      <c r="ZB8" s="4">
        <v>999</v>
      </c>
      <c r="ZC8" s="4">
        <v>999</v>
      </c>
      <c r="ZD8" s="4">
        <v>999</v>
      </c>
      <c r="ZE8" s="4">
        <v>999</v>
      </c>
      <c r="ZF8" s="4">
        <v>999</v>
      </c>
      <c r="ZG8" s="4">
        <v>999</v>
      </c>
      <c r="ZH8" s="4">
        <v>999</v>
      </c>
      <c r="ZI8" s="4">
        <v>999</v>
      </c>
      <c r="ZJ8" s="4">
        <v>999</v>
      </c>
      <c r="ZK8" s="4">
        <v>999</v>
      </c>
      <c r="ZL8" s="4">
        <v>999</v>
      </c>
      <c r="ZM8" s="4">
        <v>999</v>
      </c>
      <c r="ZN8" s="4">
        <v>999</v>
      </c>
      <c r="ZO8" s="4">
        <v>999</v>
      </c>
      <c r="ZP8" s="4">
        <v>999</v>
      </c>
      <c r="ZQ8" s="4">
        <v>999</v>
      </c>
      <c r="ZR8" s="30">
        <v>999</v>
      </c>
      <c r="ZS8" s="30">
        <v>999</v>
      </c>
      <c r="ZT8" s="30">
        <v>999</v>
      </c>
      <c r="ZU8" s="30">
        <v>999</v>
      </c>
      <c r="ZV8" s="30">
        <v>999</v>
      </c>
      <c r="ZW8" s="30">
        <v>999</v>
      </c>
      <c r="ZX8" s="30">
        <v>999</v>
      </c>
      <c r="ZY8" s="30">
        <v>999</v>
      </c>
      <c r="ZZ8" s="30">
        <v>999</v>
      </c>
      <c r="AAA8" s="30">
        <v>999</v>
      </c>
      <c r="AAB8" s="4">
        <v>999</v>
      </c>
      <c r="AAC8" s="4">
        <v>999</v>
      </c>
      <c r="AAD8" s="4">
        <v>999</v>
      </c>
      <c r="AAE8" s="4">
        <v>999</v>
      </c>
      <c r="AAF8" s="4">
        <v>999</v>
      </c>
      <c r="AAG8" s="4">
        <v>999</v>
      </c>
      <c r="AAH8" s="4">
        <v>999</v>
      </c>
      <c r="AAI8" s="4">
        <v>999</v>
      </c>
      <c r="AAJ8" s="4">
        <v>999</v>
      </c>
      <c r="AAK8" s="4">
        <v>999</v>
      </c>
      <c r="AAL8" s="4">
        <v>999</v>
      </c>
      <c r="AAM8" s="4">
        <v>999</v>
      </c>
      <c r="AAN8" s="4">
        <v>999</v>
      </c>
      <c r="AAO8" s="4">
        <v>999</v>
      </c>
      <c r="AAP8" s="4">
        <v>999</v>
      </c>
      <c r="AAQ8" s="4">
        <v>999</v>
      </c>
      <c r="AAR8" s="4">
        <v>999</v>
      </c>
      <c r="AAS8" s="4">
        <v>999</v>
      </c>
      <c r="AAT8" s="4">
        <v>999</v>
      </c>
      <c r="AAU8" s="4">
        <v>999</v>
      </c>
      <c r="AAV8" s="4">
        <v>999</v>
      </c>
      <c r="AAW8" s="4">
        <v>999</v>
      </c>
      <c r="AAX8" s="30">
        <v>999</v>
      </c>
      <c r="AAY8" s="30">
        <v>999</v>
      </c>
      <c r="AAZ8" s="30">
        <v>999</v>
      </c>
      <c r="ABA8" s="30">
        <v>999</v>
      </c>
      <c r="ABB8" s="30">
        <v>999</v>
      </c>
      <c r="ABC8" s="30">
        <v>999</v>
      </c>
      <c r="ABD8" s="30">
        <v>999</v>
      </c>
      <c r="ABE8" s="30">
        <v>999</v>
      </c>
      <c r="ABF8" s="30">
        <v>999</v>
      </c>
      <c r="ABG8" s="30">
        <v>999</v>
      </c>
      <c r="ABH8" s="4">
        <v>999</v>
      </c>
      <c r="ABI8" s="4">
        <v>999</v>
      </c>
      <c r="ABJ8" s="4">
        <v>999</v>
      </c>
      <c r="ABK8" s="4">
        <v>999</v>
      </c>
      <c r="ABL8" s="4">
        <v>999</v>
      </c>
      <c r="ABM8" s="4">
        <v>999</v>
      </c>
      <c r="ABN8" s="4">
        <v>999</v>
      </c>
      <c r="ABO8" s="4">
        <v>999</v>
      </c>
      <c r="ABP8" s="4">
        <v>999</v>
      </c>
      <c r="ABQ8" s="4">
        <v>999</v>
      </c>
      <c r="ABR8" s="4">
        <v>999</v>
      </c>
      <c r="ABS8" s="4">
        <v>999</v>
      </c>
      <c r="ABT8" s="4">
        <v>999</v>
      </c>
      <c r="ABU8" s="4">
        <v>999</v>
      </c>
      <c r="ABV8" s="4">
        <v>999</v>
      </c>
      <c r="ABW8" s="4">
        <v>999</v>
      </c>
      <c r="ABX8" s="4">
        <v>999</v>
      </c>
      <c r="ABY8" s="4">
        <v>999</v>
      </c>
      <c r="ABZ8" s="4">
        <v>999</v>
      </c>
      <c r="ACA8" s="4">
        <v>999</v>
      </c>
      <c r="ACB8" s="4">
        <v>999</v>
      </c>
      <c r="ACC8" s="4">
        <v>999</v>
      </c>
      <c r="ACD8" s="30">
        <v>999</v>
      </c>
      <c r="ACE8" s="30">
        <v>999</v>
      </c>
      <c r="ACF8" s="30">
        <v>999</v>
      </c>
      <c r="ACG8" s="30">
        <v>999</v>
      </c>
      <c r="ACH8" s="30">
        <v>999</v>
      </c>
      <c r="ACI8" s="30">
        <v>999</v>
      </c>
      <c r="ACJ8" s="30">
        <v>999</v>
      </c>
      <c r="ACK8" s="30">
        <v>999</v>
      </c>
      <c r="ACL8" s="30">
        <v>999</v>
      </c>
      <c r="ACM8" s="30">
        <v>999</v>
      </c>
      <c r="ACN8" s="24">
        <v>0.66964392075904022</v>
      </c>
      <c r="ACO8" s="24">
        <v>0.55000000000000004</v>
      </c>
      <c r="ACP8" s="4">
        <v>999</v>
      </c>
      <c r="ACQ8" s="4">
        <v>999</v>
      </c>
      <c r="ACR8" s="4">
        <v>999</v>
      </c>
      <c r="ACS8" s="4">
        <v>999</v>
      </c>
      <c r="ACT8" s="4">
        <v>999</v>
      </c>
      <c r="ACU8" s="4">
        <v>999</v>
      </c>
      <c r="ACV8" s="4">
        <v>999</v>
      </c>
      <c r="ACW8" s="4">
        <v>999</v>
      </c>
      <c r="ACX8" s="4">
        <v>999</v>
      </c>
      <c r="ACY8" s="4">
        <v>999</v>
      </c>
      <c r="ACZ8" s="4">
        <v>999</v>
      </c>
      <c r="ADA8" s="4">
        <v>999</v>
      </c>
      <c r="ADB8" s="4">
        <v>999</v>
      </c>
      <c r="ADC8" s="4">
        <v>999</v>
      </c>
      <c r="ADD8" s="4">
        <v>999</v>
      </c>
      <c r="ADE8" s="4">
        <v>999</v>
      </c>
      <c r="ADF8" s="4">
        <v>999</v>
      </c>
      <c r="ADG8" s="4">
        <v>999</v>
      </c>
      <c r="ADH8" s="4">
        <v>999</v>
      </c>
      <c r="ADI8" s="4">
        <v>999</v>
      </c>
      <c r="ADJ8" s="30">
        <v>999</v>
      </c>
      <c r="ADK8" s="30">
        <v>999</v>
      </c>
      <c r="ADL8" s="30">
        <v>999</v>
      </c>
      <c r="ADM8" s="30">
        <v>999</v>
      </c>
      <c r="ADN8" s="30">
        <v>999</v>
      </c>
      <c r="ADO8" s="30">
        <v>999</v>
      </c>
      <c r="ADP8" s="30">
        <v>999</v>
      </c>
      <c r="ADQ8" s="30">
        <v>999</v>
      </c>
      <c r="ADR8" s="30">
        <v>999</v>
      </c>
      <c r="ADS8" s="30">
        <v>999</v>
      </c>
      <c r="ADT8" s="4">
        <v>999</v>
      </c>
      <c r="ADU8" s="4">
        <v>999</v>
      </c>
      <c r="ADV8" s="4">
        <v>999</v>
      </c>
      <c r="ADW8" s="4">
        <v>999</v>
      </c>
      <c r="ADX8" s="4">
        <v>999</v>
      </c>
      <c r="ADY8" s="4">
        <v>999</v>
      </c>
      <c r="ADZ8" s="4">
        <v>999</v>
      </c>
      <c r="AEA8" s="4">
        <v>999</v>
      </c>
      <c r="AEB8" s="4">
        <v>999</v>
      </c>
      <c r="AEC8" s="4">
        <v>999</v>
      </c>
      <c r="AED8" s="4">
        <v>999</v>
      </c>
      <c r="AEE8" s="4">
        <v>999</v>
      </c>
      <c r="AEF8" s="4">
        <v>999</v>
      </c>
      <c r="AEG8" s="4">
        <v>999</v>
      </c>
      <c r="AEH8" s="4">
        <v>999</v>
      </c>
      <c r="AEI8" s="4">
        <v>999</v>
      </c>
      <c r="AEJ8" s="4">
        <v>999</v>
      </c>
      <c r="AEK8" s="4">
        <v>999</v>
      </c>
      <c r="AEL8" s="4">
        <v>999</v>
      </c>
      <c r="AEM8" s="4">
        <v>999</v>
      </c>
      <c r="AEN8" s="4">
        <v>999</v>
      </c>
      <c r="AEO8" s="4">
        <v>999</v>
      </c>
      <c r="AEP8" s="30">
        <v>999</v>
      </c>
      <c r="AEQ8" s="30">
        <v>999</v>
      </c>
      <c r="AER8" s="30">
        <v>999</v>
      </c>
      <c r="AES8" s="30">
        <v>999</v>
      </c>
      <c r="AET8" s="30">
        <v>999</v>
      </c>
      <c r="AEU8" s="30">
        <v>999</v>
      </c>
      <c r="AEV8" s="30">
        <v>999</v>
      </c>
      <c r="AEW8" s="30">
        <v>999</v>
      </c>
      <c r="AEX8" s="30">
        <v>999</v>
      </c>
      <c r="AEY8" s="30">
        <v>999</v>
      </c>
      <c r="AEZ8" s="4">
        <v>999</v>
      </c>
      <c r="AFA8" s="4">
        <v>999</v>
      </c>
      <c r="AFB8" s="4">
        <v>999</v>
      </c>
      <c r="AFC8" s="4">
        <v>999</v>
      </c>
      <c r="AFD8" s="4">
        <v>999</v>
      </c>
      <c r="AFE8" s="4">
        <v>999</v>
      </c>
      <c r="AFF8" s="4">
        <v>999</v>
      </c>
      <c r="AFG8" s="4">
        <v>999</v>
      </c>
      <c r="AFH8" s="4">
        <v>999</v>
      </c>
      <c r="AFI8" s="4">
        <v>999</v>
      </c>
      <c r="AFJ8" s="4">
        <v>999</v>
      </c>
      <c r="AFK8" s="4">
        <v>999</v>
      </c>
      <c r="AFL8" s="4">
        <v>999</v>
      </c>
      <c r="AFM8" s="4">
        <v>999</v>
      </c>
      <c r="AFN8" s="4">
        <v>999</v>
      </c>
      <c r="AFO8" s="4">
        <v>999</v>
      </c>
      <c r="AFP8" s="4">
        <v>999</v>
      </c>
      <c r="AFQ8" s="4">
        <v>999</v>
      </c>
      <c r="AFR8" s="4">
        <v>999</v>
      </c>
      <c r="AFS8" s="4">
        <v>999</v>
      </c>
      <c r="AFT8" s="4">
        <v>999</v>
      </c>
      <c r="AFU8" s="4">
        <v>999</v>
      </c>
      <c r="AFV8" s="30">
        <v>999</v>
      </c>
      <c r="AFW8" s="30">
        <v>999</v>
      </c>
      <c r="AFX8" s="30">
        <v>999</v>
      </c>
      <c r="AFY8" s="30">
        <v>999</v>
      </c>
      <c r="AFZ8" s="30">
        <v>999</v>
      </c>
      <c r="AGA8" s="30">
        <v>999</v>
      </c>
      <c r="AGB8" s="30">
        <v>999</v>
      </c>
      <c r="AGC8" s="30">
        <v>999</v>
      </c>
      <c r="AGD8" s="30">
        <v>999</v>
      </c>
      <c r="AGE8" s="30">
        <v>999</v>
      </c>
      <c r="AGF8" s="5" t="s">
        <v>1292</v>
      </c>
      <c r="AGG8" s="24">
        <v>0.82400000000000007</v>
      </c>
      <c r="AGH8" s="24">
        <v>0.82400000000000007</v>
      </c>
      <c r="AGI8" s="4">
        <v>999</v>
      </c>
      <c r="AGJ8" s="4">
        <v>999</v>
      </c>
      <c r="AGK8" s="4">
        <v>999</v>
      </c>
      <c r="AGL8" s="4">
        <v>999</v>
      </c>
      <c r="AGM8" s="4">
        <v>999</v>
      </c>
      <c r="AGN8" s="4">
        <v>999</v>
      </c>
      <c r="AGO8" s="4">
        <v>999</v>
      </c>
      <c r="AGP8" s="4">
        <v>999</v>
      </c>
      <c r="AGQ8" s="4">
        <v>999</v>
      </c>
      <c r="AGR8" s="4">
        <v>999</v>
      </c>
      <c r="AGS8" s="4">
        <v>999</v>
      </c>
      <c r="AGT8" s="4">
        <v>999</v>
      </c>
      <c r="AGU8" s="4">
        <v>999</v>
      </c>
      <c r="AGV8" s="4">
        <v>999</v>
      </c>
      <c r="AGW8" s="4">
        <v>999</v>
      </c>
      <c r="AGX8" s="4">
        <v>999</v>
      </c>
      <c r="AGY8" s="4">
        <v>999</v>
      </c>
      <c r="AGZ8" s="4">
        <v>999</v>
      </c>
      <c r="AHA8" s="4">
        <v>999</v>
      </c>
      <c r="AHB8" s="4">
        <v>999</v>
      </c>
      <c r="AHC8" s="30">
        <v>999</v>
      </c>
      <c r="AHD8" s="30">
        <v>999</v>
      </c>
      <c r="AHE8" s="30">
        <v>999</v>
      </c>
      <c r="AHF8" s="30">
        <v>999</v>
      </c>
      <c r="AHG8" s="30">
        <v>999</v>
      </c>
      <c r="AHH8" s="30">
        <v>999</v>
      </c>
      <c r="AHI8" s="30">
        <v>999</v>
      </c>
      <c r="AHJ8" s="30">
        <v>999</v>
      </c>
      <c r="AHK8" s="30">
        <v>999</v>
      </c>
      <c r="AHL8" s="30">
        <v>999</v>
      </c>
      <c r="AHM8" s="24">
        <v>0.71499999999999997</v>
      </c>
      <c r="AHN8" s="24">
        <v>0.71499999999999997</v>
      </c>
      <c r="AHO8" s="24">
        <v>0.88400000000000001</v>
      </c>
      <c r="AHP8" s="24">
        <v>0.88400000000000001</v>
      </c>
      <c r="AHQ8" s="24">
        <v>0.63800000000000001</v>
      </c>
      <c r="AHR8" s="24">
        <v>0.63800000000000001</v>
      </c>
      <c r="AHS8" s="4">
        <v>999</v>
      </c>
      <c r="AHT8" s="4">
        <v>999</v>
      </c>
      <c r="AHU8" s="4">
        <v>999</v>
      </c>
      <c r="AHV8" s="4">
        <v>999</v>
      </c>
      <c r="AHW8" s="4">
        <v>999</v>
      </c>
      <c r="AHX8" s="4">
        <v>999</v>
      </c>
      <c r="AHY8" s="4">
        <v>999</v>
      </c>
      <c r="AHZ8" s="4">
        <v>999</v>
      </c>
      <c r="AIA8" s="4">
        <v>999</v>
      </c>
      <c r="AIB8" s="4">
        <v>999</v>
      </c>
      <c r="AIC8" s="4">
        <v>999</v>
      </c>
      <c r="AID8" s="4">
        <v>999</v>
      </c>
      <c r="AIE8" s="4">
        <v>999</v>
      </c>
      <c r="AIF8" s="4">
        <v>999</v>
      </c>
      <c r="AIG8" s="4">
        <v>999</v>
      </c>
      <c r="AIH8" s="4">
        <v>999</v>
      </c>
      <c r="AII8" s="30">
        <f t="shared" si="2"/>
        <v>0.72171945701357465</v>
      </c>
      <c r="AIJ8" s="15" t="s">
        <v>1024</v>
      </c>
      <c r="AIK8" s="30">
        <v>999</v>
      </c>
      <c r="AIL8" s="30">
        <v>999</v>
      </c>
      <c r="AIM8" s="30">
        <v>999</v>
      </c>
      <c r="AIN8" s="30">
        <v>999</v>
      </c>
      <c r="AIO8" s="30">
        <v>999</v>
      </c>
      <c r="AIP8" s="30">
        <v>999</v>
      </c>
      <c r="AIQ8" s="30">
        <v>999</v>
      </c>
      <c r="AIR8" s="30">
        <v>999</v>
      </c>
      <c r="AIS8" s="5">
        <v>2015</v>
      </c>
      <c r="AIT8" s="88">
        <v>0.92805853825082185</v>
      </c>
      <c r="AIU8" s="88">
        <v>0.54924242424242431</v>
      </c>
      <c r="AIV8" s="88">
        <v>0.84974747474747481</v>
      </c>
      <c r="AIW8" s="4">
        <v>1</v>
      </c>
      <c r="AIX8" s="4" t="s">
        <v>1010</v>
      </c>
      <c r="AIY8" s="4">
        <v>0.33</v>
      </c>
      <c r="AIZ8" s="4" t="s">
        <v>1042</v>
      </c>
      <c r="AJA8" s="24">
        <v>999</v>
      </c>
      <c r="AJB8" s="24">
        <v>999</v>
      </c>
      <c r="AJC8" s="24">
        <v>999</v>
      </c>
      <c r="AJD8" s="24">
        <v>999</v>
      </c>
      <c r="AJE8" s="24">
        <v>999</v>
      </c>
      <c r="AJF8" s="24">
        <v>999</v>
      </c>
      <c r="AJG8" s="88">
        <v>0.66500000000000004</v>
      </c>
      <c r="AJH8" s="88">
        <v>0.66666666666666663</v>
      </c>
      <c r="AJI8" s="4">
        <v>0</v>
      </c>
      <c r="AJJ8" s="4" t="s">
        <v>1011</v>
      </c>
      <c r="AJK8" s="4">
        <v>0</v>
      </c>
      <c r="AJL8" s="4" t="s">
        <v>1011</v>
      </c>
      <c r="AJM8" s="24">
        <v>999</v>
      </c>
      <c r="AJN8" s="24">
        <v>999</v>
      </c>
      <c r="AJO8" s="24">
        <v>0.26587537946453377</v>
      </c>
      <c r="AJP8" s="107">
        <v>1</v>
      </c>
      <c r="AJQ8" s="88">
        <v>8.8625126488177927E-2</v>
      </c>
      <c r="AJR8" s="88">
        <v>1</v>
      </c>
      <c r="AJS8" s="4">
        <v>0</v>
      </c>
      <c r="AJT8" s="5" t="s">
        <v>1011</v>
      </c>
      <c r="AJU8" s="4">
        <v>1</v>
      </c>
      <c r="AJV8" s="4" t="s">
        <v>1010</v>
      </c>
      <c r="AJW8" s="4">
        <v>0</v>
      </c>
      <c r="AJX8" s="4" t="s">
        <v>1011</v>
      </c>
      <c r="AJY8" s="4">
        <v>0</v>
      </c>
      <c r="AJZ8" s="4" t="s">
        <v>1011</v>
      </c>
      <c r="AKA8" s="88">
        <v>0.25</v>
      </c>
      <c r="AKB8" s="88">
        <v>1</v>
      </c>
      <c r="AKC8" s="4" t="s">
        <v>1036</v>
      </c>
      <c r="AKD8" s="4" t="s">
        <v>1010</v>
      </c>
      <c r="AKE8" s="24">
        <v>0.70635015178581351</v>
      </c>
      <c r="AKF8" s="22">
        <v>40</v>
      </c>
      <c r="AKG8" s="4" t="s">
        <v>1036</v>
      </c>
      <c r="AKH8" s="4" t="s">
        <v>1010</v>
      </c>
      <c r="AKI8" s="4" t="s">
        <v>1036</v>
      </c>
      <c r="AKJ8" s="4" t="s">
        <v>1010</v>
      </c>
      <c r="AKK8" s="24">
        <v>0.62</v>
      </c>
      <c r="AKL8" s="24">
        <v>0.62</v>
      </c>
      <c r="AKM8" s="4" t="s">
        <v>1036</v>
      </c>
      <c r="AKN8" s="4" t="s">
        <v>1010</v>
      </c>
      <c r="AKO8" s="4">
        <v>999</v>
      </c>
      <c r="AKP8" s="4" t="s">
        <v>1347</v>
      </c>
      <c r="AKQ8" s="88">
        <v>0.88772502529763564</v>
      </c>
      <c r="AKR8" s="88">
        <v>1</v>
      </c>
      <c r="AKS8" s="88">
        <v>0.91666666666666663</v>
      </c>
    </row>
    <row r="9" spans="1:981" s="4" customFormat="1" x14ac:dyDescent="0.25">
      <c r="A9" s="4" t="s">
        <v>1026</v>
      </c>
      <c r="B9" s="4">
        <v>1</v>
      </c>
      <c r="C9" s="4" t="s">
        <v>1010</v>
      </c>
      <c r="D9" s="4">
        <v>1</v>
      </c>
      <c r="E9" s="4" t="s">
        <v>1010</v>
      </c>
      <c r="F9" s="4">
        <v>1</v>
      </c>
      <c r="G9" s="4" t="s">
        <v>1010</v>
      </c>
      <c r="H9" s="4">
        <v>1</v>
      </c>
      <c r="I9" s="4" t="s">
        <v>1010</v>
      </c>
      <c r="J9" s="4">
        <v>0.5</v>
      </c>
      <c r="K9" s="4" t="s">
        <v>1009</v>
      </c>
      <c r="L9" s="4">
        <v>1</v>
      </c>
      <c r="M9" s="4" t="s">
        <v>1008</v>
      </c>
      <c r="N9" s="4">
        <v>1</v>
      </c>
      <c r="O9" s="4" t="s">
        <v>1010</v>
      </c>
      <c r="P9" s="4">
        <v>1</v>
      </c>
      <c r="Q9" s="4" t="s">
        <v>1010</v>
      </c>
      <c r="R9" s="4">
        <v>1</v>
      </c>
      <c r="S9" s="4" t="s">
        <v>1010</v>
      </c>
      <c r="T9" s="4">
        <v>1</v>
      </c>
      <c r="U9" s="4" t="s">
        <v>1010</v>
      </c>
      <c r="V9" s="4">
        <v>1</v>
      </c>
      <c r="W9" s="4" t="s">
        <v>1010</v>
      </c>
      <c r="X9" s="4">
        <v>0</v>
      </c>
      <c r="Y9" s="4" t="s">
        <v>1011</v>
      </c>
      <c r="Z9" s="4">
        <v>1</v>
      </c>
      <c r="AA9" s="4" t="s">
        <v>1315</v>
      </c>
      <c r="AB9" s="4">
        <v>1</v>
      </c>
      <c r="AC9" s="4" t="s">
        <v>1315</v>
      </c>
      <c r="AD9" s="4">
        <v>1</v>
      </c>
      <c r="AE9" s="4" t="s">
        <v>1315</v>
      </c>
      <c r="AF9" s="4">
        <v>1</v>
      </c>
      <c r="AG9" s="4" t="s">
        <v>1315</v>
      </c>
      <c r="AH9" s="4">
        <v>1</v>
      </c>
      <c r="AI9" s="4" t="s">
        <v>1010</v>
      </c>
      <c r="AJ9" s="4">
        <v>1</v>
      </c>
      <c r="AK9" s="4" t="s">
        <v>1010</v>
      </c>
      <c r="AL9" s="4">
        <v>1</v>
      </c>
      <c r="AM9" s="4" t="s">
        <v>1010</v>
      </c>
      <c r="AN9" s="4">
        <v>1</v>
      </c>
      <c r="AO9" s="4" t="s">
        <v>1010</v>
      </c>
      <c r="AP9" s="4">
        <v>0.5</v>
      </c>
      <c r="AQ9" s="4" t="s">
        <v>1009</v>
      </c>
      <c r="AR9" s="4">
        <v>997</v>
      </c>
      <c r="AS9" s="4" t="s">
        <v>1012</v>
      </c>
      <c r="AT9" s="4">
        <v>997</v>
      </c>
      <c r="AU9" s="4" t="s">
        <v>1012</v>
      </c>
      <c r="AV9" s="4">
        <v>997</v>
      </c>
      <c r="AW9" s="4" t="s">
        <v>1012</v>
      </c>
      <c r="AX9" s="4">
        <v>997</v>
      </c>
      <c r="AY9" s="28" t="s">
        <v>1012</v>
      </c>
      <c r="AZ9" s="4">
        <v>997</v>
      </c>
      <c r="BA9" s="28" t="s">
        <v>1012</v>
      </c>
      <c r="BB9" s="4">
        <v>997</v>
      </c>
      <c r="BC9" s="28" t="s">
        <v>1012</v>
      </c>
      <c r="BD9" s="4">
        <v>997</v>
      </c>
      <c r="BE9" s="28" t="s">
        <v>1012</v>
      </c>
      <c r="BF9" s="4">
        <v>997</v>
      </c>
      <c r="BG9" s="28" t="s">
        <v>1012</v>
      </c>
      <c r="BH9" s="4">
        <v>997</v>
      </c>
      <c r="BI9" s="28" t="s">
        <v>1012</v>
      </c>
      <c r="BJ9" s="4">
        <v>997</v>
      </c>
      <c r="BK9" s="28" t="s">
        <v>1012</v>
      </c>
      <c r="BL9" s="4">
        <v>997</v>
      </c>
      <c r="BM9" s="28" t="s">
        <v>1012</v>
      </c>
      <c r="BN9" s="90">
        <v>0.90476190476190477</v>
      </c>
      <c r="BO9" s="90">
        <v>1</v>
      </c>
      <c r="BP9" s="4">
        <v>1</v>
      </c>
      <c r="BQ9" s="4" t="s">
        <v>1013</v>
      </c>
      <c r="BR9" s="4">
        <v>1</v>
      </c>
      <c r="BS9" s="4" t="s">
        <v>1013</v>
      </c>
      <c r="BT9" s="4">
        <v>1</v>
      </c>
      <c r="BU9" s="4" t="s">
        <v>1013</v>
      </c>
      <c r="BV9" s="4">
        <v>1</v>
      </c>
      <c r="BW9" s="4" t="s">
        <v>1013</v>
      </c>
      <c r="BX9" s="4">
        <v>1</v>
      </c>
      <c r="BY9" s="4" t="s">
        <v>1010</v>
      </c>
      <c r="BZ9" s="4">
        <v>1</v>
      </c>
      <c r="CA9" s="4" t="s">
        <v>1010</v>
      </c>
      <c r="CB9" s="4">
        <v>0</v>
      </c>
      <c r="CC9" s="4" t="s">
        <v>1011</v>
      </c>
      <c r="CD9" s="169">
        <v>0.8571428571428571</v>
      </c>
      <c r="CE9" s="90">
        <v>1</v>
      </c>
      <c r="CF9" s="4">
        <v>1</v>
      </c>
      <c r="CG9" s="4" t="s">
        <v>1010</v>
      </c>
      <c r="CH9" s="4">
        <v>1</v>
      </c>
      <c r="CI9" s="4" t="s">
        <v>1010</v>
      </c>
      <c r="CJ9" s="4">
        <v>1</v>
      </c>
      <c r="CK9" s="4" t="s">
        <v>1010</v>
      </c>
      <c r="CL9" s="88">
        <v>1</v>
      </c>
      <c r="CM9" s="88">
        <v>1</v>
      </c>
      <c r="CN9" s="4">
        <v>1</v>
      </c>
      <c r="CO9" s="28" t="s">
        <v>1010</v>
      </c>
      <c r="CP9" s="4">
        <v>1</v>
      </c>
      <c r="CQ9" s="28" t="s">
        <v>1010</v>
      </c>
      <c r="CR9" s="4">
        <v>1</v>
      </c>
      <c r="CS9" s="4" t="s">
        <v>1035</v>
      </c>
      <c r="CT9" s="4">
        <v>1</v>
      </c>
      <c r="CU9" s="4" t="s">
        <v>1010</v>
      </c>
      <c r="CV9" s="90">
        <v>1</v>
      </c>
      <c r="CW9" s="90">
        <v>1</v>
      </c>
      <c r="CX9" s="5">
        <v>0.52750869865826999</v>
      </c>
      <c r="CY9" s="142">
        <v>8.4</v>
      </c>
      <c r="CZ9" s="5">
        <v>2012</v>
      </c>
      <c r="DA9" s="23">
        <v>0.79633995631821985</v>
      </c>
      <c r="DB9" s="142">
        <v>4.5</v>
      </c>
      <c r="DC9" s="5">
        <v>2015</v>
      </c>
      <c r="DD9" s="4">
        <v>0.86762097160684293</v>
      </c>
      <c r="DE9">
        <v>16.25</v>
      </c>
      <c r="DF9" s="5">
        <v>2015</v>
      </c>
      <c r="DG9" s="4">
        <v>997</v>
      </c>
      <c r="DH9" s="4">
        <v>997</v>
      </c>
      <c r="DI9" s="5">
        <v>997</v>
      </c>
      <c r="DJ9" s="4">
        <v>0.6128829889696723</v>
      </c>
      <c r="DK9">
        <v>26.24</v>
      </c>
      <c r="DL9" s="5">
        <v>2014</v>
      </c>
      <c r="DM9" s="4">
        <v>0.4302949711408337</v>
      </c>
      <c r="DN9">
        <v>9.02</v>
      </c>
      <c r="DO9" s="5">
        <v>2014</v>
      </c>
      <c r="DP9" s="4">
        <v>1</v>
      </c>
      <c r="DQ9">
        <v>20</v>
      </c>
      <c r="DR9" s="5">
        <v>2014</v>
      </c>
      <c r="DS9" s="4">
        <v>1</v>
      </c>
      <c r="DT9">
        <v>33</v>
      </c>
      <c r="DU9" s="5">
        <v>2014</v>
      </c>
      <c r="DV9" s="4">
        <v>0.87271247269888741</v>
      </c>
      <c r="DW9">
        <v>67.5</v>
      </c>
      <c r="DX9" s="5">
        <v>2015</v>
      </c>
      <c r="DY9" s="4">
        <v>999</v>
      </c>
      <c r="DZ9" s="4">
        <v>999</v>
      </c>
      <c r="EA9" s="4">
        <v>999</v>
      </c>
      <c r="EB9" s="4">
        <v>1</v>
      </c>
      <c r="EC9">
        <v>45.5</v>
      </c>
      <c r="ED9" s="5">
        <v>2015</v>
      </c>
      <c r="EE9" s="4">
        <v>1</v>
      </c>
      <c r="EF9">
        <v>100</v>
      </c>
      <c r="EG9" s="5">
        <v>2015</v>
      </c>
      <c r="EH9" s="88">
        <v>0.81073600593927253</v>
      </c>
      <c r="EI9" s="88">
        <v>0.80952380952380942</v>
      </c>
      <c r="EJ9" s="88">
        <v>0.96190476190476182</v>
      </c>
      <c r="EK9" s="4">
        <v>1</v>
      </c>
      <c r="EL9" s="4" t="s">
        <v>1010</v>
      </c>
      <c r="EM9" s="4">
        <v>0.5</v>
      </c>
      <c r="EN9">
        <v>50</v>
      </c>
      <c r="EO9" s="4">
        <v>1</v>
      </c>
      <c r="EP9" s="4" t="s">
        <v>1010</v>
      </c>
      <c r="EQ9" s="24">
        <v>0.51121589516372801</v>
      </c>
      <c r="ER9">
        <v>40</v>
      </c>
      <c r="ES9" s="103">
        <v>0.54</v>
      </c>
      <c r="ET9">
        <v>54</v>
      </c>
      <c r="EU9" s="103">
        <v>0.56999999999999995</v>
      </c>
      <c r="EV9">
        <v>57</v>
      </c>
      <c r="EW9" s="5">
        <v>2014</v>
      </c>
      <c r="EX9" s="90">
        <v>0.46708072301741604</v>
      </c>
      <c r="EY9" s="90">
        <v>1</v>
      </c>
      <c r="EZ9" s="4">
        <v>0</v>
      </c>
      <c r="FA9" s="4" t="s">
        <v>1011</v>
      </c>
      <c r="FB9" s="4">
        <v>0.25</v>
      </c>
      <c r="FC9">
        <v>0</v>
      </c>
      <c r="FD9" s="4">
        <v>0</v>
      </c>
      <c r="FE9" s="4" t="s">
        <v>1011</v>
      </c>
      <c r="FF9">
        <v>0.25</v>
      </c>
      <c r="FG9">
        <v>0</v>
      </c>
      <c r="FH9" s="4">
        <v>999</v>
      </c>
      <c r="FI9" s="4">
        <v>999</v>
      </c>
      <c r="FJ9" s="4">
        <v>999</v>
      </c>
      <c r="FK9" s="4">
        <v>999</v>
      </c>
      <c r="FL9" s="4">
        <v>0.88</v>
      </c>
      <c r="FM9">
        <v>88</v>
      </c>
      <c r="FN9" s="4">
        <v>0.88595037553820311</v>
      </c>
      <c r="FO9">
        <v>86</v>
      </c>
      <c r="FP9" s="5" t="s">
        <v>1016</v>
      </c>
      <c r="FQ9" s="4">
        <v>0.4</v>
      </c>
      <c r="FR9">
        <v>40</v>
      </c>
      <c r="FS9" s="24">
        <v>0.83707196505457593</v>
      </c>
      <c r="FT9">
        <v>80</v>
      </c>
      <c r="FU9" s="5">
        <v>2015</v>
      </c>
      <c r="FV9" s="88">
        <v>0.75075558514819485</v>
      </c>
      <c r="FW9" s="88">
        <v>0.75</v>
      </c>
      <c r="FX9" s="4">
        <v>0.75</v>
      </c>
      <c r="FY9">
        <v>75</v>
      </c>
      <c r="FZ9" s="4">
        <v>0.92668238427455918</v>
      </c>
      <c r="GA9">
        <v>91</v>
      </c>
      <c r="GB9" s="5">
        <v>2015</v>
      </c>
      <c r="GC9" s="4">
        <v>1</v>
      </c>
      <c r="GD9" s="4" t="s">
        <v>1010</v>
      </c>
      <c r="GE9" s="4">
        <v>0.5</v>
      </c>
      <c r="GF9">
        <v>50</v>
      </c>
      <c r="GG9" s="4">
        <v>1</v>
      </c>
      <c r="GH9" s="28" t="s">
        <v>1010</v>
      </c>
      <c r="GI9" s="4">
        <v>0.4</v>
      </c>
      <c r="GJ9">
        <v>40</v>
      </c>
      <c r="GK9" s="103">
        <v>0.54347826086956519</v>
      </c>
      <c r="GL9">
        <v>46</v>
      </c>
      <c r="GM9" s="103">
        <v>0.47119848307186918</v>
      </c>
      <c r="GN9">
        <v>57</v>
      </c>
      <c r="GO9" s="5">
        <v>2015</v>
      </c>
      <c r="GP9" s="4">
        <v>999</v>
      </c>
      <c r="GQ9" s="4">
        <v>999</v>
      </c>
      <c r="GR9" s="4">
        <v>999</v>
      </c>
      <c r="GS9" s="90">
        <v>0.67283978205399841</v>
      </c>
      <c r="GT9" s="90">
        <v>0.75</v>
      </c>
      <c r="GU9" s="4">
        <v>1</v>
      </c>
      <c r="GV9" s="4" t="s">
        <v>1010</v>
      </c>
      <c r="GW9" s="4">
        <v>1</v>
      </c>
      <c r="GX9" s="5">
        <v>1</v>
      </c>
      <c r="GY9" s="4">
        <v>1</v>
      </c>
      <c r="GZ9" s="4" t="s">
        <v>1010</v>
      </c>
      <c r="HA9" s="4">
        <v>1</v>
      </c>
      <c r="HB9" s="4">
        <v>1</v>
      </c>
      <c r="HC9" s="5">
        <v>2015</v>
      </c>
      <c r="HD9" s="91">
        <v>0.238095238095238</v>
      </c>
      <c r="HE9" s="91">
        <v>0.238095238095238</v>
      </c>
      <c r="HF9" s="91">
        <v>0.37932177163647973</v>
      </c>
      <c r="HG9" s="91">
        <v>0.238095238095238</v>
      </c>
      <c r="HH9" s="185">
        <v>2010</v>
      </c>
      <c r="HI9" s="88">
        <v>0.30870850486585888</v>
      </c>
      <c r="HJ9" s="88">
        <v>1</v>
      </c>
      <c r="HK9" s="88">
        <v>0.875</v>
      </c>
      <c r="HL9" s="4">
        <v>1</v>
      </c>
      <c r="HM9" s="28" t="s">
        <v>1017</v>
      </c>
      <c r="HN9" s="4">
        <v>1</v>
      </c>
      <c r="HO9" s="4" t="s">
        <v>1018</v>
      </c>
      <c r="HP9" s="4">
        <v>0.99299999999999999</v>
      </c>
      <c r="HQ9">
        <v>0.7</v>
      </c>
      <c r="HR9" s="5">
        <v>2010</v>
      </c>
      <c r="HS9" s="92">
        <v>0.99429751877691019</v>
      </c>
      <c r="HT9">
        <v>0.7</v>
      </c>
      <c r="HU9" s="5">
        <v>2010</v>
      </c>
      <c r="HV9" s="102">
        <v>0</v>
      </c>
      <c r="HW9" s="5" t="s">
        <v>1010</v>
      </c>
      <c r="HX9" s="5">
        <v>999</v>
      </c>
      <c r="HY9" s="5">
        <v>2010</v>
      </c>
      <c r="HZ9" s="4">
        <v>1</v>
      </c>
      <c r="IA9" s="28" t="s">
        <v>1010</v>
      </c>
      <c r="IB9" s="88">
        <v>0.83121625312948499</v>
      </c>
      <c r="IC9" s="88">
        <v>1</v>
      </c>
      <c r="ID9" s="4">
        <v>1</v>
      </c>
      <c r="IE9" s="28" t="s">
        <v>1010</v>
      </c>
      <c r="IF9" s="29">
        <v>1</v>
      </c>
      <c r="IG9" s="28" t="s">
        <v>1010</v>
      </c>
      <c r="IH9" s="4">
        <v>1</v>
      </c>
      <c r="II9" s="4" t="s">
        <v>1010</v>
      </c>
      <c r="IJ9" s="21">
        <v>1</v>
      </c>
      <c r="IK9" s="21" t="s">
        <v>1010</v>
      </c>
      <c r="IL9" s="21">
        <v>1</v>
      </c>
      <c r="IM9" s="21" t="s">
        <v>1010</v>
      </c>
      <c r="IN9" s="4">
        <v>1</v>
      </c>
      <c r="IO9" s="21" t="s">
        <v>1010</v>
      </c>
      <c r="IP9" s="4">
        <v>1</v>
      </c>
      <c r="IQ9" s="4" t="s">
        <v>1010</v>
      </c>
      <c r="IR9" s="4">
        <v>1</v>
      </c>
      <c r="IS9" s="4" t="s">
        <v>1010</v>
      </c>
      <c r="IT9" s="4">
        <v>1</v>
      </c>
      <c r="IU9" s="4" t="s">
        <v>1010</v>
      </c>
      <c r="IV9" s="4">
        <v>1</v>
      </c>
      <c r="IW9" s="4" t="s">
        <v>1010</v>
      </c>
      <c r="IX9" s="4">
        <v>1</v>
      </c>
      <c r="IY9" s="21" t="s">
        <v>1010</v>
      </c>
      <c r="IZ9" s="4">
        <v>1</v>
      </c>
      <c r="JA9" s="4" t="s">
        <v>1010</v>
      </c>
      <c r="JB9" s="4">
        <v>1</v>
      </c>
      <c r="JC9" s="21" t="s">
        <v>1010</v>
      </c>
      <c r="JD9" s="4">
        <v>1</v>
      </c>
      <c r="JE9" s="21" t="s">
        <v>1010</v>
      </c>
      <c r="JF9" s="4">
        <v>1</v>
      </c>
      <c r="JG9" s="4" t="s">
        <v>1010</v>
      </c>
      <c r="JH9" s="4">
        <v>1</v>
      </c>
      <c r="JI9" s="4" t="s">
        <v>1010</v>
      </c>
      <c r="JJ9" s="4">
        <v>1</v>
      </c>
      <c r="JK9" s="21" t="s">
        <v>1010</v>
      </c>
      <c r="JL9" s="4">
        <v>1</v>
      </c>
      <c r="JM9" s="4" t="s">
        <v>1011</v>
      </c>
      <c r="JN9" s="4">
        <v>1</v>
      </c>
      <c r="JO9" s="5" t="s">
        <v>1011</v>
      </c>
      <c r="JP9" s="88">
        <v>1</v>
      </c>
      <c r="JQ9" s="88">
        <v>1</v>
      </c>
      <c r="JR9" s="4">
        <v>1</v>
      </c>
      <c r="JS9" s="4">
        <v>1.0270000000000001</v>
      </c>
      <c r="JT9" s="4">
        <v>1.07</v>
      </c>
      <c r="JU9" s="17">
        <v>1.07</v>
      </c>
      <c r="JV9" s="6">
        <v>0.9840000000000001</v>
      </c>
      <c r="JW9" s="17">
        <v>0.9840000000000001</v>
      </c>
      <c r="JX9" s="6">
        <v>999</v>
      </c>
      <c r="JY9" s="17">
        <v>999</v>
      </c>
      <c r="JZ9" s="6">
        <v>999</v>
      </c>
      <c r="KA9" s="17">
        <v>999</v>
      </c>
      <c r="KB9" s="6">
        <v>999</v>
      </c>
      <c r="KC9" s="17">
        <v>999</v>
      </c>
      <c r="KD9" s="6">
        <v>999</v>
      </c>
      <c r="KE9" s="17">
        <v>999</v>
      </c>
      <c r="KF9" s="6">
        <v>999</v>
      </c>
      <c r="KG9" s="17">
        <v>999</v>
      </c>
      <c r="KH9" s="6">
        <v>999</v>
      </c>
      <c r="KI9" s="17">
        <v>999</v>
      </c>
      <c r="KJ9" s="6">
        <v>999</v>
      </c>
      <c r="KK9" s="6">
        <v>999</v>
      </c>
      <c r="KL9" s="4">
        <v>999</v>
      </c>
      <c r="KM9" s="4">
        <v>999</v>
      </c>
      <c r="KN9" s="30">
        <f t="shared" si="3"/>
        <v>0.9196261682242991</v>
      </c>
      <c r="KO9" s="15" t="s">
        <v>1024</v>
      </c>
      <c r="KP9" s="30">
        <v>999</v>
      </c>
      <c r="KQ9" s="30">
        <v>999</v>
      </c>
      <c r="KR9" s="30">
        <v>999</v>
      </c>
      <c r="KS9" s="30">
        <v>999</v>
      </c>
      <c r="KT9" s="30">
        <v>999</v>
      </c>
      <c r="KU9" s="30">
        <v>999</v>
      </c>
      <c r="KV9" s="30">
        <v>999</v>
      </c>
      <c r="KW9" s="30">
        <v>999</v>
      </c>
      <c r="KX9" s="4">
        <v>0.50551341394063787</v>
      </c>
      <c r="KY9" s="4">
        <v>0.39300000000000002</v>
      </c>
      <c r="KZ9" s="4">
        <v>999</v>
      </c>
      <c r="LA9" s="4">
        <v>999</v>
      </c>
      <c r="LB9" s="4">
        <v>999</v>
      </c>
      <c r="LC9" s="4">
        <v>999</v>
      </c>
      <c r="LD9" s="4">
        <v>999</v>
      </c>
      <c r="LE9" s="4">
        <v>999</v>
      </c>
      <c r="LF9" s="4">
        <v>999</v>
      </c>
      <c r="LG9" s="4">
        <v>999</v>
      </c>
      <c r="LH9" s="4">
        <v>999</v>
      </c>
      <c r="LI9" s="4">
        <v>999</v>
      </c>
      <c r="LJ9" s="4">
        <v>999</v>
      </c>
      <c r="LK9" s="4">
        <v>999</v>
      </c>
      <c r="LL9" s="4">
        <v>999</v>
      </c>
      <c r="LM9" s="4">
        <v>999</v>
      </c>
      <c r="LN9" s="5">
        <v>999</v>
      </c>
      <c r="LO9" s="4">
        <v>999</v>
      </c>
      <c r="LP9" s="4">
        <v>999</v>
      </c>
      <c r="LQ9" s="4">
        <v>999</v>
      </c>
      <c r="LR9" s="4">
        <v>999</v>
      </c>
      <c r="LS9" s="21">
        <v>999</v>
      </c>
      <c r="LT9" s="30">
        <v>999</v>
      </c>
      <c r="LU9" s="30">
        <v>999</v>
      </c>
      <c r="LV9" s="30">
        <v>999</v>
      </c>
      <c r="LW9" s="30">
        <v>999</v>
      </c>
      <c r="LX9" s="30">
        <v>999</v>
      </c>
      <c r="LY9" s="30">
        <v>999</v>
      </c>
      <c r="LZ9" s="30">
        <v>999</v>
      </c>
      <c r="MA9" s="30">
        <v>999</v>
      </c>
      <c r="MB9" s="30">
        <v>999</v>
      </c>
      <c r="MC9" s="30">
        <v>999</v>
      </c>
      <c r="MD9" s="4">
        <v>999</v>
      </c>
      <c r="ME9" s="4">
        <v>999</v>
      </c>
      <c r="MF9" s="4">
        <v>999</v>
      </c>
      <c r="MG9" s="4">
        <v>999</v>
      </c>
      <c r="MH9" s="4">
        <v>999</v>
      </c>
      <c r="MI9" s="4">
        <v>999</v>
      </c>
      <c r="MJ9" s="4">
        <v>999</v>
      </c>
      <c r="MK9" s="4">
        <v>999</v>
      </c>
      <c r="ML9" s="4">
        <v>999</v>
      </c>
      <c r="MM9" s="4">
        <v>999</v>
      </c>
      <c r="MN9" s="4">
        <v>999</v>
      </c>
      <c r="MO9" s="4">
        <v>999</v>
      </c>
      <c r="MP9" s="4">
        <v>999</v>
      </c>
      <c r="MQ9" s="4">
        <v>999</v>
      </c>
      <c r="MR9" s="4">
        <v>999</v>
      </c>
      <c r="MS9" s="4">
        <v>999</v>
      </c>
      <c r="MT9" s="4">
        <v>999</v>
      </c>
      <c r="MU9" s="4">
        <v>999</v>
      </c>
      <c r="MV9" s="4">
        <v>999</v>
      </c>
      <c r="MW9" s="4">
        <v>999</v>
      </c>
      <c r="MX9" s="4">
        <v>999</v>
      </c>
      <c r="MY9" s="4">
        <v>999</v>
      </c>
      <c r="MZ9" s="30">
        <v>999</v>
      </c>
      <c r="NA9" s="30">
        <v>999</v>
      </c>
      <c r="NB9" s="30">
        <v>999</v>
      </c>
      <c r="NC9" s="30">
        <v>999</v>
      </c>
      <c r="ND9" s="30">
        <v>999</v>
      </c>
      <c r="NE9" s="30">
        <v>999</v>
      </c>
      <c r="NF9" s="30">
        <v>999</v>
      </c>
      <c r="NG9" s="30">
        <v>999</v>
      </c>
      <c r="NH9" s="30">
        <v>999</v>
      </c>
      <c r="NI9" s="30">
        <v>999</v>
      </c>
      <c r="NJ9" s="4">
        <v>0.26845312309504576</v>
      </c>
      <c r="NK9" s="4">
        <v>0.10199999999999999</v>
      </c>
      <c r="NL9" s="4">
        <v>999</v>
      </c>
      <c r="NM9" s="4">
        <v>999</v>
      </c>
      <c r="NN9" s="4">
        <v>999</v>
      </c>
      <c r="NO9" s="4">
        <v>999</v>
      </c>
      <c r="NP9" s="4">
        <v>999</v>
      </c>
      <c r="NQ9" s="4">
        <v>999</v>
      </c>
      <c r="NR9" s="4">
        <v>999</v>
      </c>
      <c r="NS9" s="4">
        <v>999</v>
      </c>
      <c r="NT9" s="4">
        <v>999</v>
      </c>
      <c r="NU9" s="4">
        <v>999</v>
      </c>
      <c r="NV9" s="4">
        <v>999</v>
      </c>
      <c r="NW9" s="4">
        <v>999</v>
      </c>
      <c r="NX9" s="4">
        <v>999</v>
      </c>
      <c r="NY9" s="4">
        <v>999</v>
      </c>
      <c r="NZ9" s="4">
        <v>999</v>
      </c>
      <c r="OA9" s="4">
        <v>999</v>
      </c>
      <c r="OB9" s="5">
        <v>999</v>
      </c>
      <c r="OC9" s="4">
        <v>999</v>
      </c>
      <c r="OD9" s="4">
        <v>999</v>
      </c>
      <c r="OE9" s="4">
        <v>999</v>
      </c>
      <c r="OF9" s="30">
        <v>999</v>
      </c>
      <c r="OG9" s="30">
        <v>999</v>
      </c>
      <c r="OH9" s="30">
        <v>999</v>
      </c>
      <c r="OI9" s="30">
        <v>999</v>
      </c>
      <c r="OJ9" s="30">
        <v>999</v>
      </c>
      <c r="OK9" s="30">
        <v>999</v>
      </c>
      <c r="OL9" s="30">
        <v>999</v>
      </c>
      <c r="OM9" s="30">
        <v>999</v>
      </c>
      <c r="ON9" s="30">
        <v>999</v>
      </c>
      <c r="OO9" s="30">
        <v>999</v>
      </c>
      <c r="OP9" s="4">
        <v>2015</v>
      </c>
      <c r="OQ9" s="4">
        <v>0.94299999999999995</v>
      </c>
      <c r="OR9" s="4">
        <v>0.94299999999999995</v>
      </c>
      <c r="OS9" s="4">
        <v>0.97499999999999998</v>
      </c>
      <c r="OT9" s="4">
        <v>0.97499999999999998</v>
      </c>
      <c r="OU9" s="4">
        <v>0.90900000000000003</v>
      </c>
      <c r="OV9" s="4">
        <v>0.90900000000000003</v>
      </c>
      <c r="OW9" s="4">
        <v>999</v>
      </c>
      <c r="OX9" s="4">
        <v>999</v>
      </c>
      <c r="OY9" s="4">
        <v>999</v>
      </c>
      <c r="OZ9" s="4">
        <v>999</v>
      </c>
      <c r="PA9" s="4">
        <v>999</v>
      </c>
      <c r="PB9" s="4">
        <v>999</v>
      </c>
      <c r="PC9" s="4">
        <v>999</v>
      </c>
      <c r="PD9" s="4">
        <v>999</v>
      </c>
      <c r="PE9" s="4">
        <v>999</v>
      </c>
      <c r="PF9" s="4">
        <v>999</v>
      </c>
      <c r="PG9" s="4">
        <v>999</v>
      </c>
      <c r="PH9" s="4">
        <v>999</v>
      </c>
      <c r="PI9" s="4">
        <v>999</v>
      </c>
      <c r="PJ9" s="4">
        <v>999</v>
      </c>
      <c r="PK9" s="4">
        <v>999</v>
      </c>
      <c r="PL9" s="4">
        <v>999</v>
      </c>
      <c r="PM9" s="30">
        <f t="shared" si="6"/>
        <v>0.93230769230769239</v>
      </c>
      <c r="PN9" s="15" t="s">
        <v>1024</v>
      </c>
      <c r="PO9" s="30">
        <v>999</v>
      </c>
      <c r="PP9" s="30">
        <v>999</v>
      </c>
      <c r="PQ9" s="30">
        <v>999</v>
      </c>
      <c r="PR9" s="30">
        <v>999</v>
      </c>
      <c r="PS9" s="30">
        <v>999</v>
      </c>
      <c r="PT9" s="30">
        <v>999</v>
      </c>
      <c r="PU9" s="30">
        <v>999</v>
      </c>
      <c r="PV9" s="30">
        <v>999</v>
      </c>
      <c r="PW9" s="4">
        <v>0.35643426196557482</v>
      </c>
      <c r="PX9" s="4">
        <v>0.21</v>
      </c>
      <c r="PY9" s="4">
        <v>0.35282655196380375</v>
      </c>
      <c r="PZ9" s="4">
        <v>0.21600000000000003</v>
      </c>
      <c r="QA9" s="4">
        <v>0.34663547943794737</v>
      </c>
      <c r="QB9" s="4">
        <v>0.20850000000000002</v>
      </c>
      <c r="QC9" s="4">
        <v>999</v>
      </c>
      <c r="QD9" s="4">
        <v>999</v>
      </c>
      <c r="QE9" s="4">
        <v>999</v>
      </c>
      <c r="QF9" s="4">
        <v>999</v>
      </c>
      <c r="QG9" s="4">
        <v>999</v>
      </c>
      <c r="QH9" s="4">
        <v>999</v>
      </c>
      <c r="QI9" s="4">
        <v>999</v>
      </c>
      <c r="QJ9" s="4">
        <v>999</v>
      </c>
      <c r="QK9" s="4">
        <v>999</v>
      </c>
      <c r="QL9" s="4">
        <v>999</v>
      </c>
      <c r="QM9" s="4">
        <v>999</v>
      </c>
      <c r="QN9" s="4">
        <v>999</v>
      </c>
      <c r="QO9" s="4">
        <v>999</v>
      </c>
      <c r="QP9" s="4">
        <v>999</v>
      </c>
      <c r="QQ9" s="4">
        <v>999</v>
      </c>
      <c r="QR9" s="4">
        <v>999</v>
      </c>
      <c r="QS9" s="30">
        <f t="shared" ref="QS9:QS19" si="9">QB9/PZ9</f>
        <v>0.96527777777777779</v>
      </c>
      <c r="QT9" s="15" t="s">
        <v>1024</v>
      </c>
      <c r="QU9" s="30">
        <v>999</v>
      </c>
      <c r="QV9" s="30">
        <v>999</v>
      </c>
      <c r="QW9" s="30">
        <v>999</v>
      </c>
      <c r="QX9" s="30">
        <v>999</v>
      </c>
      <c r="QY9" s="30">
        <v>999</v>
      </c>
      <c r="QZ9" s="30">
        <v>999</v>
      </c>
      <c r="RA9" s="30">
        <v>999</v>
      </c>
      <c r="RB9" s="30">
        <v>999</v>
      </c>
      <c r="RC9" s="4">
        <v>2015</v>
      </c>
      <c r="RD9" s="24">
        <v>0.51300000000000001</v>
      </c>
      <c r="RE9" s="24">
        <v>0.51300000000000001</v>
      </c>
      <c r="RF9" s="24">
        <v>0.51800000000000002</v>
      </c>
      <c r="RG9" s="24">
        <v>0.51800000000000002</v>
      </c>
      <c r="RH9" s="24">
        <v>0.50900000000000001</v>
      </c>
      <c r="RI9" s="24">
        <v>0.50900000000000001</v>
      </c>
      <c r="RJ9" s="4">
        <v>999</v>
      </c>
      <c r="RK9" s="4">
        <v>999</v>
      </c>
      <c r="RL9" s="4">
        <v>999</v>
      </c>
      <c r="RM9" s="4">
        <v>999</v>
      </c>
      <c r="RN9" s="4">
        <v>999</v>
      </c>
      <c r="RO9" s="4">
        <v>999</v>
      </c>
      <c r="RP9" s="4">
        <v>999</v>
      </c>
      <c r="RQ9" s="4">
        <v>999</v>
      </c>
      <c r="RR9" s="4">
        <v>999</v>
      </c>
      <c r="RS9" s="4">
        <v>999</v>
      </c>
      <c r="RT9" s="4">
        <v>999</v>
      </c>
      <c r="RU9" s="4">
        <v>999</v>
      </c>
      <c r="RV9" s="4">
        <v>999</v>
      </c>
      <c r="RW9" s="4">
        <v>999</v>
      </c>
      <c r="RX9" s="4">
        <v>999</v>
      </c>
      <c r="RY9" s="4">
        <v>999</v>
      </c>
      <c r="RZ9" s="30">
        <f t="shared" si="7"/>
        <v>0.98262548262548266</v>
      </c>
      <c r="SA9" s="15" t="s">
        <v>1024</v>
      </c>
      <c r="SB9" s="30">
        <v>999</v>
      </c>
      <c r="SC9" s="30">
        <v>999</v>
      </c>
      <c r="SD9" s="30">
        <v>999</v>
      </c>
      <c r="SE9" s="30">
        <v>999</v>
      </c>
      <c r="SF9" s="30">
        <v>999</v>
      </c>
      <c r="SG9" s="30">
        <v>999</v>
      </c>
      <c r="SH9" s="30">
        <v>999</v>
      </c>
      <c r="SI9" s="30">
        <v>999</v>
      </c>
      <c r="SJ9" s="25">
        <v>0.50983100686669158</v>
      </c>
      <c r="SK9" s="24">
        <v>0.39829999999999999</v>
      </c>
      <c r="SL9" s="4">
        <v>999</v>
      </c>
      <c r="SM9" s="4">
        <v>999</v>
      </c>
      <c r="SN9" s="4">
        <v>999</v>
      </c>
      <c r="SO9" s="4">
        <v>999</v>
      </c>
      <c r="SP9" s="4">
        <v>999</v>
      </c>
      <c r="SQ9" s="4">
        <v>999</v>
      </c>
      <c r="SR9" s="4">
        <v>999</v>
      </c>
      <c r="SS9" s="4">
        <v>999</v>
      </c>
      <c r="ST9" s="4">
        <v>999</v>
      </c>
      <c r="SU9" s="4">
        <v>999</v>
      </c>
      <c r="SV9" s="4">
        <v>999</v>
      </c>
      <c r="SW9" s="4">
        <v>999</v>
      </c>
      <c r="SX9" s="4">
        <v>999</v>
      </c>
      <c r="SY9" s="4">
        <v>999</v>
      </c>
      <c r="SZ9" s="4">
        <v>999</v>
      </c>
      <c r="TA9" s="4">
        <v>999</v>
      </c>
      <c r="TB9" s="4">
        <v>999</v>
      </c>
      <c r="TC9" s="4">
        <v>999</v>
      </c>
      <c r="TD9" s="4">
        <v>999</v>
      </c>
      <c r="TE9" s="4">
        <v>999</v>
      </c>
      <c r="TF9" s="30">
        <v>999</v>
      </c>
      <c r="TG9" s="30">
        <v>999</v>
      </c>
      <c r="TH9" s="30">
        <v>999</v>
      </c>
      <c r="TI9" s="30">
        <v>999</v>
      </c>
      <c r="TJ9" s="30">
        <v>999</v>
      </c>
      <c r="TK9" s="30">
        <v>999</v>
      </c>
      <c r="TL9" s="30">
        <v>999</v>
      </c>
      <c r="TM9" s="30">
        <v>999</v>
      </c>
      <c r="TN9" s="30">
        <v>999</v>
      </c>
      <c r="TO9" s="30">
        <v>999</v>
      </c>
      <c r="TP9" s="4">
        <v>999</v>
      </c>
      <c r="TQ9" s="4">
        <v>999</v>
      </c>
      <c r="TR9" s="4">
        <v>999</v>
      </c>
      <c r="TS9" s="4">
        <v>999</v>
      </c>
      <c r="TT9" s="4">
        <v>999</v>
      </c>
      <c r="TU9" s="4">
        <v>999</v>
      </c>
      <c r="TV9" s="4">
        <v>999</v>
      </c>
      <c r="TW9" s="4">
        <v>999</v>
      </c>
      <c r="TX9" s="4">
        <v>999</v>
      </c>
      <c r="TY9" s="4">
        <v>999</v>
      </c>
      <c r="TZ9" s="4">
        <v>999</v>
      </c>
      <c r="UA9" s="4">
        <v>999</v>
      </c>
      <c r="UB9" s="4">
        <v>999</v>
      </c>
      <c r="UC9" s="4">
        <v>999</v>
      </c>
      <c r="UD9" s="4">
        <v>999</v>
      </c>
      <c r="UE9" s="4">
        <v>999</v>
      </c>
      <c r="UF9" s="4">
        <v>999</v>
      </c>
      <c r="UG9" s="4">
        <v>999</v>
      </c>
      <c r="UH9" s="4">
        <v>999</v>
      </c>
      <c r="UI9" s="4">
        <v>999</v>
      </c>
      <c r="UJ9" s="4">
        <v>999</v>
      </c>
      <c r="UK9" s="4">
        <v>999</v>
      </c>
      <c r="UL9" s="30">
        <v>999</v>
      </c>
      <c r="UM9" s="30">
        <v>999</v>
      </c>
      <c r="UN9" s="30">
        <v>999</v>
      </c>
      <c r="UO9" s="30">
        <v>999</v>
      </c>
      <c r="UP9" s="30">
        <v>999</v>
      </c>
      <c r="UQ9" s="30">
        <v>999</v>
      </c>
      <c r="UR9" s="30">
        <v>999</v>
      </c>
      <c r="US9" s="30">
        <v>999</v>
      </c>
      <c r="UT9" s="30">
        <v>999</v>
      </c>
      <c r="UU9" s="30">
        <v>999</v>
      </c>
      <c r="UV9" s="86">
        <v>999</v>
      </c>
      <c r="UW9" s="4">
        <v>999</v>
      </c>
      <c r="UX9" s="24">
        <v>0.59634207131415828</v>
      </c>
      <c r="UY9" s="24">
        <v>0.51100000000000001</v>
      </c>
      <c r="UZ9" s="24">
        <v>0.57818159190497931</v>
      </c>
      <c r="VA9" s="24">
        <v>0.48899999999999999</v>
      </c>
      <c r="VB9" s="4">
        <v>999</v>
      </c>
      <c r="VC9" s="4">
        <v>999</v>
      </c>
      <c r="VD9" s="4">
        <v>999</v>
      </c>
      <c r="VE9" s="4">
        <v>999</v>
      </c>
      <c r="VF9" s="4">
        <v>999</v>
      </c>
      <c r="VG9" s="4">
        <v>999</v>
      </c>
      <c r="VH9" s="4">
        <v>999</v>
      </c>
      <c r="VI9" s="4">
        <v>999</v>
      </c>
      <c r="VJ9" s="4">
        <v>999</v>
      </c>
      <c r="VK9" s="4">
        <v>999</v>
      </c>
      <c r="VL9" s="4">
        <v>999</v>
      </c>
      <c r="VM9" s="4">
        <v>999</v>
      </c>
      <c r="VN9" s="4">
        <v>999</v>
      </c>
      <c r="VO9" s="4">
        <v>999</v>
      </c>
      <c r="VP9" s="4">
        <v>999</v>
      </c>
      <c r="VQ9" s="4">
        <v>999</v>
      </c>
      <c r="VR9" s="30">
        <f t="shared" si="1"/>
        <v>0.95694716242661448</v>
      </c>
      <c r="VS9" s="15" t="s">
        <v>1024</v>
      </c>
      <c r="VT9" s="30">
        <v>999</v>
      </c>
      <c r="VU9" s="30">
        <v>999</v>
      </c>
      <c r="VV9" s="30">
        <v>999</v>
      </c>
      <c r="VW9" s="30">
        <v>999</v>
      </c>
      <c r="VX9" s="30">
        <v>999</v>
      </c>
      <c r="VY9" s="30">
        <v>999</v>
      </c>
      <c r="VZ9" s="30">
        <v>999</v>
      </c>
      <c r="WA9" s="30">
        <v>999</v>
      </c>
      <c r="WB9" s="4">
        <v>2015</v>
      </c>
      <c r="WC9" s="88">
        <v>0.56425679198605361</v>
      </c>
      <c r="WD9" s="88">
        <v>0.1818181818181818</v>
      </c>
      <c r="WE9" s="88">
        <v>0.72727272727272718</v>
      </c>
      <c r="WF9" s="4">
        <v>1</v>
      </c>
      <c r="WG9" s="4" t="s">
        <v>1010</v>
      </c>
      <c r="WH9" s="4">
        <v>1</v>
      </c>
      <c r="WI9" s="4" t="s">
        <v>1010</v>
      </c>
      <c r="WJ9" s="4">
        <v>1</v>
      </c>
      <c r="WK9" s="4" t="s">
        <v>1010</v>
      </c>
      <c r="WL9" s="4">
        <v>1</v>
      </c>
      <c r="WM9" s="4" t="s">
        <v>1010</v>
      </c>
      <c r="WN9" s="4">
        <v>1</v>
      </c>
      <c r="WO9" s="4" t="s">
        <v>1010</v>
      </c>
      <c r="WP9" s="4">
        <v>1</v>
      </c>
      <c r="WQ9" s="4" t="s">
        <v>1010</v>
      </c>
      <c r="WR9" s="4">
        <v>1</v>
      </c>
      <c r="WS9" s="4" t="s">
        <v>1010</v>
      </c>
      <c r="WT9" s="4">
        <v>1</v>
      </c>
      <c r="WU9" s="4" t="s">
        <v>1010</v>
      </c>
      <c r="WV9" s="4">
        <v>1</v>
      </c>
      <c r="WW9" s="4" t="s">
        <v>1010</v>
      </c>
      <c r="WX9" s="4">
        <v>1</v>
      </c>
      <c r="WY9" s="4" t="s">
        <v>1010</v>
      </c>
      <c r="WZ9" s="4">
        <v>1</v>
      </c>
      <c r="XA9" s="4" t="s">
        <v>1010</v>
      </c>
      <c r="XB9" s="4">
        <v>1</v>
      </c>
      <c r="XC9" s="4" t="s">
        <v>1010</v>
      </c>
      <c r="XD9" s="4">
        <v>1</v>
      </c>
      <c r="XE9" s="4" t="s">
        <v>1010</v>
      </c>
      <c r="XF9" s="4">
        <v>1</v>
      </c>
      <c r="XG9" s="4" t="s">
        <v>1010</v>
      </c>
      <c r="XH9" s="4">
        <v>1</v>
      </c>
      <c r="XI9" s="4" t="s">
        <v>1010</v>
      </c>
      <c r="XJ9" s="4">
        <v>1</v>
      </c>
      <c r="XK9" s="4" t="s">
        <v>1010</v>
      </c>
      <c r="XL9" s="4">
        <v>1</v>
      </c>
      <c r="XM9" s="4" t="s">
        <v>1010</v>
      </c>
      <c r="XN9" s="4">
        <v>1</v>
      </c>
      <c r="XO9" s="4" t="s">
        <v>1010</v>
      </c>
      <c r="XP9" s="4">
        <v>1</v>
      </c>
      <c r="XQ9" s="4" t="s">
        <v>1010</v>
      </c>
      <c r="XR9" s="4">
        <v>1</v>
      </c>
      <c r="XS9" s="4" t="s">
        <v>1010</v>
      </c>
      <c r="XT9" s="88">
        <v>1</v>
      </c>
      <c r="XU9" s="88">
        <v>1</v>
      </c>
      <c r="XV9" s="4">
        <v>1</v>
      </c>
      <c r="XW9" s="4" t="s">
        <v>1010</v>
      </c>
      <c r="XX9" s="4">
        <v>0.66</v>
      </c>
      <c r="XY9" s="4" t="s">
        <v>1061</v>
      </c>
      <c r="XZ9" s="4">
        <v>1</v>
      </c>
      <c r="YA9" s="4" t="s">
        <v>1010</v>
      </c>
      <c r="YB9" s="4">
        <v>0.66</v>
      </c>
      <c r="YC9" s="4" t="s">
        <v>1041</v>
      </c>
      <c r="YD9" s="88">
        <v>0.83000000000000007</v>
      </c>
      <c r="YE9" s="88">
        <v>1</v>
      </c>
      <c r="YF9" s="4">
        <v>1</v>
      </c>
      <c r="YG9" s="4" t="s">
        <v>1010</v>
      </c>
      <c r="YH9" s="4">
        <v>1</v>
      </c>
      <c r="YI9" s="4" t="s">
        <v>1010</v>
      </c>
      <c r="YJ9" s="4">
        <v>1</v>
      </c>
      <c r="YK9" s="4" t="s">
        <v>1010</v>
      </c>
      <c r="YL9" s="4">
        <v>1</v>
      </c>
      <c r="YM9" s="4" t="s">
        <v>1010</v>
      </c>
      <c r="YN9" s="4">
        <v>1</v>
      </c>
      <c r="YO9" s="4" t="s">
        <v>1010</v>
      </c>
      <c r="YP9" s="4">
        <v>1</v>
      </c>
      <c r="YQ9" s="4" t="s">
        <v>1010</v>
      </c>
      <c r="YR9" s="4">
        <v>1</v>
      </c>
      <c r="YS9" s="4" t="s">
        <v>1010</v>
      </c>
      <c r="YT9" s="4">
        <v>1</v>
      </c>
      <c r="YU9" s="4" t="s">
        <v>1010</v>
      </c>
      <c r="YV9" s="24">
        <v>0.88</v>
      </c>
      <c r="YW9" s="24">
        <v>0.88</v>
      </c>
      <c r="YX9" s="24">
        <v>0.88519999999999999</v>
      </c>
      <c r="YY9" s="24">
        <v>0.88519999999999999</v>
      </c>
      <c r="YZ9" s="24">
        <v>0.87529999999999997</v>
      </c>
      <c r="ZA9" s="24">
        <v>0.87529999999999997</v>
      </c>
      <c r="ZB9" s="4">
        <v>999</v>
      </c>
      <c r="ZC9" s="4">
        <v>999</v>
      </c>
      <c r="ZD9" s="4">
        <v>999</v>
      </c>
      <c r="ZE9" s="4">
        <v>999</v>
      </c>
      <c r="ZF9" s="4">
        <v>999</v>
      </c>
      <c r="ZG9" s="4">
        <v>999</v>
      </c>
      <c r="ZH9" s="4">
        <v>999</v>
      </c>
      <c r="ZI9" s="4">
        <v>999</v>
      </c>
      <c r="ZJ9" s="4">
        <v>999</v>
      </c>
      <c r="ZK9" s="4">
        <v>999</v>
      </c>
      <c r="ZL9" s="4">
        <v>999</v>
      </c>
      <c r="ZM9" s="4">
        <v>999</v>
      </c>
      <c r="ZN9" s="4">
        <v>999</v>
      </c>
      <c r="ZO9" s="4">
        <v>999</v>
      </c>
      <c r="ZP9" s="4">
        <v>999</v>
      </c>
      <c r="ZQ9" s="4">
        <v>999</v>
      </c>
      <c r="ZR9" s="30">
        <f t="shared" ref="ZR9:ZR19" si="10">ZA9/YY9</f>
        <v>0.98881608676005417</v>
      </c>
      <c r="ZS9" s="15" t="s">
        <v>1024</v>
      </c>
      <c r="ZT9" s="30">
        <v>999</v>
      </c>
      <c r="ZU9" s="30">
        <v>999</v>
      </c>
      <c r="ZV9" s="30">
        <v>999</v>
      </c>
      <c r="ZW9" s="30">
        <v>999</v>
      </c>
      <c r="ZX9" s="30">
        <v>999</v>
      </c>
      <c r="ZY9" s="30">
        <v>999</v>
      </c>
      <c r="ZZ9" s="30">
        <v>999</v>
      </c>
      <c r="AAA9" s="30">
        <v>999</v>
      </c>
      <c r="AAB9" s="4">
        <v>999</v>
      </c>
      <c r="AAC9" s="4">
        <v>999</v>
      </c>
      <c r="AAD9" s="4">
        <v>999</v>
      </c>
      <c r="AAE9" s="4">
        <v>999</v>
      </c>
      <c r="AAF9" s="4">
        <v>999</v>
      </c>
      <c r="AAG9" s="4">
        <v>999</v>
      </c>
      <c r="AAH9" s="4">
        <v>999</v>
      </c>
      <c r="AAI9" s="4">
        <v>999</v>
      </c>
      <c r="AAJ9" s="4">
        <v>999</v>
      </c>
      <c r="AAK9" s="4">
        <v>999</v>
      </c>
      <c r="AAL9" s="4">
        <v>999</v>
      </c>
      <c r="AAM9" s="4">
        <v>999</v>
      </c>
      <c r="AAN9" s="4">
        <v>999</v>
      </c>
      <c r="AAO9" s="4">
        <v>999</v>
      </c>
      <c r="AAP9" s="4">
        <v>999</v>
      </c>
      <c r="AAQ9" s="4">
        <v>999</v>
      </c>
      <c r="AAR9" s="4">
        <v>999</v>
      </c>
      <c r="AAS9" s="4">
        <v>999</v>
      </c>
      <c r="AAT9" s="4">
        <v>999</v>
      </c>
      <c r="AAU9" s="4">
        <v>999</v>
      </c>
      <c r="AAV9" s="4">
        <v>999</v>
      </c>
      <c r="AAW9" s="4">
        <v>999</v>
      </c>
      <c r="AAX9" s="30">
        <v>999</v>
      </c>
      <c r="AAY9" s="30">
        <v>999</v>
      </c>
      <c r="AAZ9" s="30">
        <v>999</v>
      </c>
      <c r="ABA9" s="30">
        <v>999</v>
      </c>
      <c r="ABB9" s="30">
        <v>999</v>
      </c>
      <c r="ABC9" s="30">
        <v>999</v>
      </c>
      <c r="ABD9" s="30">
        <v>999</v>
      </c>
      <c r="ABE9" s="30">
        <v>999</v>
      </c>
      <c r="ABF9" s="30">
        <v>999</v>
      </c>
      <c r="ABG9" s="30">
        <v>999</v>
      </c>
      <c r="ABH9" s="4">
        <v>999</v>
      </c>
      <c r="ABI9" s="4">
        <v>999</v>
      </c>
      <c r="ABJ9" s="4">
        <v>999</v>
      </c>
      <c r="ABK9" s="4">
        <v>999</v>
      </c>
      <c r="ABL9" s="4">
        <v>999</v>
      </c>
      <c r="ABM9" s="4">
        <v>999</v>
      </c>
      <c r="ABN9" s="4">
        <v>999</v>
      </c>
      <c r="ABO9" s="4">
        <v>999</v>
      </c>
      <c r="ABP9" s="4">
        <v>999</v>
      </c>
      <c r="ABQ9" s="4">
        <v>999</v>
      </c>
      <c r="ABR9" s="4">
        <v>999</v>
      </c>
      <c r="ABS9" s="4">
        <v>999</v>
      </c>
      <c r="ABT9" s="4">
        <v>999</v>
      </c>
      <c r="ABU9" s="4">
        <v>999</v>
      </c>
      <c r="ABV9" s="4">
        <v>999</v>
      </c>
      <c r="ABW9" s="4">
        <v>999</v>
      </c>
      <c r="ABX9" s="4">
        <v>999</v>
      </c>
      <c r="ABY9" s="4">
        <v>999</v>
      </c>
      <c r="ABZ9" s="4">
        <v>999</v>
      </c>
      <c r="ACA9" s="4">
        <v>999</v>
      </c>
      <c r="ACB9" s="4">
        <v>999</v>
      </c>
      <c r="ACC9" s="4">
        <v>999</v>
      </c>
      <c r="ACD9" s="30">
        <v>999</v>
      </c>
      <c r="ACE9" s="30">
        <v>999</v>
      </c>
      <c r="ACF9" s="30">
        <v>999</v>
      </c>
      <c r="ACG9" s="30">
        <v>999</v>
      </c>
      <c r="ACH9" s="30">
        <v>999</v>
      </c>
      <c r="ACI9" s="30">
        <v>999</v>
      </c>
      <c r="ACJ9" s="30">
        <v>999</v>
      </c>
      <c r="ACK9" s="30">
        <v>999</v>
      </c>
      <c r="ACL9" s="30">
        <v>999</v>
      </c>
      <c r="ACM9" s="30">
        <v>999</v>
      </c>
      <c r="ACN9" s="24">
        <v>0.73116874234005036</v>
      </c>
      <c r="ACO9" s="24">
        <v>0.67</v>
      </c>
      <c r="ACP9" s="24">
        <v>0.77794686540594793</v>
      </c>
      <c r="ACQ9" s="24">
        <v>0.73099999999999998</v>
      </c>
      <c r="ACR9" s="24">
        <v>0.67228589429799757</v>
      </c>
      <c r="ACS9" s="4">
        <v>0.60299999999999998</v>
      </c>
      <c r="ACT9" s="4">
        <v>999</v>
      </c>
      <c r="ACU9" s="4">
        <v>999</v>
      </c>
      <c r="ACV9" s="4">
        <v>999</v>
      </c>
      <c r="ACW9" s="4">
        <v>999</v>
      </c>
      <c r="ACX9" s="4">
        <v>999</v>
      </c>
      <c r="ACY9" s="4">
        <v>999</v>
      </c>
      <c r="ACZ9" s="4">
        <v>999</v>
      </c>
      <c r="ADA9" s="4">
        <v>999</v>
      </c>
      <c r="ADB9" s="4">
        <v>999</v>
      </c>
      <c r="ADC9" s="4">
        <v>999</v>
      </c>
      <c r="ADD9" s="4">
        <v>999</v>
      </c>
      <c r="ADE9" s="4">
        <v>999</v>
      </c>
      <c r="ADF9" s="4">
        <v>999</v>
      </c>
      <c r="ADG9" s="4">
        <v>999</v>
      </c>
      <c r="ADH9" s="4">
        <v>999</v>
      </c>
      <c r="ADI9" s="4">
        <v>999</v>
      </c>
      <c r="ADJ9" s="30">
        <f t="shared" ref="ADJ9:ADJ19" si="11">ACS9/ACQ9</f>
        <v>0.82489740082079344</v>
      </c>
      <c r="ADK9" s="15" t="s">
        <v>1024</v>
      </c>
      <c r="ADL9" s="30">
        <v>999</v>
      </c>
      <c r="ADM9" s="30">
        <v>999</v>
      </c>
      <c r="ADN9" s="30">
        <v>999</v>
      </c>
      <c r="ADO9" s="30">
        <v>999</v>
      </c>
      <c r="ADP9" s="30">
        <v>999</v>
      </c>
      <c r="ADQ9" s="30">
        <v>999</v>
      </c>
      <c r="ADR9" s="30">
        <v>999</v>
      </c>
      <c r="ADS9" s="30">
        <v>999</v>
      </c>
      <c r="ADT9" s="4">
        <v>999</v>
      </c>
      <c r="ADU9" s="4">
        <v>999</v>
      </c>
      <c r="ADV9" s="4">
        <v>999</v>
      </c>
      <c r="ADW9" s="4">
        <v>999</v>
      </c>
      <c r="ADX9" s="4">
        <v>999</v>
      </c>
      <c r="ADY9" s="4">
        <v>999</v>
      </c>
      <c r="ADZ9" s="4">
        <v>999</v>
      </c>
      <c r="AEA9" s="4">
        <v>999</v>
      </c>
      <c r="AEB9" s="4">
        <v>999</v>
      </c>
      <c r="AEC9" s="4">
        <v>999</v>
      </c>
      <c r="AED9" s="4">
        <v>999</v>
      </c>
      <c r="AEE9" s="4">
        <v>999</v>
      </c>
      <c r="AEF9" s="4">
        <v>999</v>
      </c>
      <c r="AEG9" s="4">
        <v>999</v>
      </c>
      <c r="AEH9" s="4">
        <v>999</v>
      </c>
      <c r="AEI9" s="4">
        <v>999</v>
      </c>
      <c r="AEJ9" s="4">
        <v>999</v>
      </c>
      <c r="AEK9" s="4">
        <v>999</v>
      </c>
      <c r="AEL9" s="4">
        <v>999</v>
      </c>
      <c r="AEM9" s="4">
        <v>999</v>
      </c>
      <c r="AEN9" s="4">
        <v>999</v>
      </c>
      <c r="AEO9" s="4">
        <v>999</v>
      </c>
      <c r="AEP9" s="30">
        <v>999</v>
      </c>
      <c r="AEQ9" s="30">
        <v>999</v>
      </c>
      <c r="AER9" s="30">
        <v>999</v>
      </c>
      <c r="AES9" s="30">
        <v>999</v>
      </c>
      <c r="AET9" s="30">
        <v>999</v>
      </c>
      <c r="AEU9" s="30">
        <v>999</v>
      </c>
      <c r="AEV9" s="30">
        <v>999</v>
      </c>
      <c r="AEW9" s="30">
        <v>999</v>
      </c>
      <c r="AEX9" s="30">
        <v>999</v>
      </c>
      <c r="AEY9" s="30">
        <v>999</v>
      </c>
      <c r="AEZ9" s="4">
        <v>999</v>
      </c>
      <c r="AFA9" s="4">
        <v>999</v>
      </c>
      <c r="AFB9" s="4">
        <v>999</v>
      </c>
      <c r="AFC9" s="4">
        <v>999</v>
      </c>
      <c r="AFD9" s="4">
        <v>999</v>
      </c>
      <c r="AFE9" s="4">
        <v>999</v>
      </c>
      <c r="AFF9" s="4">
        <v>999</v>
      </c>
      <c r="AFG9" s="4">
        <v>999</v>
      </c>
      <c r="AFH9" s="4">
        <v>999</v>
      </c>
      <c r="AFI9" s="4">
        <v>999</v>
      </c>
      <c r="AFJ9" s="4">
        <v>999</v>
      </c>
      <c r="AFK9" s="4">
        <v>999</v>
      </c>
      <c r="AFL9" s="4">
        <v>999</v>
      </c>
      <c r="AFM9" s="4">
        <v>999</v>
      </c>
      <c r="AFN9" s="4">
        <v>999</v>
      </c>
      <c r="AFO9" s="4">
        <v>999</v>
      </c>
      <c r="AFP9" s="4">
        <v>999</v>
      </c>
      <c r="AFQ9" s="4">
        <v>999</v>
      </c>
      <c r="AFR9" s="4">
        <v>999</v>
      </c>
      <c r="AFS9" s="4">
        <v>999</v>
      </c>
      <c r="AFT9" s="4">
        <v>999</v>
      </c>
      <c r="AFU9" s="4">
        <v>999</v>
      </c>
      <c r="AFV9" s="30">
        <v>999</v>
      </c>
      <c r="AFW9" s="30">
        <v>999</v>
      </c>
      <c r="AFX9" s="30">
        <v>999</v>
      </c>
      <c r="AFY9" s="30">
        <v>999</v>
      </c>
      <c r="AFZ9" s="30">
        <v>999</v>
      </c>
      <c r="AGA9" s="30">
        <v>999</v>
      </c>
      <c r="AGB9" s="30">
        <v>999</v>
      </c>
      <c r="AGC9" s="30">
        <v>999</v>
      </c>
      <c r="AGD9" s="30">
        <v>999</v>
      </c>
      <c r="AGE9" s="30">
        <v>999</v>
      </c>
      <c r="AGF9" s="4">
        <v>2015</v>
      </c>
      <c r="AGG9" s="4">
        <v>999</v>
      </c>
      <c r="AGH9" s="4">
        <v>999</v>
      </c>
      <c r="AGI9" s="4">
        <v>999</v>
      </c>
      <c r="AGJ9" s="4">
        <v>999</v>
      </c>
      <c r="AGK9" s="4">
        <v>999</v>
      </c>
      <c r="AGL9" s="4">
        <v>999</v>
      </c>
      <c r="AGM9" s="4">
        <v>999</v>
      </c>
      <c r="AGN9" s="4">
        <v>999</v>
      </c>
      <c r="AGO9" s="4">
        <v>999</v>
      </c>
      <c r="AGP9" s="4">
        <v>999</v>
      </c>
      <c r="AGQ9" s="4">
        <v>999</v>
      </c>
      <c r="AGR9" s="4">
        <v>999</v>
      </c>
      <c r="AGS9" s="4">
        <v>999</v>
      </c>
      <c r="AGT9" s="4">
        <v>999</v>
      </c>
      <c r="AGU9" s="4">
        <v>999</v>
      </c>
      <c r="AGV9" s="4">
        <v>999</v>
      </c>
      <c r="AGW9" s="4">
        <v>999</v>
      </c>
      <c r="AGX9" s="4">
        <v>999</v>
      </c>
      <c r="AGY9" s="4">
        <v>999</v>
      </c>
      <c r="AGZ9" s="4">
        <v>999</v>
      </c>
      <c r="AHA9" s="4">
        <v>999</v>
      </c>
      <c r="AHB9" s="4">
        <v>999</v>
      </c>
      <c r="AHC9" s="30">
        <v>999</v>
      </c>
      <c r="AHD9" s="30">
        <v>999</v>
      </c>
      <c r="AHE9" s="30">
        <v>999</v>
      </c>
      <c r="AHF9" s="30">
        <v>999</v>
      </c>
      <c r="AHG9" s="30">
        <v>999</v>
      </c>
      <c r="AHH9" s="30">
        <v>999</v>
      </c>
      <c r="AHI9" s="30">
        <v>999</v>
      </c>
      <c r="AHJ9" s="30">
        <v>999</v>
      </c>
      <c r="AHK9" s="30">
        <v>999</v>
      </c>
      <c r="AHL9" s="30">
        <v>999</v>
      </c>
      <c r="AHM9" s="4">
        <v>999</v>
      </c>
      <c r="AHN9" s="4">
        <v>999</v>
      </c>
      <c r="AHO9" s="4">
        <v>999</v>
      </c>
      <c r="AHP9" s="4">
        <v>999</v>
      </c>
      <c r="AHQ9" s="4">
        <v>999</v>
      </c>
      <c r="AHR9" s="4">
        <v>999</v>
      </c>
      <c r="AHS9" s="4">
        <v>999</v>
      </c>
      <c r="AHT9" s="4">
        <v>999</v>
      </c>
      <c r="AHU9" s="4">
        <v>999</v>
      </c>
      <c r="AHV9" s="4">
        <v>999</v>
      </c>
      <c r="AHW9" s="4">
        <v>999</v>
      </c>
      <c r="AHX9" s="4">
        <v>999</v>
      </c>
      <c r="AHY9" s="4">
        <v>999</v>
      </c>
      <c r="AHZ9" s="4">
        <v>999</v>
      </c>
      <c r="AIA9" s="4">
        <v>999</v>
      </c>
      <c r="AIB9" s="4">
        <v>999</v>
      </c>
      <c r="AIC9" s="4">
        <v>999</v>
      </c>
      <c r="AID9" s="4">
        <v>999</v>
      </c>
      <c r="AIE9" s="4">
        <v>999</v>
      </c>
      <c r="AIF9" s="4">
        <v>999</v>
      </c>
      <c r="AIG9" s="4">
        <v>999</v>
      </c>
      <c r="AIH9" s="4">
        <v>999</v>
      </c>
      <c r="AII9" s="30">
        <v>999</v>
      </c>
      <c r="AIJ9" s="30">
        <v>999</v>
      </c>
      <c r="AIK9" s="30">
        <v>999</v>
      </c>
      <c r="AIL9" s="30">
        <v>999</v>
      </c>
      <c r="AIM9" s="30">
        <v>999</v>
      </c>
      <c r="AIN9" s="30">
        <v>999</v>
      </c>
      <c r="AIO9" s="30">
        <v>999</v>
      </c>
      <c r="AIP9" s="30">
        <v>999</v>
      </c>
      <c r="AIQ9" s="30">
        <v>999</v>
      </c>
      <c r="AIR9" s="30">
        <v>999</v>
      </c>
      <c r="AIS9" s="5">
        <v>2015</v>
      </c>
      <c r="AIT9" s="88">
        <v>0.96111687423400505</v>
      </c>
      <c r="AIU9" s="88">
        <v>0.52272727272727271</v>
      </c>
      <c r="AIV9" s="88">
        <v>0.84090909090909083</v>
      </c>
      <c r="AIW9" s="4">
        <v>1</v>
      </c>
      <c r="AIX9" s="4" t="s">
        <v>1010</v>
      </c>
      <c r="AIY9" s="4">
        <v>0.33</v>
      </c>
      <c r="AIZ9" s="4" t="s">
        <v>1042</v>
      </c>
      <c r="AJA9" s="24">
        <v>999</v>
      </c>
      <c r="AJB9" s="24">
        <v>999</v>
      </c>
      <c r="AJC9" s="24">
        <v>999</v>
      </c>
      <c r="AJD9" s="24">
        <v>999</v>
      </c>
      <c r="AJE9" s="24">
        <v>999</v>
      </c>
      <c r="AJF9" s="24">
        <v>999</v>
      </c>
      <c r="AJG9" s="88">
        <v>0.66500000000000004</v>
      </c>
      <c r="AJH9" s="88">
        <v>0.66666666666666663</v>
      </c>
      <c r="AJI9" s="4">
        <v>0.33</v>
      </c>
      <c r="AJJ9" s="4" t="s">
        <v>1043</v>
      </c>
      <c r="AJK9" s="4">
        <v>1</v>
      </c>
      <c r="AJL9" s="4" t="s">
        <v>1010</v>
      </c>
      <c r="AJM9" s="24">
        <v>999</v>
      </c>
      <c r="AJN9" s="24">
        <v>999</v>
      </c>
      <c r="AJO9" s="24">
        <v>999</v>
      </c>
      <c r="AJP9" s="24">
        <v>999</v>
      </c>
      <c r="AJQ9" s="88">
        <v>0.66500000000000004</v>
      </c>
      <c r="AJR9" s="88">
        <v>0.66666666666666663</v>
      </c>
      <c r="AJS9" s="4">
        <v>0.66</v>
      </c>
      <c r="AJT9" s="4" t="s">
        <v>1044</v>
      </c>
      <c r="AJU9" s="4">
        <v>1</v>
      </c>
      <c r="AJV9" s="4" t="s">
        <v>1010</v>
      </c>
      <c r="AJW9" s="4">
        <v>0.66</v>
      </c>
      <c r="AJX9" s="4" t="s">
        <v>1044</v>
      </c>
      <c r="AJY9" s="4">
        <v>1</v>
      </c>
      <c r="AJZ9" s="4" t="s">
        <v>1010</v>
      </c>
      <c r="AKA9" s="88">
        <v>0.83000000000000007</v>
      </c>
      <c r="AKB9" s="88">
        <v>1</v>
      </c>
      <c r="AKC9" s="4" t="s">
        <v>1036</v>
      </c>
      <c r="AKD9" s="4" t="s">
        <v>1010</v>
      </c>
      <c r="AKE9" s="22">
        <v>0.52750869865827021</v>
      </c>
      <c r="AKF9" s="22">
        <v>58</v>
      </c>
      <c r="AKG9" s="4" t="s">
        <v>1036</v>
      </c>
      <c r="AKH9" s="4" t="s">
        <v>1010</v>
      </c>
      <c r="AKI9" s="4" t="s">
        <v>1036</v>
      </c>
      <c r="AKJ9" s="4" t="s">
        <v>1010</v>
      </c>
      <c r="AKK9" s="24">
        <v>0.78</v>
      </c>
      <c r="AKL9" s="24">
        <v>0.78</v>
      </c>
      <c r="AKM9" s="4" t="s">
        <v>1036</v>
      </c>
      <c r="AKN9" s="4" t="s">
        <v>1010</v>
      </c>
      <c r="AKO9" s="4" t="s">
        <v>1036</v>
      </c>
      <c r="AKP9" s="4" t="s">
        <v>1010</v>
      </c>
      <c r="AKQ9" s="88">
        <v>0.90107267123689572</v>
      </c>
      <c r="AKR9" s="88">
        <v>1</v>
      </c>
      <c r="AKS9" s="88">
        <v>0.83333333333333326</v>
      </c>
    </row>
    <row r="10" spans="1:981" s="4" customFormat="1" x14ac:dyDescent="0.25">
      <c r="A10" s="4" t="s">
        <v>1027</v>
      </c>
      <c r="B10" s="4">
        <v>1</v>
      </c>
      <c r="C10" s="4" t="s">
        <v>1010</v>
      </c>
      <c r="D10" s="4">
        <v>1</v>
      </c>
      <c r="E10" s="4" t="s">
        <v>1010</v>
      </c>
      <c r="F10" s="4">
        <v>1</v>
      </c>
      <c r="G10" s="4" t="s">
        <v>1010</v>
      </c>
      <c r="H10" s="4">
        <v>1</v>
      </c>
      <c r="I10" s="4" t="s">
        <v>1010</v>
      </c>
      <c r="J10" s="4">
        <v>1</v>
      </c>
      <c r="K10" s="4" t="s">
        <v>1010</v>
      </c>
      <c r="L10" s="4">
        <v>0.5</v>
      </c>
      <c r="M10" s="4" t="s">
        <v>1009</v>
      </c>
      <c r="N10" s="4">
        <v>1</v>
      </c>
      <c r="O10" s="4" t="s">
        <v>1010</v>
      </c>
      <c r="P10" s="4">
        <v>1</v>
      </c>
      <c r="Q10" s="4" t="s">
        <v>1010</v>
      </c>
      <c r="R10" s="4">
        <v>1</v>
      </c>
      <c r="S10" s="4" t="s">
        <v>1010</v>
      </c>
      <c r="T10" s="4">
        <v>1</v>
      </c>
      <c r="U10" s="4" t="s">
        <v>1010</v>
      </c>
      <c r="V10" s="4">
        <v>1</v>
      </c>
      <c r="W10" s="4" t="s">
        <v>1010</v>
      </c>
      <c r="X10" s="4">
        <v>1</v>
      </c>
      <c r="Y10" s="4" t="s">
        <v>1010</v>
      </c>
      <c r="Z10" s="4">
        <v>1</v>
      </c>
      <c r="AA10" s="4" t="s">
        <v>1315</v>
      </c>
      <c r="AB10" s="4">
        <v>1</v>
      </c>
      <c r="AC10" s="4" t="s">
        <v>1315</v>
      </c>
      <c r="AD10" s="4">
        <v>1</v>
      </c>
      <c r="AE10" s="4" t="s">
        <v>1315</v>
      </c>
      <c r="AF10" s="4">
        <v>1</v>
      </c>
      <c r="AG10" s="4" t="s">
        <v>1315</v>
      </c>
      <c r="AH10" s="4">
        <v>997</v>
      </c>
      <c r="AI10" s="4" t="s">
        <v>1012</v>
      </c>
      <c r="AJ10" s="4">
        <v>997</v>
      </c>
      <c r="AK10" s="4" t="s">
        <v>1012</v>
      </c>
      <c r="AL10" s="4">
        <v>997</v>
      </c>
      <c r="AM10" s="4" t="s">
        <v>1012</v>
      </c>
      <c r="AN10" s="4">
        <v>997</v>
      </c>
      <c r="AO10" s="4" t="s">
        <v>1012</v>
      </c>
      <c r="AP10" s="4">
        <v>997</v>
      </c>
      <c r="AQ10" s="4" t="s">
        <v>1012</v>
      </c>
      <c r="AR10" s="4">
        <v>1</v>
      </c>
      <c r="AS10" s="4" t="s">
        <v>1315</v>
      </c>
      <c r="AT10" s="4">
        <v>1</v>
      </c>
      <c r="AU10" s="4" t="s">
        <v>1010</v>
      </c>
      <c r="AV10" s="4">
        <v>1</v>
      </c>
      <c r="AW10" s="4" t="s">
        <v>1010</v>
      </c>
      <c r="AX10" s="4">
        <v>997</v>
      </c>
      <c r="AY10" s="28" t="s">
        <v>1012</v>
      </c>
      <c r="AZ10" s="4">
        <v>997</v>
      </c>
      <c r="BA10" s="28" t="s">
        <v>1012</v>
      </c>
      <c r="BB10" s="4">
        <v>997</v>
      </c>
      <c r="BC10" s="28" t="s">
        <v>1012</v>
      </c>
      <c r="BD10" s="4">
        <v>997</v>
      </c>
      <c r="BE10" s="28" t="s">
        <v>1012</v>
      </c>
      <c r="BF10" s="4">
        <v>997</v>
      </c>
      <c r="BG10" s="28" t="s">
        <v>1012</v>
      </c>
      <c r="BH10" s="4">
        <v>997</v>
      </c>
      <c r="BI10" s="28" t="s">
        <v>1012</v>
      </c>
      <c r="BJ10" s="4">
        <v>997</v>
      </c>
      <c r="BK10" s="28" t="s">
        <v>1012</v>
      </c>
      <c r="BL10" s="4">
        <v>997</v>
      </c>
      <c r="BM10" s="28" t="s">
        <v>1012</v>
      </c>
      <c r="BN10" s="90">
        <v>0.97368421052631582</v>
      </c>
      <c r="BO10" s="90">
        <v>1</v>
      </c>
      <c r="BP10" s="4">
        <v>1</v>
      </c>
      <c r="BQ10" s="4" t="s">
        <v>1013</v>
      </c>
      <c r="BR10" s="4">
        <v>1</v>
      </c>
      <c r="BS10" s="4" t="s">
        <v>1013</v>
      </c>
      <c r="BT10" s="4">
        <v>0.5</v>
      </c>
      <c r="BU10" s="4" t="s">
        <v>1047</v>
      </c>
      <c r="BV10" s="4">
        <v>0.5</v>
      </c>
      <c r="BW10" s="4" t="s">
        <v>1047</v>
      </c>
      <c r="BX10" s="4">
        <v>1</v>
      </c>
      <c r="BY10" s="4" t="s">
        <v>1010</v>
      </c>
      <c r="BZ10" s="4">
        <v>1</v>
      </c>
      <c r="CA10" s="4" t="s">
        <v>1010</v>
      </c>
      <c r="CB10" s="4">
        <v>1</v>
      </c>
      <c r="CC10" s="4" t="s">
        <v>1010</v>
      </c>
      <c r="CD10" s="169">
        <v>0.8571428571428571</v>
      </c>
      <c r="CE10" s="90">
        <v>1</v>
      </c>
      <c r="CF10" s="4">
        <v>1</v>
      </c>
      <c r="CG10" s="4" t="s">
        <v>1010</v>
      </c>
      <c r="CH10" s="4">
        <v>1</v>
      </c>
      <c r="CI10" s="4" t="s">
        <v>1010</v>
      </c>
      <c r="CJ10" s="4">
        <v>1</v>
      </c>
      <c r="CK10" s="4" t="s">
        <v>1010</v>
      </c>
      <c r="CL10" s="88">
        <v>1</v>
      </c>
      <c r="CM10" s="88">
        <v>1</v>
      </c>
      <c r="CN10" s="4">
        <v>1</v>
      </c>
      <c r="CO10" s="28" t="s">
        <v>1010</v>
      </c>
      <c r="CP10" s="4">
        <v>1</v>
      </c>
      <c r="CQ10" s="28" t="s">
        <v>1010</v>
      </c>
      <c r="CR10" s="4">
        <v>1</v>
      </c>
      <c r="CS10" s="4" t="s">
        <v>1035</v>
      </c>
      <c r="CT10" s="4">
        <v>1</v>
      </c>
      <c r="CU10" s="4" t="s">
        <v>1010</v>
      </c>
      <c r="CV10" s="90">
        <v>1</v>
      </c>
      <c r="CW10" s="90">
        <v>1</v>
      </c>
      <c r="CX10" s="4">
        <v>1</v>
      </c>
      <c r="CY10" s="142">
        <v>21.38</v>
      </c>
      <c r="CZ10" s="5">
        <v>2016</v>
      </c>
      <c r="DA10" s="23">
        <v>0.9279117050174015</v>
      </c>
      <c r="DB10" s="142">
        <v>5.54</v>
      </c>
      <c r="DC10" s="5">
        <v>2016</v>
      </c>
      <c r="DD10" s="4">
        <v>0.95486645879350351</v>
      </c>
      <c r="DE10">
        <v>4.8</v>
      </c>
      <c r="DF10" s="5">
        <v>2016</v>
      </c>
      <c r="DG10" s="4">
        <v>997</v>
      </c>
      <c r="DH10" s="4">
        <v>997</v>
      </c>
      <c r="DI10" s="5">
        <v>997</v>
      </c>
      <c r="DJ10" s="4">
        <v>0.70851254637471062</v>
      </c>
      <c r="DK10">
        <v>34.5</v>
      </c>
      <c r="DL10" s="5">
        <v>2014</v>
      </c>
      <c r="DM10" s="4">
        <v>999</v>
      </c>
      <c r="DN10">
        <v>17.600000000000001</v>
      </c>
      <c r="DO10" s="5" t="s">
        <v>1292</v>
      </c>
      <c r="DP10" s="4">
        <v>0.43583073491879498</v>
      </c>
      <c r="DQ10">
        <v>3.2</v>
      </c>
      <c r="DR10" s="5">
        <v>2014</v>
      </c>
      <c r="DS10" s="4">
        <v>1</v>
      </c>
      <c r="DT10">
        <v>19.899999999999999</v>
      </c>
      <c r="DU10" s="5">
        <v>2014</v>
      </c>
      <c r="DV10" s="4">
        <v>0.96356406829683872</v>
      </c>
      <c r="DW10">
        <v>76.900000000000006</v>
      </c>
      <c r="DX10" s="5">
        <v>2016</v>
      </c>
      <c r="DY10" s="4">
        <v>9.9608647648177562E-2</v>
      </c>
      <c r="DZ10">
        <v>1.4</v>
      </c>
      <c r="EA10" s="5">
        <v>2016</v>
      </c>
      <c r="EB10" s="4">
        <v>7.1115250421853959E-2</v>
      </c>
      <c r="EC10">
        <v>0.4</v>
      </c>
      <c r="ED10" s="5">
        <v>2016</v>
      </c>
      <c r="EE10" s="4">
        <v>0.91302390496664754</v>
      </c>
      <c r="EF10">
        <v>90.75</v>
      </c>
      <c r="EG10" s="5">
        <v>2015</v>
      </c>
      <c r="EH10" s="88">
        <v>0.70744333164379281</v>
      </c>
      <c r="EI10" s="88">
        <v>0.8214285714285714</v>
      </c>
      <c r="EJ10" s="88">
        <v>0.96428571428571419</v>
      </c>
      <c r="EK10" s="4">
        <v>1</v>
      </c>
      <c r="EL10" s="4" t="s">
        <v>1010</v>
      </c>
      <c r="EM10" s="4">
        <v>0.3</v>
      </c>
      <c r="EN10" s="142">
        <v>30</v>
      </c>
      <c r="EO10" s="4">
        <v>1</v>
      </c>
      <c r="EP10" s="4" t="s">
        <v>1010</v>
      </c>
      <c r="EQ10" s="24">
        <v>0.34180252407192702</v>
      </c>
      <c r="ER10" s="142">
        <v>30</v>
      </c>
      <c r="ES10" s="103">
        <v>0.45</v>
      </c>
      <c r="ET10">
        <v>45</v>
      </c>
      <c r="EU10" s="103">
        <v>0.37</v>
      </c>
      <c r="EV10">
        <v>37</v>
      </c>
      <c r="EW10" s="5">
        <v>2015</v>
      </c>
      <c r="EX10" s="90">
        <v>0.56176702312956861</v>
      </c>
      <c r="EY10" s="90">
        <v>1</v>
      </c>
      <c r="EZ10" s="4">
        <v>1</v>
      </c>
      <c r="FA10" s="4" t="s">
        <v>1010</v>
      </c>
      <c r="FB10" s="4">
        <v>0.3</v>
      </c>
      <c r="FC10">
        <v>30</v>
      </c>
      <c r="FD10" s="4">
        <v>1</v>
      </c>
      <c r="FE10" s="4" t="s">
        <v>1010</v>
      </c>
      <c r="FF10" s="17">
        <v>0.4</v>
      </c>
      <c r="FG10">
        <v>40</v>
      </c>
      <c r="FH10" s="5">
        <v>0.51724137931034497</v>
      </c>
      <c r="FI10">
        <v>58</v>
      </c>
      <c r="FJ10" s="4">
        <v>0.70818831116489389</v>
      </c>
      <c r="FK10">
        <v>58</v>
      </c>
      <c r="FL10" s="4">
        <v>0.68</v>
      </c>
      <c r="FM10">
        <v>68</v>
      </c>
      <c r="FN10" s="4">
        <v>0.69910972529002391</v>
      </c>
      <c r="FO10">
        <v>68</v>
      </c>
      <c r="FP10" s="5">
        <v>2015</v>
      </c>
      <c r="FQ10" s="4">
        <v>0.68200000000000005</v>
      </c>
      <c r="FR10">
        <v>68.2</v>
      </c>
      <c r="FS10" s="24">
        <v>0.70099028950696129</v>
      </c>
      <c r="FT10">
        <v>68.2</v>
      </c>
      <c r="FU10" s="5">
        <v>2015</v>
      </c>
      <c r="FV10" s="88">
        <v>0.66458828421203731</v>
      </c>
      <c r="FW10" s="88">
        <v>1</v>
      </c>
      <c r="FX10" s="4">
        <v>0.84570000000000001</v>
      </c>
      <c r="FY10">
        <v>84.57</v>
      </c>
      <c r="FZ10" s="4">
        <v>0.64269279878190333</v>
      </c>
      <c r="GA10">
        <v>62</v>
      </c>
      <c r="GB10" s="5">
        <v>2015</v>
      </c>
      <c r="GC10" s="4">
        <v>1</v>
      </c>
      <c r="GD10" s="4" t="s">
        <v>1010</v>
      </c>
      <c r="GE10" s="4">
        <v>0.3</v>
      </c>
      <c r="GF10">
        <v>30</v>
      </c>
      <c r="GG10" s="4">
        <v>1</v>
      </c>
      <c r="GH10" s="28" t="s">
        <v>1010</v>
      </c>
      <c r="GI10" s="4">
        <v>0.3</v>
      </c>
      <c r="GJ10">
        <v>30</v>
      </c>
      <c r="GK10" s="103">
        <v>0.73529411764705876</v>
      </c>
      <c r="GL10">
        <v>34</v>
      </c>
      <c r="GM10" s="103">
        <v>0.4598379376882078</v>
      </c>
      <c r="GN10">
        <v>47</v>
      </c>
      <c r="GO10" s="5">
        <v>2015</v>
      </c>
      <c r="GP10" s="4">
        <v>1</v>
      </c>
      <c r="GQ10">
        <v>1.97</v>
      </c>
      <c r="GR10" s="5">
        <v>2015</v>
      </c>
      <c r="GS10" s="90">
        <v>0.73670497082343389</v>
      </c>
      <c r="GT10" s="90">
        <v>1</v>
      </c>
      <c r="GU10" s="4">
        <v>1</v>
      </c>
      <c r="GV10" s="4" t="s">
        <v>1010</v>
      </c>
      <c r="GW10" s="4">
        <v>1</v>
      </c>
      <c r="GX10" s="5">
        <v>1</v>
      </c>
      <c r="GY10" s="4">
        <v>1</v>
      </c>
      <c r="GZ10" s="4" t="s">
        <v>1010</v>
      </c>
      <c r="HA10" s="4">
        <v>1</v>
      </c>
      <c r="HB10" s="4">
        <v>1</v>
      </c>
      <c r="HC10" s="5">
        <v>2016</v>
      </c>
      <c r="HD10" s="4">
        <v>1</v>
      </c>
      <c r="HE10" s="4">
        <v>1</v>
      </c>
      <c r="HF10" s="4">
        <v>999</v>
      </c>
      <c r="HG10" s="4">
        <v>999</v>
      </c>
      <c r="HH10" s="4">
        <v>999</v>
      </c>
      <c r="HI10" s="88">
        <v>1</v>
      </c>
      <c r="HJ10" s="88">
        <v>0.75</v>
      </c>
      <c r="HK10" s="88">
        <v>0.9375</v>
      </c>
      <c r="HL10" s="4">
        <v>1</v>
      </c>
      <c r="HM10" s="28" t="s">
        <v>1017</v>
      </c>
      <c r="HN10" s="4">
        <v>0.75</v>
      </c>
      <c r="HO10" s="4" t="s">
        <v>1318</v>
      </c>
      <c r="HP10" s="5">
        <v>0.95699999999999996</v>
      </c>
      <c r="HQ10">
        <v>1.1299999999999999</v>
      </c>
      <c r="HR10" s="5">
        <v>2016</v>
      </c>
      <c r="HS10" s="92">
        <v>0.95956786933584692</v>
      </c>
      <c r="HT10">
        <v>0.56999999999999995</v>
      </c>
      <c r="HU10" s="5">
        <v>2016</v>
      </c>
      <c r="HV10" s="102">
        <v>0</v>
      </c>
      <c r="HW10" s="5" t="s">
        <v>1010</v>
      </c>
      <c r="HX10" s="17" t="s">
        <v>1319</v>
      </c>
      <c r="HY10" s="5">
        <v>2015</v>
      </c>
      <c r="HZ10" s="4">
        <v>1</v>
      </c>
      <c r="IA10" s="28" t="s">
        <v>1010</v>
      </c>
      <c r="IB10" s="88">
        <v>0.77776131155597439</v>
      </c>
      <c r="IC10" s="88">
        <v>1</v>
      </c>
      <c r="ID10" s="4">
        <v>1</v>
      </c>
      <c r="IE10" s="28" t="s">
        <v>1010</v>
      </c>
      <c r="IF10" s="29">
        <v>1</v>
      </c>
      <c r="IG10" s="28" t="s">
        <v>1010</v>
      </c>
      <c r="IH10" s="4">
        <v>1</v>
      </c>
      <c r="II10" s="4" t="s">
        <v>1010</v>
      </c>
      <c r="IJ10" s="21">
        <v>1</v>
      </c>
      <c r="IK10" s="21" t="s">
        <v>1010</v>
      </c>
      <c r="IL10" s="21">
        <v>1</v>
      </c>
      <c r="IM10" s="21" t="s">
        <v>1010</v>
      </c>
      <c r="IN10" s="4">
        <v>1</v>
      </c>
      <c r="IO10" s="21" t="s">
        <v>1010</v>
      </c>
      <c r="IP10" s="4">
        <v>1</v>
      </c>
      <c r="IQ10" s="4" t="s">
        <v>1010</v>
      </c>
      <c r="IR10" s="4">
        <v>1</v>
      </c>
      <c r="IS10" s="4" t="s">
        <v>1010</v>
      </c>
      <c r="IT10" s="4">
        <v>1</v>
      </c>
      <c r="IU10" s="4" t="s">
        <v>1010</v>
      </c>
      <c r="IV10" s="4">
        <v>1</v>
      </c>
      <c r="IW10" s="4" t="s">
        <v>1010</v>
      </c>
      <c r="IX10" s="4">
        <v>1</v>
      </c>
      <c r="IY10" s="21" t="s">
        <v>1010</v>
      </c>
      <c r="IZ10" s="4">
        <v>1</v>
      </c>
      <c r="JA10" s="4" t="s">
        <v>1010</v>
      </c>
      <c r="JB10" s="4">
        <v>1</v>
      </c>
      <c r="JC10" s="21" t="s">
        <v>1010</v>
      </c>
      <c r="JD10" s="4">
        <v>1</v>
      </c>
      <c r="JE10" s="21" t="s">
        <v>1010</v>
      </c>
      <c r="JF10" s="4">
        <v>1</v>
      </c>
      <c r="JG10" s="4" t="s">
        <v>1010</v>
      </c>
      <c r="JH10" s="4">
        <v>1</v>
      </c>
      <c r="JI10" s="4" t="s">
        <v>1010</v>
      </c>
      <c r="JJ10" s="4">
        <v>1</v>
      </c>
      <c r="JK10" s="21" t="s">
        <v>1010</v>
      </c>
      <c r="JL10" s="4">
        <v>1</v>
      </c>
      <c r="JM10" s="4" t="s">
        <v>1011</v>
      </c>
      <c r="JN10" s="4">
        <v>1</v>
      </c>
      <c r="JO10" s="5" t="s">
        <v>1011</v>
      </c>
      <c r="JP10" s="88">
        <v>1</v>
      </c>
      <c r="JQ10" s="88">
        <v>1</v>
      </c>
      <c r="JR10" s="4">
        <v>1</v>
      </c>
      <c r="JS10" s="4">
        <v>1.091</v>
      </c>
      <c r="JT10" s="4">
        <v>1.1023000000000001</v>
      </c>
      <c r="JU10" s="17">
        <v>1.1023000000000001</v>
      </c>
      <c r="JV10" s="6">
        <v>1.0803</v>
      </c>
      <c r="JW10" s="17">
        <v>1.0803</v>
      </c>
      <c r="JX10" s="6">
        <v>999</v>
      </c>
      <c r="JY10" s="17">
        <v>999</v>
      </c>
      <c r="JZ10" s="6">
        <v>999</v>
      </c>
      <c r="KA10" s="17">
        <v>999</v>
      </c>
      <c r="KB10" s="6">
        <v>999</v>
      </c>
      <c r="KC10" s="17">
        <v>999</v>
      </c>
      <c r="KD10" s="6">
        <v>999</v>
      </c>
      <c r="KE10" s="17">
        <v>999</v>
      </c>
      <c r="KF10" s="6">
        <v>999</v>
      </c>
      <c r="KG10" s="17">
        <v>999</v>
      </c>
      <c r="KH10" s="6">
        <v>999</v>
      </c>
      <c r="KI10" s="17">
        <v>999</v>
      </c>
      <c r="KJ10" s="6">
        <v>999</v>
      </c>
      <c r="KK10" s="6">
        <v>999</v>
      </c>
      <c r="KL10" s="4">
        <v>999</v>
      </c>
      <c r="KM10" s="4">
        <v>999</v>
      </c>
      <c r="KN10" s="30">
        <f t="shared" si="3"/>
        <v>0.98004173092624514</v>
      </c>
      <c r="KO10" s="15" t="s">
        <v>1024</v>
      </c>
      <c r="KP10" s="30">
        <v>999</v>
      </c>
      <c r="KQ10" s="30">
        <v>999</v>
      </c>
      <c r="KR10" s="30">
        <v>999</v>
      </c>
      <c r="KS10" s="30">
        <v>999</v>
      </c>
      <c r="KT10" s="30">
        <v>999</v>
      </c>
      <c r="KU10" s="30">
        <v>999</v>
      </c>
      <c r="KV10" s="30">
        <v>999</v>
      </c>
      <c r="KW10" s="30">
        <v>999</v>
      </c>
      <c r="KX10" s="4">
        <v>0.70268279730220473</v>
      </c>
      <c r="KY10" s="4">
        <v>0.68379999999999996</v>
      </c>
      <c r="KZ10" s="4">
        <v>0.65388212567685788</v>
      </c>
      <c r="LA10" s="4">
        <v>0.63190000000000002</v>
      </c>
      <c r="LB10" s="4">
        <v>0.75298786855558431</v>
      </c>
      <c r="LC10" s="4">
        <v>0.73729999999999996</v>
      </c>
      <c r="LD10" s="4">
        <v>999</v>
      </c>
      <c r="LE10" s="4">
        <v>999</v>
      </c>
      <c r="LF10" s="4">
        <v>999</v>
      </c>
      <c r="LG10" s="4">
        <v>999</v>
      </c>
      <c r="LH10" s="4">
        <v>999</v>
      </c>
      <c r="LI10" s="4">
        <v>999</v>
      </c>
      <c r="LJ10" s="4">
        <v>999</v>
      </c>
      <c r="LK10" s="4">
        <v>999</v>
      </c>
      <c r="LL10" s="5">
        <v>999</v>
      </c>
      <c r="LM10" s="4">
        <v>999</v>
      </c>
      <c r="LN10" s="5">
        <v>999</v>
      </c>
      <c r="LO10" s="4">
        <v>999</v>
      </c>
      <c r="LP10" s="4">
        <v>999</v>
      </c>
      <c r="LQ10" s="4">
        <v>999</v>
      </c>
      <c r="LR10" s="4">
        <v>999</v>
      </c>
      <c r="LS10" s="21">
        <v>999</v>
      </c>
      <c r="LT10" s="30">
        <f t="shared" si="4"/>
        <v>1.1667985440734292</v>
      </c>
      <c r="LU10" s="15" t="s">
        <v>1021</v>
      </c>
      <c r="LV10" s="30">
        <v>999</v>
      </c>
      <c r="LW10" s="30">
        <v>999</v>
      </c>
      <c r="LX10" s="30">
        <v>999</v>
      </c>
      <c r="LY10" s="30">
        <v>999</v>
      </c>
      <c r="LZ10" s="30">
        <v>999</v>
      </c>
      <c r="MA10" s="30">
        <v>999</v>
      </c>
      <c r="MB10" s="30">
        <v>999</v>
      </c>
      <c r="MC10" s="30">
        <v>999</v>
      </c>
      <c r="MD10" s="4">
        <v>0.61523656121461801</v>
      </c>
      <c r="ME10" s="4">
        <v>0.59079999999999999</v>
      </c>
      <c r="MF10" s="4">
        <v>0.6496508558196068</v>
      </c>
      <c r="MG10" s="4">
        <v>0.62740000000000007</v>
      </c>
      <c r="MH10" s="4">
        <v>0.58825042877994049</v>
      </c>
      <c r="MI10" s="4">
        <v>0.56210000000000004</v>
      </c>
      <c r="MJ10" s="4">
        <v>999</v>
      </c>
      <c r="MK10" s="4">
        <v>999</v>
      </c>
      <c r="ML10" s="4">
        <v>999</v>
      </c>
      <c r="MM10" s="4">
        <v>999</v>
      </c>
      <c r="MN10" s="4">
        <v>999</v>
      </c>
      <c r="MO10" s="4">
        <v>999</v>
      </c>
      <c r="MP10" s="4">
        <v>999</v>
      </c>
      <c r="MQ10" s="4">
        <v>999</v>
      </c>
      <c r="MR10" s="4">
        <v>999</v>
      </c>
      <c r="MS10" s="4">
        <v>999</v>
      </c>
      <c r="MT10" s="4">
        <v>999</v>
      </c>
      <c r="MU10" s="4">
        <v>999</v>
      </c>
      <c r="MV10" s="4">
        <v>999</v>
      </c>
      <c r="MW10" s="4">
        <v>999</v>
      </c>
      <c r="MX10" s="4">
        <v>999</v>
      </c>
      <c r="MY10" s="4">
        <v>999</v>
      </c>
      <c r="MZ10" s="30">
        <f>MI10/MG10</f>
        <v>0.89591966847306337</v>
      </c>
      <c r="NA10" s="15" t="s">
        <v>1024</v>
      </c>
      <c r="NB10" s="30">
        <v>999</v>
      </c>
      <c r="NC10" s="30">
        <v>999</v>
      </c>
      <c r="ND10" s="30">
        <v>999</v>
      </c>
      <c r="NE10" s="30">
        <v>999</v>
      </c>
      <c r="NF10" s="30">
        <v>999</v>
      </c>
      <c r="NG10" s="30">
        <v>999</v>
      </c>
      <c r="NH10" s="30">
        <v>999</v>
      </c>
      <c r="NI10" s="30">
        <v>999</v>
      </c>
      <c r="NJ10" s="4">
        <v>0.25886964210498997</v>
      </c>
      <c r="NK10" s="4">
        <v>0.21179999999999999</v>
      </c>
      <c r="NL10" s="4">
        <v>0.22934471666599499</v>
      </c>
      <c r="NM10" s="4">
        <v>0.1804</v>
      </c>
      <c r="NN10" s="4">
        <v>0.28905263576276086</v>
      </c>
      <c r="NO10" s="4">
        <v>0.24390000000000001</v>
      </c>
      <c r="NP10" s="4">
        <v>999</v>
      </c>
      <c r="NQ10" s="4">
        <v>999</v>
      </c>
      <c r="NR10" s="4">
        <v>999</v>
      </c>
      <c r="NS10" s="4">
        <v>999</v>
      </c>
      <c r="NT10" s="4">
        <v>999</v>
      </c>
      <c r="NU10" s="4">
        <v>999</v>
      </c>
      <c r="NV10" s="4">
        <v>999</v>
      </c>
      <c r="NW10" s="4">
        <v>999</v>
      </c>
      <c r="NX10" s="4">
        <v>999</v>
      </c>
      <c r="NY10" s="4">
        <v>999</v>
      </c>
      <c r="NZ10" s="4">
        <v>999</v>
      </c>
      <c r="OA10" s="4">
        <v>999</v>
      </c>
      <c r="OB10" s="5">
        <v>999</v>
      </c>
      <c r="OC10" s="4">
        <v>999</v>
      </c>
      <c r="OD10" s="4">
        <v>999</v>
      </c>
      <c r="OE10" s="4">
        <v>999</v>
      </c>
      <c r="OF10" s="30">
        <f t="shared" si="5"/>
        <v>1.3519955654101996</v>
      </c>
      <c r="OG10" s="15" t="s">
        <v>1021</v>
      </c>
      <c r="OH10" s="30">
        <v>999</v>
      </c>
      <c r="OI10" s="30">
        <v>999</v>
      </c>
      <c r="OJ10" s="30">
        <v>999</v>
      </c>
      <c r="OK10" s="30">
        <v>999</v>
      </c>
      <c r="OL10" s="30">
        <v>999</v>
      </c>
      <c r="OM10" s="30">
        <v>999</v>
      </c>
      <c r="ON10" s="30">
        <v>999</v>
      </c>
      <c r="OO10" s="30">
        <v>999</v>
      </c>
      <c r="OP10" s="4">
        <v>2014</v>
      </c>
      <c r="OQ10" s="4">
        <v>0.92</v>
      </c>
      <c r="OR10" s="4">
        <v>0.92</v>
      </c>
      <c r="OS10" s="4">
        <v>0.91</v>
      </c>
      <c r="OT10" s="4">
        <v>0.91</v>
      </c>
      <c r="OU10" s="4">
        <v>0.92</v>
      </c>
      <c r="OV10" s="4">
        <v>0.92</v>
      </c>
      <c r="OW10" s="4">
        <v>0.92</v>
      </c>
      <c r="OX10" s="4">
        <v>0.92</v>
      </c>
      <c r="OY10" s="4">
        <v>0.92</v>
      </c>
      <c r="OZ10" s="4">
        <v>0.92</v>
      </c>
      <c r="PA10" s="4">
        <v>0.91</v>
      </c>
      <c r="PB10" s="4">
        <v>0.91</v>
      </c>
      <c r="PC10" s="4">
        <v>0.95</v>
      </c>
      <c r="PD10" s="4">
        <v>0.95</v>
      </c>
      <c r="PE10" s="4">
        <v>0.97</v>
      </c>
      <c r="PF10" s="4">
        <v>0.97</v>
      </c>
      <c r="PG10" s="4">
        <v>0.99</v>
      </c>
      <c r="PH10" s="4">
        <v>0.99</v>
      </c>
      <c r="PI10" s="4">
        <v>0.99</v>
      </c>
      <c r="PJ10" s="4">
        <v>0.99</v>
      </c>
      <c r="PK10" s="4">
        <v>999</v>
      </c>
      <c r="PL10" s="4">
        <v>999</v>
      </c>
      <c r="PM10" s="30">
        <f t="shared" si="6"/>
        <v>1.0109890109890109</v>
      </c>
      <c r="PN10" s="15" t="s">
        <v>1021</v>
      </c>
      <c r="PO10" s="30">
        <v>999</v>
      </c>
      <c r="PP10" s="30">
        <v>999</v>
      </c>
      <c r="PQ10" s="15">
        <f>PJ10/PF10</f>
        <v>1.0206185567010309</v>
      </c>
      <c r="PR10" s="15" t="s">
        <v>1029</v>
      </c>
      <c r="PS10" s="15">
        <f>PF10/PB10</f>
        <v>1.0659340659340659</v>
      </c>
      <c r="PT10" s="15" t="s">
        <v>1028</v>
      </c>
      <c r="PU10" s="30">
        <v>999</v>
      </c>
      <c r="PV10" s="30">
        <v>999</v>
      </c>
      <c r="PW10" s="4">
        <v>0.53926176685034899</v>
      </c>
      <c r="PX10" s="4">
        <v>0.51</v>
      </c>
      <c r="PY10" s="4">
        <v>0.49224761712986487</v>
      </c>
      <c r="PZ10" s="4">
        <v>0.46</v>
      </c>
      <c r="QA10" s="4">
        <v>0.57687301427488746</v>
      </c>
      <c r="QB10" s="4">
        <v>0.55000000000000004</v>
      </c>
      <c r="QC10" s="4">
        <v>0.70851252094492234</v>
      </c>
      <c r="QD10" s="4">
        <v>0.69</v>
      </c>
      <c r="QE10" s="4">
        <v>0.38881657617483734</v>
      </c>
      <c r="QF10" s="4">
        <v>0.35</v>
      </c>
      <c r="QG10" s="4">
        <v>0.21956578188479237</v>
      </c>
      <c r="QH10" s="4">
        <v>0.17</v>
      </c>
      <c r="QI10" s="4">
        <v>0.38881657617483734</v>
      </c>
      <c r="QJ10" s="4">
        <v>0.35</v>
      </c>
      <c r="QK10" s="4">
        <v>0.55806737046488242</v>
      </c>
      <c r="QL10" s="4">
        <v>0.53</v>
      </c>
      <c r="QM10" s="4">
        <v>0.70851252094492234</v>
      </c>
      <c r="QN10" s="4">
        <v>0.69</v>
      </c>
      <c r="QO10" s="4">
        <v>0.87776331523496742</v>
      </c>
      <c r="QP10" s="4">
        <v>0.87</v>
      </c>
      <c r="QQ10" s="4">
        <v>999</v>
      </c>
      <c r="QR10" s="4">
        <v>999</v>
      </c>
      <c r="QS10" s="30">
        <f t="shared" si="9"/>
        <v>1.1956521739130435</v>
      </c>
      <c r="QT10" s="15" t="s">
        <v>1021</v>
      </c>
      <c r="QU10" s="84">
        <f>QF10/QD10</f>
        <v>0.50724637681159424</v>
      </c>
      <c r="QV10" s="15" t="s">
        <v>1030</v>
      </c>
      <c r="QW10" s="15">
        <f>QP10/QL10</f>
        <v>1.641509433962264</v>
      </c>
      <c r="QX10" s="15" t="s">
        <v>1029</v>
      </c>
      <c r="QY10" s="15">
        <f>QL10/QH10</f>
        <v>3.1176470588235294</v>
      </c>
      <c r="QZ10" s="15" t="s">
        <v>1028</v>
      </c>
      <c r="RA10" s="30">
        <v>999</v>
      </c>
      <c r="RB10" s="30">
        <v>999</v>
      </c>
      <c r="RC10" s="4">
        <v>2014</v>
      </c>
      <c r="RD10" s="24">
        <v>0.83</v>
      </c>
      <c r="RE10" s="24">
        <v>0.83</v>
      </c>
      <c r="RF10" s="24">
        <v>0.81</v>
      </c>
      <c r="RG10" s="24">
        <v>0.81</v>
      </c>
      <c r="RH10" s="24">
        <v>0.85</v>
      </c>
      <c r="RI10" s="24">
        <v>0.85</v>
      </c>
      <c r="RJ10" s="4">
        <v>0.9</v>
      </c>
      <c r="RK10" s="4">
        <v>0.9</v>
      </c>
      <c r="RL10" s="4">
        <v>0.77</v>
      </c>
      <c r="RM10" s="4">
        <v>0.77</v>
      </c>
      <c r="RN10" s="4">
        <v>0.61</v>
      </c>
      <c r="RO10" s="4">
        <v>0.61</v>
      </c>
      <c r="RP10" s="4">
        <v>0.78</v>
      </c>
      <c r="RQ10" s="4">
        <v>0.78</v>
      </c>
      <c r="RR10" s="4">
        <v>0.85</v>
      </c>
      <c r="RS10" s="4">
        <v>0.85</v>
      </c>
      <c r="RT10" s="4">
        <v>0.94</v>
      </c>
      <c r="RU10" s="4">
        <v>0.94</v>
      </c>
      <c r="RV10" s="4">
        <v>0.98</v>
      </c>
      <c r="RW10" s="4">
        <v>0.98</v>
      </c>
      <c r="RX10" s="4">
        <v>999</v>
      </c>
      <c r="RY10" s="4">
        <v>999</v>
      </c>
      <c r="RZ10" s="30">
        <f t="shared" si="7"/>
        <v>1.0493827160493827</v>
      </c>
      <c r="SA10" s="15" t="s">
        <v>1021</v>
      </c>
      <c r="SB10" s="84">
        <f>RM10/RK10</f>
        <v>0.85555555555555551</v>
      </c>
      <c r="SC10" s="15" t="s">
        <v>1030</v>
      </c>
      <c r="SD10" s="15">
        <f>RW10/RS10</f>
        <v>1.1529411764705881</v>
      </c>
      <c r="SE10" s="15" t="s">
        <v>1029</v>
      </c>
      <c r="SF10" s="15">
        <f>RS10/RO10</f>
        <v>1.3934426229508197</v>
      </c>
      <c r="SG10" s="15" t="s">
        <v>1028</v>
      </c>
      <c r="SH10" s="30">
        <v>999</v>
      </c>
      <c r="SI10" s="30">
        <v>999</v>
      </c>
      <c r="SJ10" s="25">
        <v>0.51105330359628875</v>
      </c>
      <c r="SK10" s="24">
        <v>0.48</v>
      </c>
      <c r="SL10" s="24">
        <v>0.45463632950985478</v>
      </c>
      <c r="SM10" s="24">
        <v>0.42</v>
      </c>
      <c r="SN10" s="24">
        <v>0.57687301427488746</v>
      </c>
      <c r="SO10" s="24">
        <v>0.55000000000000004</v>
      </c>
      <c r="SP10" s="24">
        <v>0.65209558951490743</v>
      </c>
      <c r="SQ10" s="24">
        <v>0.63</v>
      </c>
      <c r="SR10" s="24">
        <v>0.3700109323648324</v>
      </c>
      <c r="SS10" s="24">
        <v>0.33</v>
      </c>
      <c r="ST10" s="24">
        <v>0.1913573161697848</v>
      </c>
      <c r="SU10" s="24">
        <v>0.14000000000000001</v>
      </c>
      <c r="SV10" s="24">
        <v>0.33239964474482242</v>
      </c>
      <c r="SW10" s="24">
        <v>0.28999999999999998</v>
      </c>
      <c r="SX10" s="24">
        <v>0.50165043903486739</v>
      </c>
      <c r="SY10" s="24">
        <v>0.47</v>
      </c>
      <c r="SZ10" s="24">
        <v>0.66149841141990995</v>
      </c>
      <c r="TA10" s="24">
        <v>0.64</v>
      </c>
      <c r="TB10" s="24">
        <v>0.84015202761495744</v>
      </c>
      <c r="TC10" s="24">
        <v>0.83</v>
      </c>
      <c r="TD10" s="4">
        <v>999</v>
      </c>
      <c r="TE10" s="4">
        <v>999</v>
      </c>
      <c r="TF10" s="30">
        <f t="shared" si="0"/>
        <v>1.3095238095238098</v>
      </c>
      <c r="TG10" s="15" t="s">
        <v>1021</v>
      </c>
      <c r="TH10" s="84">
        <f>SS10/SQ10</f>
        <v>0.52380952380952384</v>
      </c>
      <c r="TI10" s="15" t="s">
        <v>1030</v>
      </c>
      <c r="TJ10" s="15">
        <f>TC10/SY10</f>
        <v>1.7659574468085106</v>
      </c>
      <c r="TK10" s="15" t="s">
        <v>1029</v>
      </c>
      <c r="TL10" s="15">
        <f>SY10/SU10</f>
        <v>3.3571428571428568</v>
      </c>
      <c r="TM10" s="15" t="s">
        <v>1028</v>
      </c>
      <c r="TN10" s="30">
        <v>999</v>
      </c>
      <c r="TO10" s="30">
        <v>999</v>
      </c>
      <c r="TP10" s="24">
        <v>0.92195658499709998</v>
      </c>
      <c r="TQ10" s="24">
        <v>0.91700000000000004</v>
      </c>
      <c r="TR10" s="24">
        <v>0.91095527655962627</v>
      </c>
      <c r="TS10" s="24">
        <v>0.90529999999999999</v>
      </c>
      <c r="TT10" s="24">
        <v>0.93323996447448232</v>
      </c>
      <c r="TU10" s="24">
        <v>0.92900000000000005</v>
      </c>
      <c r="TV10" s="4">
        <v>999</v>
      </c>
      <c r="TW10" s="4">
        <v>999</v>
      </c>
      <c r="TX10" s="4">
        <v>999</v>
      </c>
      <c r="TY10" s="4">
        <v>999</v>
      </c>
      <c r="TZ10" s="4">
        <v>999</v>
      </c>
      <c r="UA10" s="4">
        <v>999</v>
      </c>
      <c r="UB10" s="4">
        <v>999</v>
      </c>
      <c r="UC10" s="4">
        <v>999</v>
      </c>
      <c r="UD10" s="4">
        <v>999</v>
      </c>
      <c r="UE10" s="4">
        <v>999</v>
      </c>
      <c r="UF10" s="4">
        <v>999</v>
      </c>
      <c r="UG10" s="4">
        <v>999</v>
      </c>
      <c r="UH10" s="4">
        <v>999</v>
      </c>
      <c r="UI10" s="4">
        <v>999</v>
      </c>
      <c r="UJ10" s="4">
        <v>999</v>
      </c>
      <c r="UK10" s="4">
        <v>999</v>
      </c>
      <c r="UL10" s="30">
        <f>TU10/TS10</f>
        <v>1.0261791671269194</v>
      </c>
      <c r="UM10" s="15" t="s">
        <v>1021</v>
      </c>
      <c r="UN10" s="30">
        <v>999</v>
      </c>
      <c r="UO10" s="30">
        <v>999</v>
      </c>
      <c r="UP10" s="30">
        <v>999</v>
      </c>
      <c r="UQ10" s="30">
        <v>999</v>
      </c>
      <c r="UR10" s="30">
        <v>999</v>
      </c>
      <c r="US10" s="30">
        <v>999</v>
      </c>
      <c r="UT10" s="30">
        <v>999</v>
      </c>
      <c r="UU10" s="30">
        <v>999</v>
      </c>
      <c r="UV10" s="24">
        <v>0.16220864135441015</v>
      </c>
      <c r="UW10" s="24">
        <v>0.109</v>
      </c>
      <c r="UX10" s="24">
        <v>0.13494038473976977</v>
      </c>
      <c r="UY10" s="24">
        <v>0.08</v>
      </c>
      <c r="UZ10" s="24">
        <v>0.18966480822688436</v>
      </c>
      <c r="VA10" s="24">
        <v>0.13819999999999999</v>
      </c>
      <c r="VB10" s="4">
        <v>999</v>
      </c>
      <c r="VC10" s="4">
        <v>999</v>
      </c>
      <c r="VD10" s="4">
        <v>999</v>
      </c>
      <c r="VE10" s="4">
        <v>999</v>
      </c>
      <c r="VF10" s="4">
        <v>999</v>
      </c>
      <c r="VG10" s="4">
        <v>999</v>
      </c>
      <c r="VH10" s="4">
        <v>999</v>
      </c>
      <c r="VI10" s="4">
        <v>999</v>
      </c>
      <c r="VJ10" s="4">
        <v>999</v>
      </c>
      <c r="VK10" s="4">
        <v>999</v>
      </c>
      <c r="VL10" s="4">
        <v>999</v>
      </c>
      <c r="VM10" s="4">
        <v>999</v>
      </c>
      <c r="VN10" s="4">
        <v>999</v>
      </c>
      <c r="VO10" s="4">
        <v>999</v>
      </c>
      <c r="VP10" s="4">
        <v>999</v>
      </c>
      <c r="VQ10" s="4">
        <v>999</v>
      </c>
      <c r="VR10" s="30">
        <f t="shared" si="1"/>
        <v>1.7274999999999998</v>
      </c>
      <c r="VS10" s="15" t="s">
        <v>1021</v>
      </c>
      <c r="VT10" s="30">
        <v>999</v>
      </c>
      <c r="VU10" s="30">
        <v>999</v>
      </c>
      <c r="VV10" s="30">
        <v>999</v>
      </c>
      <c r="VW10" s="30">
        <v>999</v>
      </c>
      <c r="VX10" s="30">
        <v>999</v>
      </c>
      <c r="VY10" s="30">
        <v>999</v>
      </c>
      <c r="VZ10" s="30">
        <v>999</v>
      </c>
      <c r="WA10" s="30">
        <v>999</v>
      </c>
      <c r="WB10" s="4">
        <v>2015</v>
      </c>
      <c r="WC10" s="88">
        <v>0.64320075305696123</v>
      </c>
      <c r="WD10" s="88">
        <v>0.59848484848484851</v>
      </c>
      <c r="WE10" s="88">
        <v>0.86616161616161624</v>
      </c>
      <c r="WF10" s="4">
        <v>1</v>
      </c>
      <c r="WG10" s="4" t="s">
        <v>1010</v>
      </c>
      <c r="WH10" s="4">
        <v>1</v>
      </c>
      <c r="WI10" s="4" t="s">
        <v>1010</v>
      </c>
      <c r="WJ10" s="4">
        <v>1</v>
      </c>
      <c r="WK10" s="4" t="s">
        <v>1010</v>
      </c>
      <c r="WL10" s="4">
        <v>1</v>
      </c>
      <c r="WM10" s="4" t="s">
        <v>1010</v>
      </c>
      <c r="WN10" s="4">
        <v>1</v>
      </c>
      <c r="WO10" s="4" t="s">
        <v>1010</v>
      </c>
      <c r="WP10" s="4">
        <v>1</v>
      </c>
      <c r="WQ10" s="4" t="s">
        <v>1010</v>
      </c>
      <c r="WR10" s="4">
        <v>1</v>
      </c>
      <c r="WS10" s="4" t="s">
        <v>1010</v>
      </c>
      <c r="WT10" s="4">
        <v>1</v>
      </c>
      <c r="WU10" s="4" t="s">
        <v>1010</v>
      </c>
      <c r="WV10" s="4">
        <v>1</v>
      </c>
      <c r="WW10" s="4" t="s">
        <v>1010</v>
      </c>
      <c r="WX10" s="4">
        <v>1</v>
      </c>
      <c r="WY10" s="4" t="s">
        <v>1010</v>
      </c>
      <c r="WZ10" s="4">
        <v>1</v>
      </c>
      <c r="XA10" s="4" t="s">
        <v>1010</v>
      </c>
      <c r="XB10" s="4">
        <v>1</v>
      </c>
      <c r="XC10" s="4" t="s">
        <v>1010</v>
      </c>
      <c r="XD10" s="4">
        <v>1</v>
      </c>
      <c r="XE10" s="4" t="s">
        <v>1010</v>
      </c>
      <c r="XF10" s="4">
        <v>1</v>
      </c>
      <c r="XG10" s="4" t="s">
        <v>1010</v>
      </c>
      <c r="XH10" s="4">
        <v>1</v>
      </c>
      <c r="XI10" s="4" t="s">
        <v>1010</v>
      </c>
      <c r="XJ10" s="4">
        <v>1</v>
      </c>
      <c r="XK10" s="4" t="s">
        <v>1010</v>
      </c>
      <c r="XL10" s="4">
        <v>1</v>
      </c>
      <c r="XM10" s="4" t="s">
        <v>1010</v>
      </c>
      <c r="XN10" s="4">
        <v>1</v>
      </c>
      <c r="XO10" s="4" t="s">
        <v>1010</v>
      </c>
      <c r="XP10" s="4">
        <v>1</v>
      </c>
      <c r="XQ10" s="4" t="s">
        <v>1010</v>
      </c>
      <c r="XR10" s="4">
        <v>1</v>
      </c>
      <c r="XS10" s="4" t="s">
        <v>1010</v>
      </c>
      <c r="XT10" s="88">
        <v>1</v>
      </c>
      <c r="XU10" s="88">
        <v>1</v>
      </c>
      <c r="XV10" s="4">
        <v>1</v>
      </c>
      <c r="XW10" s="4" t="s">
        <v>1010</v>
      </c>
      <c r="XX10" s="4">
        <v>0.33</v>
      </c>
      <c r="XY10" s="4" t="s">
        <v>1049</v>
      </c>
      <c r="XZ10" s="4">
        <v>1</v>
      </c>
      <c r="YA10" s="4" t="s">
        <v>1010</v>
      </c>
      <c r="YB10" s="4">
        <v>0.66</v>
      </c>
      <c r="YC10" s="4" t="s">
        <v>1041</v>
      </c>
      <c r="YD10" s="88">
        <v>0.74750000000000005</v>
      </c>
      <c r="YE10" s="88">
        <v>1</v>
      </c>
      <c r="YF10" s="4">
        <v>0</v>
      </c>
      <c r="YG10" s="4" t="s">
        <v>1011</v>
      </c>
      <c r="YH10" s="4">
        <v>0</v>
      </c>
      <c r="YI10" s="4" t="s">
        <v>1011</v>
      </c>
      <c r="YJ10" s="4">
        <v>0</v>
      </c>
      <c r="YK10" s="4" t="s">
        <v>1011</v>
      </c>
      <c r="YL10" s="4">
        <v>0</v>
      </c>
      <c r="YM10" s="4" t="s">
        <v>1011</v>
      </c>
      <c r="YN10" s="4">
        <v>0</v>
      </c>
      <c r="YO10" s="4" t="s">
        <v>1011</v>
      </c>
      <c r="YP10" s="4">
        <v>0</v>
      </c>
      <c r="YQ10" s="4" t="s">
        <v>1011</v>
      </c>
      <c r="YR10" s="4">
        <v>0</v>
      </c>
      <c r="YS10" s="4" t="s">
        <v>1011</v>
      </c>
      <c r="YT10" s="4">
        <v>0</v>
      </c>
      <c r="YU10" s="4" t="s">
        <v>1011</v>
      </c>
      <c r="YV10" s="24">
        <v>0.86159999999999992</v>
      </c>
      <c r="YW10" s="24">
        <v>0.86159999999999992</v>
      </c>
      <c r="YX10" s="24">
        <v>0.86080000000000001</v>
      </c>
      <c r="YY10" s="24">
        <v>0.86080000000000001</v>
      </c>
      <c r="YZ10" s="24">
        <v>0.8798999999999999</v>
      </c>
      <c r="ZA10" s="24">
        <v>0.8798999999999999</v>
      </c>
      <c r="ZB10" s="24">
        <v>0.89489999999999992</v>
      </c>
      <c r="ZC10" s="24">
        <v>0.89489999999999992</v>
      </c>
      <c r="ZD10" s="24">
        <v>0.85829999999999995</v>
      </c>
      <c r="ZE10" s="24">
        <v>0.85829999999999995</v>
      </c>
      <c r="ZF10" s="4">
        <v>999</v>
      </c>
      <c r="ZG10" s="4">
        <v>999</v>
      </c>
      <c r="ZH10" s="4">
        <v>999</v>
      </c>
      <c r="ZI10" s="4">
        <v>999</v>
      </c>
      <c r="ZJ10" s="4">
        <v>999</v>
      </c>
      <c r="ZK10" s="4">
        <v>999</v>
      </c>
      <c r="ZL10" s="4">
        <v>999</v>
      </c>
      <c r="ZM10" s="4">
        <v>999</v>
      </c>
      <c r="ZN10" s="4">
        <v>999</v>
      </c>
      <c r="ZO10" s="4">
        <v>999</v>
      </c>
      <c r="ZP10" s="4">
        <v>999</v>
      </c>
      <c r="ZQ10" s="4">
        <v>999</v>
      </c>
      <c r="ZR10" s="30">
        <f t="shared" si="10"/>
        <v>1.0221886617100371</v>
      </c>
      <c r="ZS10" s="15" t="s">
        <v>1021</v>
      </c>
      <c r="ZT10" s="84">
        <f>ZE10/ZC10</f>
        <v>0.95910157559503861</v>
      </c>
      <c r="ZU10" s="15" t="s">
        <v>1030</v>
      </c>
      <c r="ZV10" s="30">
        <v>999</v>
      </c>
      <c r="ZW10" s="30">
        <v>999</v>
      </c>
      <c r="ZX10" s="30">
        <v>999</v>
      </c>
      <c r="ZY10" s="30">
        <v>999</v>
      </c>
      <c r="ZZ10" s="30">
        <v>999</v>
      </c>
      <c r="AAA10" s="30">
        <v>999</v>
      </c>
      <c r="AAB10" s="24">
        <v>0.91159999999999997</v>
      </c>
      <c r="AAC10" s="24">
        <v>0.91159999999999997</v>
      </c>
      <c r="AAD10" s="24">
        <v>0.90329999999999999</v>
      </c>
      <c r="AAE10" s="24">
        <v>0.90329999999999999</v>
      </c>
      <c r="AAF10" s="24">
        <v>0.92659999999999998</v>
      </c>
      <c r="AAG10" s="24">
        <v>0.92659999999999998</v>
      </c>
      <c r="AAH10" s="24">
        <v>0.94159999999999999</v>
      </c>
      <c r="AAI10" s="24">
        <v>0.94159999999999999</v>
      </c>
      <c r="AAJ10" s="24">
        <v>0.89829999999999999</v>
      </c>
      <c r="AAK10" s="24">
        <v>0.89829999999999999</v>
      </c>
      <c r="AAL10" s="4">
        <v>999</v>
      </c>
      <c r="AAM10" s="4">
        <v>999</v>
      </c>
      <c r="AAN10" s="4">
        <v>999</v>
      </c>
      <c r="AAO10" s="4">
        <v>999</v>
      </c>
      <c r="AAP10" s="4">
        <v>999</v>
      </c>
      <c r="AAQ10" s="4">
        <v>999</v>
      </c>
      <c r="AAR10" s="4">
        <v>999</v>
      </c>
      <c r="AAS10" s="4">
        <v>999</v>
      </c>
      <c r="AAT10" s="4">
        <v>999</v>
      </c>
      <c r="AAU10" s="4">
        <v>999</v>
      </c>
      <c r="AAV10" s="4">
        <v>999</v>
      </c>
      <c r="AAW10" s="4">
        <v>999</v>
      </c>
      <c r="AAX10" s="30">
        <f t="shared" ref="AAX10:AAX18" si="12">AAG10/AAE10</f>
        <v>1.0257943097531275</v>
      </c>
      <c r="AAY10" s="15" t="s">
        <v>1021</v>
      </c>
      <c r="AAZ10" s="84">
        <f>AAK10/AAI10</f>
        <v>0.95401444350042486</v>
      </c>
      <c r="ABA10" s="15" t="s">
        <v>1030</v>
      </c>
      <c r="ABB10" s="30">
        <v>999</v>
      </c>
      <c r="ABC10" s="30">
        <v>999</v>
      </c>
      <c r="ABD10" s="30">
        <v>999</v>
      </c>
      <c r="ABE10" s="30">
        <v>999</v>
      </c>
      <c r="ABF10" s="30">
        <v>999</v>
      </c>
      <c r="ABG10" s="30">
        <v>999</v>
      </c>
      <c r="ABH10" s="24">
        <v>0.81159999999999999</v>
      </c>
      <c r="ABI10" s="24">
        <v>0.81159999999999999</v>
      </c>
      <c r="ABJ10" s="24">
        <v>0.81830000000000003</v>
      </c>
      <c r="ABK10" s="24">
        <v>0.81830000000000003</v>
      </c>
      <c r="ABL10" s="24">
        <v>0.83329999999999993</v>
      </c>
      <c r="ABM10" s="24">
        <v>0.83329999999999993</v>
      </c>
      <c r="ABN10" s="24">
        <v>0.84829999999999994</v>
      </c>
      <c r="ABO10" s="24">
        <v>0.84829999999999994</v>
      </c>
      <c r="ABP10" s="24">
        <v>0.80830000000000002</v>
      </c>
      <c r="ABQ10" s="24">
        <v>0.80830000000000002</v>
      </c>
      <c r="ABR10" s="4">
        <v>999</v>
      </c>
      <c r="ABS10" s="4">
        <v>999</v>
      </c>
      <c r="ABT10" s="4">
        <v>999</v>
      </c>
      <c r="ABU10" s="4">
        <v>999</v>
      </c>
      <c r="ABV10" s="4">
        <v>999</v>
      </c>
      <c r="ABW10" s="4">
        <v>999</v>
      </c>
      <c r="ABX10" s="4">
        <v>999</v>
      </c>
      <c r="ABY10" s="4">
        <v>999</v>
      </c>
      <c r="ABZ10" s="4">
        <v>999</v>
      </c>
      <c r="ACA10" s="4">
        <v>999</v>
      </c>
      <c r="ACB10" s="4">
        <v>999</v>
      </c>
      <c r="ACC10" s="4">
        <v>999</v>
      </c>
      <c r="ACD10" s="30">
        <f>ABM10/ABK10</f>
        <v>1.0183306855676402</v>
      </c>
      <c r="ACE10" s="15" t="s">
        <v>1021</v>
      </c>
      <c r="ACF10" s="84">
        <f>ABQ10/ABO10</f>
        <v>0.95284687021101033</v>
      </c>
      <c r="ACG10" s="15" t="s">
        <v>1030</v>
      </c>
      <c r="ACH10" s="30">
        <v>999</v>
      </c>
      <c r="ACI10" s="30">
        <v>999</v>
      </c>
      <c r="ACJ10" s="30">
        <v>999</v>
      </c>
      <c r="ACK10" s="30">
        <v>999</v>
      </c>
      <c r="ACL10" s="30">
        <v>999</v>
      </c>
      <c r="ACM10" s="30">
        <v>999</v>
      </c>
      <c r="ACN10" s="24">
        <v>0.79934379805278466</v>
      </c>
      <c r="ACO10" s="24">
        <v>0.78659999999999997</v>
      </c>
      <c r="ACP10" s="24">
        <v>0.79304388987089491</v>
      </c>
      <c r="ACQ10" s="24">
        <v>0.77989999999999993</v>
      </c>
      <c r="ACR10" s="24">
        <v>0.79774530082339612</v>
      </c>
      <c r="ACS10" s="24">
        <v>0.78489999999999993</v>
      </c>
      <c r="ACT10" s="24">
        <v>0.79624084931859573</v>
      </c>
      <c r="ACU10" s="24">
        <v>0.7833</v>
      </c>
      <c r="ACV10" s="24">
        <v>0.80404519149974785</v>
      </c>
      <c r="ACW10" s="24">
        <v>0.79159999999999997</v>
      </c>
      <c r="ACX10" s="4">
        <v>999</v>
      </c>
      <c r="ACY10" s="4">
        <v>999</v>
      </c>
      <c r="ACZ10" s="4">
        <v>999</v>
      </c>
      <c r="ADA10" s="4">
        <v>999</v>
      </c>
      <c r="ADB10" s="4">
        <v>999</v>
      </c>
      <c r="ADC10" s="4">
        <v>999</v>
      </c>
      <c r="ADD10" s="4">
        <v>999</v>
      </c>
      <c r="ADE10" s="4">
        <v>999</v>
      </c>
      <c r="ADF10" s="4">
        <v>999</v>
      </c>
      <c r="ADG10" s="4">
        <v>999</v>
      </c>
      <c r="ADH10" s="4">
        <v>999</v>
      </c>
      <c r="ADI10" s="4">
        <v>999</v>
      </c>
      <c r="ADJ10" s="30">
        <f t="shared" si="11"/>
        <v>1.0064110783433773</v>
      </c>
      <c r="ADK10" s="30" t="s">
        <v>1021</v>
      </c>
      <c r="ADL10" s="84">
        <f>ACW10/ACU10</f>
        <v>1.0105961955827907</v>
      </c>
      <c r="ADM10" s="30" t="s">
        <v>1031</v>
      </c>
      <c r="ADN10" s="30">
        <v>999</v>
      </c>
      <c r="ADO10" s="30">
        <v>999</v>
      </c>
      <c r="ADP10" s="30">
        <v>999</v>
      </c>
      <c r="ADQ10" s="30">
        <v>999</v>
      </c>
      <c r="ADR10" s="30">
        <v>999</v>
      </c>
      <c r="ADS10" s="30">
        <v>999</v>
      </c>
      <c r="ADT10" s="24">
        <v>0.92158047215371242</v>
      </c>
      <c r="ADU10" s="24">
        <v>0.91659999999999997</v>
      </c>
      <c r="ADV10" s="24">
        <v>0.91217764340727658</v>
      </c>
      <c r="ADW10" s="24">
        <v>0.90659999999999996</v>
      </c>
      <c r="ADX10" s="24">
        <v>0.93728317789363336</v>
      </c>
      <c r="ADY10" s="24">
        <v>0.93330000000000002</v>
      </c>
      <c r="ADZ10" s="24">
        <v>0.92788035598863083</v>
      </c>
      <c r="AEA10" s="24">
        <v>0.92330000000000001</v>
      </c>
      <c r="AEB10" s="24">
        <v>0.92477742475998004</v>
      </c>
      <c r="AEC10" s="24">
        <v>0.92</v>
      </c>
      <c r="AED10" s="4">
        <v>999</v>
      </c>
      <c r="AEE10" s="4">
        <v>999</v>
      </c>
      <c r="AEF10" s="4">
        <v>999</v>
      </c>
      <c r="AEG10" s="4">
        <v>999</v>
      </c>
      <c r="AEH10" s="4">
        <v>999</v>
      </c>
      <c r="AEI10" s="4">
        <v>999</v>
      </c>
      <c r="AEJ10" s="4">
        <v>999</v>
      </c>
      <c r="AEK10" s="4">
        <v>999</v>
      </c>
      <c r="AEL10" s="4">
        <v>999</v>
      </c>
      <c r="AEM10" s="4">
        <v>999</v>
      </c>
      <c r="AEN10" s="4">
        <v>999</v>
      </c>
      <c r="AEO10" s="4">
        <v>999</v>
      </c>
      <c r="AEP10" s="30">
        <f>ADY10/ADW10</f>
        <v>1.0294506949040372</v>
      </c>
      <c r="AEQ10" s="15" t="s">
        <v>1021</v>
      </c>
      <c r="AER10" s="84">
        <f>AEC10/AEA10</f>
        <v>0.99642586374959385</v>
      </c>
      <c r="AES10" s="15" t="s">
        <v>1031</v>
      </c>
      <c r="AET10" s="30">
        <v>999</v>
      </c>
      <c r="AEU10" s="30">
        <v>999</v>
      </c>
      <c r="AEV10" s="30">
        <v>999</v>
      </c>
      <c r="AEW10" s="30">
        <v>999</v>
      </c>
      <c r="AEX10" s="30">
        <v>999</v>
      </c>
      <c r="AEY10" s="30">
        <v>999</v>
      </c>
      <c r="AEZ10" s="24">
        <v>0.67710712395185679</v>
      </c>
      <c r="AFA10" s="24">
        <v>0.65659999999999996</v>
      </c>
      <c r="AFB10" s="24">
        <v>0.68340698645856568</v>
      </c>
      <c r="AFC10" s="24">
        <v>0.6633</v>
      </c>
      <c r="AFD10" s="24">
        <v>0.65830145197220902</v>
      </c>
      <c r="AFE10" s="24">
        <v>0.63659999999999994</v>
      </c>
      <c r="AFF10" s="24">
        <v>0.66460134264856074</v>
      </c>
      <c r="AFG10" s="24">
        <v>0.64329999999999998</v>
      </c>
      <c r="AFH10" s="24">
        <v>0.68340698645856568</v>
      </c>
      <c r="AFI10" s="24">
        <v>0.6633</v>
      </c>
      <c r="AFJ10" s="4">
        <v>999</v>
      </c>
      <c r="AFK10" s="4">
        <v>999</v>
      </c>
      <c r="AFL10" s="4">
        <v>999</v>
      </c>
      <c r="AFM10" s="4">
        <v>999</v>
      </c>
      <c r="AFN10" s="4">
        <v>999</v>
      </c>
      <c r="AFO10" s="4">
        <v>999</v>
      </c>
      <c r="AFP10" s="4">
        <v>999</v>
      </c>
      <c r="AFQ10" s="4">
        <v>999</v>
      </c>
      <c r="AFR10" s="4">
        <v>999</v>
      </c>
      <c r="AFS10" s="4">
        <v>999</v>
      </c>
      <c r="AFT10" s="4">
        <v>999</v>
      </c>
      <c r="AFU10" s="4">
        <v>999</v>
      </c>
      <c r="AFV10" s="30">
        <f>AFE10/AFC10</f>
        <v>0.95974672094075075</v>
      </c>
      <c r="AFW10" s="15" t="s">
        <v>1021</v>
      </c>
      <c r="AFX10" s="84">
        <f>AFI10/AFG10</f>
        <v>1.0310896937665164</v>
      </c>
      <c r="AFY10" s="15" t="s">
        <v>1031</v>
      </c>
      <c r="AFZ10" s="30">
        <v>999</v>
      </c>
      <c r="AGA10" s="30">
        <v>999</v>
      </c>
      <c r="AGB10" s="30">
        <v>999</v>
      </c>
      <c r="AGC10" s="30">
        <v>999</v>
      </c>
      <c r="AGD10" s="30">
        <v>999</v>
      </c>
      <c r="AGE10" s="30">
        <v>999</v>
      </c>
      <c r="AGF10" s="4">
        <v>2015</v>
      </c>
      <c r="AGG10" s="24">
        <v>0.96</v>
      </c>
      <c r="AGH10" s="24">
        <v>0.96</v>
      </c>
      <c r="AGI10" s="24">
        <v>0.95050000000000001</v>
      </c>
      <c r="AGJ10" s="24">
        <v>0.95050000000000001</v>
      </c>
      <c r="AGK10" s="24">
        <v>0.96950000000000003</v>
      </c>
      <c r="AGL10" s="24">
        <v>0.96950000000000003</v>
      </c>
      <c r="AGM10" s="24">
        <v>0.97750000000000004</v>
      </c>
      <c r="AGN10" s="24">
        <v>0.97750000000000004</v>
      </c>
      <c r="AGO10" s="24">
        <v>0.93779999999999997</v>
      </c>
      <c r="AGP10" s="24">
        <v>0.93779999999999997</v>
      </c>
      <c r="AGQ10" s="24">
        <v>0.92330000000000001</v>
      </c>
      <c r="AGR10" s="24">
        <v>0.92330000000000001</v>
      </c>
      <c r="AGS10" s="24">
        <v>0.94640000000000002</v>
      </c>
      <c r="AGT10" s="24">
        <v>0.94640000000000002</v>
      </c>
      <c r="AGU10" s="24">
        <v>0.96290000000000009</v>
      </c>
      <c r="AGV10" s="24">
        <v>0.96290000000000009</v>
      </c>
      <c r="AGW10" s="24">
        <v>0.97750000000000004</v>
      </c>
      <c r="AGX10" s="24">
        <v>0.97750000000000004</v>
      </c>
      <c r="AGY10" s="24">
        <v>0.99040000000000006</v>
      </c>
      <c r="AGZ10" s="24">
        <v>0.99040000000000006</v>
      </c>
      <c r="AHA10" s="4">
        <v>999</v>
      </c>
      <c r="AHB10" s="4">
        <v>999</v>
      </c>
      <c r="AHC10" s="30">
        <f t="shared" si="8"/>
        <v>1.0199894792214623</v>
      </c>
      <c r="AHD10" s="15" t="s">
        <v>1021</v>
      </c>
      <c r="AHE10" s="84">
        <f>AGP10/AGN10</f>
        <v>0.95938618925831198</v>
      </c>
      <c r="AHF10" s="15" t="s">
        <v>1031</v>
      </c>
      <c r="AHG10" s="15">
        <f>AGZ10/AGV10</f>
        <v>1.0285595596635164</v>
      </c>
      <c r="AHH10" s="15" t="s">
        <v>1029</v>
      </c>
      <c r="AHI10" s="15">
        <f>AGV10/AGR10</f>
        <v>1.042889635004874</v>
      </c>
      <c r="AHJ10" s="15" t="s">
        <v>1028</v>
      </c>
      <c r="AHK10" s="30">
        <v>999</v>
      </c>
      <c r="AHL10" s="30">
        <v>999</v>
      </c>
      <c r="AHM10" s="24">
        <v>0.879</v>
      </c>
      <c r="AHN10" s="24">
        <v>0.879</v>
      </c>
      <c r="AHO10" s="24">
        <v>0.879</v>
      </c>
      <c r="AHP10" s="24">
        <v>0.879</v>
      </c>
      <c r="AHQ10" s="24">
        <v>0.879</v>
      </c>
      <c r="AHR10" s="24">
        <v>0.879</v>
      </c>
      <c r="AHS10" s="24">
        <v>0.93200000000000005</v>
      </c>
      <c r="AHT10" s="24">
        <v>0.93200000000000005</v>
      </c>
      <c r="AHU10" s="24">
        <v>0.81200000000000006</v>
      </c>
      <c r="AHV10" s="24">
        <v>0.81200000000000006</v>
      </c>
      <c r="AHW10" s="24">
        <v>0.76800000000000002</v>
      </c>
      <c r="AHX10" s="24">
        <v>0.76800000000000002</v>
      </c>
      <c r="AHY10" s="24">
        <v>0.83799999999999997</v>
      </c>
      <c r="AHZ10" s="24">
        <v>0.83799999999999997</v>
      </c>
      <c r="AIA10" s="24">
        <v>0.88800000000000001</v>
      </c>
      <c r="AIB10" s="24">
        <v>0.88800000000000001</v>
      </c>
      <c r="AIC10" s="24">
        <v>0.93200000000000005</v>
      </c>
      <c r="AID10" s="24">
        <v>0.93200000000000005</v>
      </c>
      <c r="AIE10" s="24">
        <v>0.97099999999999997</v>
      </c>
      <c r="AIF10" s="24">
        <v>0.97099999999999997</v>
      </c>
      <c r="AIG10" s="4">
        <v>999</v>
      </c>
      <c r="AIH10" s="4">
        <v>999</v>
      </c>
      <c r="AII10" s="30">
        <f t="shared" si="2"/>
        <v>1</v>
      </c>
      <c r="AIJ10" s="15" t="s">
        <v>1032</v>
      </c>
      <c r="AIK10" s="84">
        <f>AHV10/AHT10</f>
        <v>0.87124463519313311</v>
      </c>
      <c r="AIL10" s="15" t="s">
        <v>1030</v>
      </c>
      <c r="AIM10" s="15">
        <f>AIF10/AIB10</f>
        <v>1.0934684684684683</v>
      </c>
      <c r="AIN10" s="15" t="s">
        <v>1029</v>
      </c>
      <c r="AIO10" s="15">
        <f>AIB10/AHX10</f>
        <v>1.15625</v>
      </c>
      <c r="AIP10" s="15" t="s">
        <v>1028</v>
      </c>
      <c r="AIQ10" s="30">
        <v>999</v>
      </c>
      <c r="AIR10" s="30">
        <v>999</v>
      </c>
      <c r="AIS10" s="5">
        <v>2015</v>
      </c>
      <c r="AIT10" s="88">
        <v>0.42636446213489715</v>
      </c>
      <c r="AIU10" s="88">
        <v>0.84090909090909083</v>
      </c>
      <c r="AIV10" s="88">
        <v>0.94696969696969691</v>
      </c>
      <c r="AIW10" s="4">
        <v>1</v>
      </c>
      <c r="AIX10" s="4" t="s">
        <v>1010</v>
      </c>
      <c r="AIY10" s="4">
        <v>0.33</v>
      </c>
      <c r="AIZ10" s="4" t="s">
        <v>1042</v>
      </c>
      <c r="AJA10" s="24">
        <v>0.64062417814327222</v>
      </c>
      <c r="AJB10" s="24">
        <v>0.61780000000000002</v>
      </c>
      <c r="AJC10" s="24">
        <v>999</v>
      </c>
      <c r="AJD10" s="24">
        <v>999</v>
      </c>
      <c r="AJE10" s="24">
        <v>999</v>
      </c>
      <c r="AJF10" s="24">
        <v>999</v>
      </c>
      <c r="AJG10" s="88">
        <v>0.65687472604775743</v>
      </c>
      <c r="AJH10" s="88">
        <v>1</v>
      </c>
      <c r="AJI10" s="4">
        <v>997</v>
      </c>
      <c r="AJJ10" s="6" t="s">
        <v>1012</v>
      </c>
      <c r="AJK10" s="4">
        <v>1</v>
      </c>
      <c r="AJL10" s="4" t="s">
        <v>1010</v>
      </c>
      <c r="AJM10" s="24">
        <v>0.96460000000000001</v>
      </c>
      <c r="AJN10" s="108">
        <v>3.5400000000000001E-2</v>
      </c>
      <c r="AJO10" s="24">
        <v>0.9667140133602089</v>
      </c>
      <c r="AJP10" s="108">
        <v>3.5400000000000001E-2</v>
      </c>
      <c r="AJQ10" s="88">
        <v>0.9771046711200696</v>
      </c>
      <c r="AJR10" s="88">
        <v>1</v>
      </c>
      <c r="AJS10" s="4">
        <v>997</v>
      </c>
      <c r="AJT10" s="5" t="s">
        <v>1012</v>
      </c>
      <c r="AJU10" s="4">
        <v>997</v>
      </c>
      <c r="AJV10" s="5" t="s">
        <v>1012</v>
      </c>
      <c r="AJW10" s="4">
        <v>0.33</v>
      </c>
      <c r="AJX10" s="4" t="s">
        <v>1045</v>
      </c>
      <c r="AJY10" s="4">
        <v>0</v>
      </c>
      <c r="AJZ10" s="4" t="s">
        <v>1011</v>
      </c>
      <c r="AKA10" s="88">
        <v>0.16500000000000001</v>
      </c>
      <c r="AKB10" s="88">
        <v>1</v>
      </c>
      <c r="AKC10" s="4" t="s">
        <v>1037</v>
      </c>
      <c r="AKD10" s="4" t="s">
        <v>1011</v>
      </c>
      <c r="AKE10" s="24">
        <v>0.78749624348607938</v>
      </c>
      <c r="AKF10">
        <v>22.6</v>
      </c>
      <c r="AKG10" s="4" t="s">
        <v>1036</v>
      </c>
      <c r="AKH10" s="4" t="s">
        <v>1010</v>
      </c>
      <c r="AKI10" s="4" t="s">
        <v>1036</v>
      </c>
      <c r="AKJ10" s="4" t="s">
        <v>1010</v>
      </c>
      <c r="AKK10" s="24">
        <v>0.83499999999999996</v>
      </c>
      <c r="AKL10" s="24">
        <v>0.83499999999999996</v>
      </c>
      <c r="AKM10" s="4" t="s">
        <v>1036</v>
      </c>
      <c r="AKN10" s="4" t="s">
        <v>1010</v>
      </c>
      <c r="AKO10" s="4" t="s">
        <v>1036</v>
      </c>
      <c r="AKP10" s="4" t="s">
        <v>1010</v>
      </c>
      <c r="AKQ10" s="88">
        <v>0.80321374906943988</v>
      </c>
      <c r="AKR10" s="88">
        <v>1</v>
      </c>
      <c r="AKS10" s="88">
        <v>1</v>
      </c>
    </row>
    <row r="11" spans="1:981" s="4" customFormat="1" x14ac:dyDescent="0.25">
      <c r="A11" s="4" t="s">
        <v>1033</v>
      </c>
      <c r="B11" s="4">
        <v>1</v>
      </c>
      <c r="C11" s="4" t="s">
        <v>1010</v>
      </c>
      <c r="D11" s="4">
        <v>1</v>
      </c>
      <c r="E11" s="4" t="s">
        <v>1010</v>
      </c>
      <c r="F11" s="4">
        <v>1</v>
      </c>
      <c r="G11" s="4" t="s">
        <v>1010</v>
      </c>
      <c r="H11" s="4">
        <v>1</v>
      </c>
      <c r="I11" s="4" t="s">
        <v>1010</v>
      </c>
      <c r="J11" s="4">
        <v>1</v>
      </c>
      <c r="K11" s="4" t="s">
        <v>1010</v>
      </c>
      <c r="L11" s="4">
        <v>1</v>
      </c>
      <c r="M11" s="4" t="s">
        <v>1010</v>
      </c>
      <c r="N11" s="4">
        <v>1</v>
      </c>
      <c r="O11" s="4" t="s">
        <v>1010</v>
      </c>
      <c r="P11" s="4">
        <v>1</v>
      </c>
      <c r="Q11" s="4" t="s">
        <v>1010</v>
      </c>
      <c r="R11" s="4">
        <v>1</v>
      </c>
      <c r="S11" s="4" t="s">
        <v>1010</v>
      </c>
      <c r="T11" s="4">
        <v>1</v>
      </c>
      <c r="U11" s="4" t="s">
        <v>1010</v>
      </c>
      <c r="V11" s="4">
        <v>1</v>
      </c>
      <c r="W11" s="4" t="s">
        <v>1010</v>
      </c>
      <c r="X11" s="4">
        <v>1</v>
      </c>
      <c r="Y11" s="4" t="s">
        <v>1010</v>
      </c>
      <c r="Z11" s="4">
        <v>1</v>
      </c>
      <c r="AA11" s="4" t="s">
        <v>1315</v>
      </c>
      <c r="AB11" s="4">
        <v>1</v>
      </c>
      <c r="AC11" s="4" t="s">
        <v>1315</v>
      </c>
      <c r="AD11" s="4">
        <v>1</v>
      </c>
      <c r="AE11" s="4" t="s">
        <v>1315</v>
      </c>
      <c r="AF11" s="4">
        <v>1</v>
      </c>
      <c r="AG11" s="4" t="s">
        <v>1315</v>
      </c>
      <c r="AH11" s="4">
        <v>997</v>
      </c>
      <c r="AI11" s="4" t="s">
        <v>1012</v>
      </c>
      <c r="AJ11" s="4">
        <v>997</v>
      </c>
      <c r="AK11" s="4" t="s">
        <v>1012</v>
      </c>
      <c r="AL11" s="4">
        <v>997</v>
      </c>
      <c r="AM11" s="4" t="s">
        <v>1012</v>
      </c>
      <c r="AN11" s="4">
        <v>997</v>
      </c>
      <c r="AO11" s="4" t="s">
        <v>1012</v>
      </c>
      <c r="AP11" s="4">
        <v>997</v>
      </c>
      <c r="AQ11" s="4" t="s">
        <v>1012</v>
      </c>
      <c r="AR11" s="4">
        <v>997</v>
      </c>
      <c r="AS11" s="4" t="s">
        <v>1012</v>
      </c>
      <c r="AT11" s="4">
        <v>997</v>
      </c>
      <c r="AU11" s="4" t="s">
        <v>1012</v>
      </c>
      <c r="AV11" s="4">
        <v>997</v>
      </c>
      <c r="AW11" s="4" t="s">
        <v>1012</v>
      </c>
      <c r="AX11" s="4">
        <v>997</v>
      </c>
      <c r="AY11" s="28" t="s">
        <v>1012</v>
      </c>
      <c r="AZ11" s="4">
        <v>997</v>
      </c>
      <c r="BA11" s="28" t="s">
        <v>1012</v>
      </c>
      <c r="BB11" s="4">
        <v>997</v>
      </c>
      <c r="BC11" s="28" t="s">
        <v>1012</v>
      </c>
      <c r="BD11" s="4">
        <v>997</v>
      </c>
      <c r="BE11" s="28" t="s">
        <v>1012</v>
      </c>
      <c r="BF11" s="4">
        <v>997</v>
      </c>
      <c r="BG11" s="28" t="s">
        <v>1012</v>
      </c>
      <c r="BH11" s="4">
        <v>997</v>
      </c>
      <c r="BI11" s="28" t="s">
        <v>1012</v>
      </c>
      <c r="BJ11" s="4">
        <v>997</v>
      </c>
      <c r="BK11" s="28" t="s">
        <v>1012</v>
      </c>
      <c r="BL11" s="4">
        <v>997</v>
      </c>
      <c r="BM11" s="28" t="s">
        <v>1012</v>
      </c>
      <c r="BN11" s="90">
        <v>1</v>
      </c>
      <c r="BO11" s="90">
        <v>1</v>
      </c>
      <c r="BP11" s="4">
        <v>1</v>
      </c>
      <c r="BQ11" s="4" t="s">
        <v>1013</v>
      </c>
      <c r="BR11" s="4">
        <v>1</v>
      </c>
      <c r="BS11" s="4" t="s">
        <v>1013</v>
      </c>
      <c r="BT11" s="4">
        <v>1</v>
      </c>
      <c r="BU11" s="4" t="s">
        <v>1013</v>
      </c>
      <c r="BV11" s="4">
        <v>1</v>
      </c>
      <c r="BW11" s="4" t="s">
        <v>1013</v>
      </c>
      <c r="BX11" s="4">
        <v>1</v>
      </c>
      <c r="BY11" s="4" t="s">
        <v>1010</v>
      </c>
      <c r="BZ11" s="4">
        <v>1</v>
      </c>
      <c r="CA11" s="4" t="s">
        <v>1010</v>
      </c>
      <c r="CB11" s="4">
        <v>1</v>
      </c>
      <c r="CC11" s="4" t="s">
        <v>1010</v>
      </c>
      <c r="CD11" s="169">
        <v>1</v>
      </c>
      <c r="CE11" s="90">
        <v>1</v>
      </c>
      <c r="CF11" s="4">
        <v>1</v>
      </c>
      <c r="CG11" s="4" t="s">
        <v>1010</v>
      </c>
      <c r="CH11" s="4">
        <v>1</v>
      </c>
      <c r="CI11" s="4" t="s">
        <v>1010</v>
      </c>
      <c r="CJ11" s="4">
        <v>1</v>
      </c>
      <c r="CK11" s="4" t="s">
        <v>1010</v>
      </c>
      <c r="CL11" s="88">
        <v>1</v>
      </c>
      <c r="CM11" s="88">
        <v>1</v>
      </c>
      <c r="CN11" s="4">
        <v>1</v>
      </c>
      <c r="CO11" s="28" t="s">
        <v>1010</v>
      </c>
      <c r="CP11" s="4">
        <v>1</v>
      </c>
      <c r="CQ11" s="28" t="s">
        <v>1010</v>
      </c>
      <c r="CR11" s="4">
        <v>1</v>
      </c>
      <c r="CS11" s="4" t="s">
        <v>1035</v>
      </c>
      <c r="CT11" s="4">
        <v>1</v>
      </c>
      <c r="CU11" s="4" t="s">
        <v>1010</v>
      </c>
      <c r="CV11" s="90">
        <v>1</v>
      </c>
      <c r="CW11" s="90">
        <v>1</v>
      </c>
      <c r="CX11" s="23">
        <v>0.13998417680377062</v>
      </c>
      <c r="CY11" s="142">
        <v>14.6</v>
      </c>
      <c r="CZ11" s="5">
        <v>2014</v>
      </c>
      <c r="DA11" s="78">
        <v>0.58973604140907376</v>
      </c>
      <c r="DB11" s="142">
        <v>3.6</v>
      </c>
      <c r="DC11">
        <v>2014</v>
      </c>
      <c r="DD11" s="4">
        <v>0.92307550776420133</v>
      </c>
      <c r="DE11" s="142">
        <v>7.5</v>
      </c>
      <c r="DF11" s="5">
        <v>2015</v>
      </c>
      <c r="DG11" s="4">
        <v>997</v>
      </c>
      <c r="DH11" s="4">
        <v>997</v>
      </c>
      <c r="DI11" s="5">
        <v>997</v>
      </c>
      <c r="DJ11" s="4">
        <v>999</v>
      </c>
      <c r="DK11" s="4">
        <v>999</v>
      </c>
      <c r="DL11" s="4">
        <v>999</v>
      </c>
      <c r="DM11" s="4">
        <v>999</v>
      </c>
      <c r="DN11" s="4">
        <v>999</v>
      </c>
      <c r="DO11" s="4">
        <v>999</v>
      </c>
      <c r="DP11" s="4">
        <v>999</v>
      </c>
      <c r="DQ11" s="4">
        <v>999</v>
      </c>
      <c r="DR11" s="4">
        <v>999</v>
      </c>
      <c r="DS11" s="4">
        <v>999</v>
      </c>
      <c r="DT11" s="4">
        <v>999</v>
      </c>
      <c r="DU11" s="4">
        <v>999</v>
      </c>
      <c r="DV11" s="4">
        <v>0.19229283152411381</v>
      </c>
      <c r="DW11" s="142">
        <v>17</v>
      </c>
      <c r="DX11" s="5">
        <v>2011</v>
      </c>
      <c r="DY11" s="4">
        <v>999</v>
      </c>
      <c r="DZ11" s="4">
        <v>999</v>
      </c>
      <c r="EA11" s="4">
        <v>999</v>
      </c>
      <c r="EB11" s="4">
        <v>999</v>
      </c>
      <c r="EC11" s="4">
        <v>999</v>
      </c>
      <c r="ED11" s="4">
        <v>999</v>
      </c>
      <c r="EE11" s="4">
        <v>999</v>
      </c>
      <c r="EF11" s="4">
        <v>999</v>
      </c>
      <c r="EG11" s="4">
        <v>999</v>
      </c>
      <c r="EH11" s="88">
        <v>0.46127213937528988</v>
      </c>
      <c r="EI11" s="88">
        <v>0.47619047619047616</v>
      </c>
      <c r="EJ11" s="88">
        <v>0.89523809523809528</v>
      </c>
      <c r="EK11" s="4">
        <v>1</v>
      </c>
      <c r="EL11" s="4" t="s">
        <v>1010</v>
      </c>
      <c r="EM11" s="4">
        <v>0.32</v>
      </c>
      <c r="EN11">
        <v>32</v>
      </c>
      <c r="EO11" s="4">
        <v>1</v>
      </c>
      <c r="EP11" s="4" t="s">
        <v>1010</v>
      </c>
      <c r="EQ11" s="4">
        <v>0.36</v>
      </c>
      <c r="ER11">
        <v>36</v>
      </c>
      <c r="ES11" s="103">
        <v>0.24990000000000001</v>
      </c>
      <c r="ET11">
        <v>24.99</v>
      </c>
      <c r="EU11" s="103">
        <v>0.29899999999999999</v>
      </c>
      <c r="EV11">
        <v>29.9</v>
      </c>
      <c r="EW11" s="5">
        <v>2016</v>
      </c>
      <c r="EX11" s="90">
        <v>0.83040019750483185</v>
      </c>
      <c r="EY11" s="90">
        <v>1</v>
      </c>
      <c r="EZ11" s="4">
        <v>1</v>
      </c>
      <c r="FA11" s="4" t="s">
        <v>1010</v>
      </c>
      <c r="FB11" s="4">
        <v>0.55000000000000004</v>
      </c>
      <c r="FC11" s="183">
        <f>AVERAGE(50, 60)</f>
        <v>55</v>
      </c>
      <c r="FD11" s="4">
        <v>1</v>
      </c>
      <c r="FE11" s="4" t="s">
        <v>1010</v>
      </c>
      <c r="FF11" s="79">
        <v>0.35</v>
      </c>
      <c r="FG11" s="183">
        <f>AVERAGE(40,30)</f>
        <v>35</v>
      </c>
      <c r="FH11" s="4">
        <v>1</v>
      </c>
      <c r="FI11" s="183">
        <f>AVERAGE(60,50)</f>
        <v>55</v>
      </c>
      <c r="FJ11" s="4">
        <v>1</v>
      </c>
      <c r="FK11" s="183">
        <f>AVERAGE(40,30)</f>
        <v>35</v>
      </c>
      <c r="FL11" s="4">
        <v>999</v>
      </c>
      <c r="FM11" s="4">
        <v>999</v>
      </c>
      <c r="FN11" s="4">
        <v>999</v>
      </c>
      <c r="FO11" s="4">
        <v>999</v>
      </c>
      <c r="FP11" s="4">
        <v>999</v>
      </c>
      <c r="FQ11" s="4">
        <v>999</v>
      </c>
      <c r="FR11" s="4">
        <v>999</v>
      </c>
      <c r="FS11" s="4">
        <v>999</v>
      </c>
      <c r="FT11" s="4">
        <v>999</v>
      </c>
      <c r="FU11" s="4">
        <v>999</v>
      </c>
      <c r="FV11" s="88">
        <v>1</v>
      </c>
      <c r="FW11" s="88">
        <v>0.5</v>
      </c>
      <c r="FX11" s="4">
        <v>0.4577</v>
      </c>
      <c r="FY11">
        <v>45.77</v>
      </c>
      <c r="FZ11" s="4">
        <v>0.47116975737629596</v>
      </c>
      <c r="GA11">
        <v>48.44</v>
      </c>
      <c r="GB11" s="5">
        <v>2016</v>
      </c>
      <c r="GC11" s="4">
        <v>1</v>
      </c>
      <c r="GD11" s="4" t="s">
        <v>1010</v>
      </c>
      <c r="GE11" s="4">
        <v>0.25</v>
      </c>
      <c r="GF11">
        <v>999</v>
      </c>
      <c r="GG11" s="4">
        <v>1</v>
      </c>
      <c r="GH11" s="28" t="s">
        <v>1010</v>
      </c>
      <c r="GI11" s="4">
        <v>0.36</v>
      </c>
      <c r="GJ11" s="142">
        <v>36</v>
      </c>
      <c r="GK11" s="103">
        <v>0.81539465101108943</v>
      </c>
      <c r="GL11">
        <v>30.66</v>
      </c>
      <c r="GM11" s="103">
        <v>0.57134819227548739</v>
      </c>
      <c r="GN11">
        <v>34.36</v>
      </c>
      <c r="GO11" s="5">
        <v>2016</v>
      </c>
      <c r="GP11" s="4">
        <v>1</v>
      </c>
      <c r="GQ11">
        <v>1.27</v>
      </c>
      <c r="GR11" s="5">
        <v>2016</v>
      </c>
      <c r="GS11" s="90">
        <v>0.66312252013257456</v>
      </c>
      <c r="GT11" s="90">
        <v>1</v>
      </c>
      <c r="GU11" s="4">
        <v>1</v>
      </c>
      <c r="GV11" s="4" t="s">
        <v>1010</v>
      </c>
      <c r="GW11" s="4">
        <v>1</v>
      </c>
      <c r="GX11" s="5">
        <v>1</v>
      </c>
      <c r="GY11" s="4">
        <v>1</v>
      </c>
      <c r="GZ11" s="4" t="s">
        <v>1010</v>
      </c>
      <c r="HA11" s="4">
        <v>1</v>
      </c>
      <c r="HB11" s="4">
        <v>1</v>
      </c>
      <c r="HC11" s="5">
        <v>2010</v>
      </c>
      <c r="HD11" s="4">
        <v>1</v>
      </c>
      <c r="HE11" s="4">
        <v>1</v>
      </c>
      <c r="HF11" s="4">
        <v>1</v>
      </c>
      <c r="HG11" s="4">
        <v>1</v>
      </c>
      <c r="HH11" s="5">
        <v>2010</v>
      </c>
      <c r="HI11" s="88">
        <v>1</v>
      </c>
      <c r="HJ11" s="88">
        <v>1</v>
      </c>
      <c r="HK11" s="88">
        <v>0.875</v>
      </c>
      <c r="HL11" s="4">
        <v>1</v>
      </c>
      <c r="HM11" s="28" t="s">
        <v>1017</v>
      </c>
      <c r="HN11" s="4">
        <v>0.75</v>
      </c>
      <c r="HO11" s="4" t="s">
        <v>1318</v>
      </c>
      <c r="HP11" s="4">
        <v>0.85</v>
      </c>
      <c r="HQ11" s="142">
        <v>15</v>
      </c>
      <c r="HR11" s="5">
        <v>2014</v>
      </c>
      <c r="HS11" s="92">
        <v>0.76409822381021741</v>
      </c>
      <c r="HT11">
        <v>23</v>
      </c>
      <c r="HU11" s="5">
        <v>2012</v>
      </c>
      <c r="HV11" s="102">
        <v>0</v>
      </c>
      <c r="HW11" s="5" t="s">
        <v>1010</v>
      </c>
      <c r="HX11" s="5">
        <v>999</v>
      </c>
      <c r="HY11" s="5">
        <v>2012</v>
      </c>
      <c r="HZ11" s="4">
        <v>1</v>
      </c>
      <c r="IA11" s="28" t="s">
        <v>1010</v>
      </c>
      <c r="IB11" s="88">
        <v>0.72734970396836962</v>
      </c>
      <c r="IC11" s="88">
        <v>1</v>
      </c>
      <c r="ID11" s="4">
        <v>1</v>
      </c>
      <c r="IE11" s="28" t="s">
        <v>1010</v>
      </c>
      <c r="IF11" s="29">
        <v>1</v>
      </c>
      <c r="IG11" s="28" t="s">
        <v>1010</v>
      </c>
      <c r="IH11" s="4">
        <v>1</v>
      </c>
      <c r="II11" s="4" t="s">
        <v>1010</v>
      </c>
      <c r="IJ11" s="21">
        <v>1</v>
      </c>
      <c r="IK11" s="21" t="s">
        <v>1010</v>
      </c>
      <c r="IL11" s="21">
        <v>1</v>
      </c>
      <c r="IM11" s="21" t="s">
        <v>1010</v>
      </c>
      <c r="IN11" s="4">
        <v>1</v>
      </c>
      <c r="IO11" s="21" t="s">
        <v>1010</v>
      </c>
      <c r="IP11" s="4">
        <v>1</v>
      </c>
      <c r="IQ11" s="4" t="s">
        <v>1010</v>
      </c>
      <c r="IR11" s="4">
        <v>1</v>
      </c>
      <c r="IS11" s="4" t="s">
        <v>1010</v>
      </c>
      <c r="IT11" s="4">
        <v>1</v>
      </c>
      <c r="IU11" s="4" t="s">
        <v>1010</v>
      </c>
      <c r="IV11" s="4">
        <v>1</v>
      </c>
      <c r="IW11" s="4" t="s">
        <v>1010</v>
      </c>
      <c r="IX11" s="4">
        <v>1</v>
      </c>
      <c r="IY11" s="21" t="s">
        <v>1010</v>
      </c>
      <c r="IZ11" s="4">
        <v>1</v>
      </c>
      <c r="JA11" s="4" t="s">
        <v>1010</v>
      </c>
      <c r="JB11" s="4">
        <v>1</v>
      </c>
      <c r="JC11" s="21" t="s">
        <v>1010</v>
      </c>
      <c r="JD11" s="4">
        <v>1</v>
      </c>
      <c r="JE11" s="21" t="s">
        <v>1010</v>
      </c>
      <c r="JF11" s="4">
        <v>1</v>
      </c>
      <c r="JG11" s="4" t="s">
        <v>1010</v>
      </c>
      <c r="JH11" s="4">
        <v>1</v>
      </c>
      <c r="JI11" s="4" t="s">
        <v>1010</v>
      </c>
      <c r="JJ11" s="4">
        <v>0</v>
      </c>
      <c r="JK11" s="4" t="s">
        <v>1011</v>
      </c>
      <c r="JL11" s="4">
        <v>0.66</v>
      </c>
      <c r="JM11" s="4" t="s">
        <v>1039</v>
      </c>
      <c r="JN11" s="4">
        <v>0</v>
      </c>
      <c r="JO11" s="4" t="s">
        <v>1010</v>
      </c>
      <c r="JP11" s="88">
        <v>0.87684210526315787</v>
      </c>
      <c r="JQ11" s="88">
        <v>1</v>
      </c>
      <c r="JR11" s="4">
        <v>1</v>
      </c>
      <c r="JS11" s="4">
        <v>1.0905</v>
      </c>
      <c r="JT11" s="4">
        <v>999</v>
      </c>
      <c r="JU11" s="17">
        <v>999</v>
      </c>
      <c r="JV11" s="6">
        <v>999</v>
      </c>
      <c r="JW11" s="17">
        <v>999</v>
      </c>
      <c r="JX11" s="6">
        <v>999</v>
      </c>
      <c r="JY11" s="17">
        <v>999</v>
      </c>
      <c r="JZ11" s="6">
        <v>999</v>
      </c>
      <c r="KA11" s="17">
        <v>999</v>
      </c>
      <c r="KB11" s="6">
        <v>999</v>
      </c>
      <c r="KC11" s="17">
        <v>999</v>
      </c>
      <c r="KD11" s="6">
        <v>999</v>
      </c>
      <c r="KE11" s="17">
        <v>999</v>
      </c>
      <c r="KF11" s="6">
        <v>999</v>
      </c>
      <c r="KG11" s="17">
        <v>999</v>
      </c>
      <c r="KH11" s="6">
        <v>999</v>
      </c>
      <c r="KI11" s="17">
        <v>999</v>
      </c>
      <c r="KJ11" s="6">
        <v>999</v>
      </c>
      <c r="KK11" s="6">
        <v>999</v>
      </c>
      <c r="KL11" s="4">
        <v>999</v>
      </c>
      <c r="KM11" s="4">
        <v>999</v>
      </c>
      <c r="KN11" s="30">
        <v>999</v>
      </c>
      <c r="KO11" s="30">
        <v>999</v>
      </c>
      <c r="KP11" s="30">
        <v>999</v>
      </c>
      <c r="KQ11" s="30">
        <v>999</v>
      </c>
      <c r="KR11" s="30">
        <v>999</v>
      </c>
      <c r="KS11" s="30">
        <v>999</v>
      </c>
      <c r="KT11" s="30">
        <v>999</v>
      </c>
      <c r="KU11" s="30">
        <v>999</v>
      </c>
      <c r="KV11" s="30">
        <v>999</v>
      </c>
      <c r="KW11" s="30">
        <v>999</v>
      </c>
      <c r="KX11" s="4">
        <v>1</v>
      </c>
      <c r="KY11" s="4">
        <v>1.0051000000000001</v>
      </c>
      <c r="KZ11" s="4">
        <v>999</v>
      </c>
      <c r="LA11" s="4">
        <v>999</v>
      </c>
      <c r="LB11" s="4">
        <v>999</v>
      </c>
      <c r="LC11" s="4">
        <v>999</v>
      </c>
      <c r="LD11" s="4">
        <v>999</v>
      </c>
      <c r="LE11" s="4">
        <v>999</v>
      </c>
      <c r="LF11" s="4">
        <v>999</v>
      </c>
      <c r="LG11" s="4">
        <v>999</v>
      </c>
      <c r="LH11" s="4">
        <v>999</v>
      </c>
      <c r="LI11" s="4">
        <v>999</v>
      </c>
      <c r="LJ11" s="4">
        <v>999</v>
      </c>
      <c r="LK11" s="4">
        <v>999</v>
      </c>
      <c r="LL11" s="4">
        <v>999</v>
      </c>
      <c r="LM11" s="4">
        <v>999</v>
      </c>
      <c r="LN11" s="5">
        <v>999</v>
      </c>
      <c r="LO11" s="4">
        <v>999</v>
      </c>
      <c r="LP11" s="4">
        <v>999</v>
      </c>
      <c r="LQ11" s="4">
        <v>999</v>
      </c>
      <c r="LR11" s="4">
        <v>999</v>
      </c>
      <c r="LS11" s="21">
        <v>999</v>
      </c>
      <c r="LT11" s="30">
        <v>999</v>
      </c>
      <c r="LU11" s="30">
        <v>999</v>
      </c>
      <c r="LV11" s="30">
        <v>999</v>
      </c>
      <c r="LW11" s="30">
        <v>999</v>
      </c>
      <c r="LX11" s="30">
        <v>999</v>
      </c>
      <c r="LY11" s="30">
        <v>999</v>
      </c>
      <c r="LZ11" s="30">
        <v>999</v>
      </c>
      <c r="MA11" s="30">
        <v>999</v>
      </c>
      <c r="MB11" s="30">
        <v>999</v>
      </c>
      <c r="MC11" s="30">
        <v>999</v>
      </c>
      <c r="MD11" s="4">
        <v>999</v>
      </c>
      <c r="ME11" s="4">
        <v>999</v>
      </c>
      <c r="MF11" s="4">
        <v>999</v>
      </c>
      <c r="MG11" s="4">
        <v>999</v>
      </c>
      <c r="MH11" s="4">
        <v>999</v>
      </c>
      <c r="MI11" s="4">
        <v>999</v>
      </c>
      <c r="MJ11" s="4">
        <v>999</v>
      </c>
      <c r="MK11" s="4">
        <v>999</v>
      </c>
      <c r="ML11" s="4">
        <v>999</v>
      </c>
      <c r="MM11" s="4">
        <v>999</v>
      </c>
      <c r="MN11" s="4">
        <v>999</v>
      </c>
      <c r="MO11" s="4">
        <v>999</v>
      </c>
      <c r="MP11" s="4">
        <v>999</v>
      </c>
      <c r="MQ11" s="4">
        <v>999</v>
      </c>
      <c r="MR11" s="4">
        <v>999</v>
      </c>
      <c r="MS11" s="4">
        <v>999</v>
      </c>
      <c r="MT11" s="4">
        <v>999</v>
      </c>
      <c r="MU11" s="4">
        <v>999</v>
      </c>
      <c r="MV11" s="4">
        <v>999</v>
      </c>
      <c r="MW11" s="4">
        <v>999</v>
      </c>
      <c r="MX11" s="4">
        <v>999</v>
      </c>
      <c r="MY11" s="4">
        <v>999</v>
      </c>
      <c r="MZ11" s="30">
        <v>999</v>
      </c>
      <c r="NA11" s="30">
        <v>999</v>
      </c>
      <c r="NB11" s="30">
        <v>999</v>
      </c>
      <c r="NC11" s="30">
        <v>999</v>
      </c>
      <c r="ND11" s="30">
        <v>999</v>
      </c>
      <c r="NE11" s="30">
        <v>999</v>
      </c>
      <c r="NF11" s="30">
        <v>999</v>
      </c>
      <c r="NG11" s="30">
        <v>999</v>
      </c>
      <c r="NH11" s="30">
        <v>999</v>
      </c>
      <c r="NI11" s="30">
        <v>999</v>
      </c>
      <c r="NJ11" s="4">
        <v>0.74902102333200071</v>
      </c>
      <c r="NK11" s="4">
        <v>0.75529999999999997</v>
      </c>
      <c r="NL11" s="4">
        <v>999</v>
      </c>
      <c r="NM11" s="4">
        <v>999</v>
      </c>
      <c r="NN11" s="4">
        <v>999</v>
      </c>
      <c r="NO11" s="4">
        <v>999</v>
      </c>
      <c r="NP11" s="4">
        <v>999</v>
      </c>
      <c r="NQ11" s="4">
        <v>999</v>
      </c>
      <c r="NR11" s="4">
        <v>999</v>
      </c>
      <c r="NS11" s="4">
        <v>999</v>
      </c>
      <c r="NT11" s="4">
        <v>999</v>
      </c>
      <c r="NU11" s="4">
        <v>999</v>
      </c>
      <c r="NV11" s="4">
        <v>999</v>
      </c>
      <c r="NW11" s="4">
        <v>999</v>
      </c>
      <c r="NX11" s="4">
        <v>999</v>
      </c>
      <c r="NY11" s="4">
        <v>999</v>
      </c>
      <c r="NZ11" s="4">
        <v>999</v>
      </c>
      <c r="OA11" s="4">
        <v>999</v>
      </c>
      <c r="OB11" s="5">
        <v>999</v>
      </c>
      <c r="OC11" s="4">
        <v>999</v>
      </c>
      <c r="OD11" s="4">
        <v>999</v>
      </c>
      <c r="OE11" s="4">
        <v>999</v>
      </c>
      <c r="OF11" s="30">
        <v>999</v>
      </c>
      <c r="OG11" s="30">
        <v>999</v>
      </c>
      <c r="OH11" s="30">
        <v>999</v>
      </c>
      <c r="OI11" s="30">
        <v>999</v>
      </c>
      <c r="OJ11" s="30">
        <v>999</v>
      </c>
      <c r="OK11" s="30">
        <v>999</v>
      </c>
      <c r="OL11" s="30">
        <v>999</v>
      </c>
      <c r="OM11" s="30">
        <v>999</v>
      </c>
      <c r="ON11" s="30">
        <v>999</v>
      </c>
      <c r="OO11" s="30">
        <v>999</v>
      </c>
      <c r="OP11" s="4" t="s">
        <v>1292</v>
      </c>
      <c r="OQ11" s="4">
        <v>0.93530000000000002</v>
      </c>
      <c r="OR11" s="4">
        <v>0.93530000000000002</v>
      </c>
      <c r="OS11" s="4">
        <v>999</v>
      </c>
      <c r="OT11" s="4">
        <v>999</v>
      </c>
      <c r="OU11" s="4">
        <v>999</v>
      </c>
      <c r="OV11" s="4">
        <v>999</v>
      </c>
      <c r="OW11" s="4">
        <v>999</v>
      </c>
      <c r="OX11" s="4">
        <v>999</v>
      </c>
      <c r="OY11" s="4">
        <v>999</v>
      </c>
      <c r="OZ11" s="4">
        <v>999</v>
      </c>
      <c r="PA11" s="4">
        <v>999</v>
      </c>
      <c r="PB11" s="4">
        <v>999</v>
      </c>
      <c r="PC11" s="4">
        <v>999</v>
      </c>
      <c r="PD11" s="4">
        <v>999</v>
      </c>
      <c r="PE11" s="4">
        <v>999</v>
      </c>
      <c r="PF11" s="4">
        <v>999</v>
      </c>
      <c r="PG11" s="4">
        <v>999</v>
      </c>
      <c r="PH11" s="4">
        <v>999</v>
      </c>
      <c r="PI11" s="4">
        <v>999</v>
      </c>
      <c r="PJ11" s="4">
        <v>999</v>
      </c>
      <c r="PK11" s="4">
        <v>999</v>
      </c>
      <c r="PL11" s="4">
        <v>999</v>
      </c>
      <c r="PM11" s="30">
        <v>999</v>
      </c>
      <c r="PN11" s="30">
        <v>999</v>
      </c>
      <c r="PO11" s="30">
        <v>999</v>
      </c>
      <c r="PP11" s="30">
        <v>999</v>
      </c>
      <c r="PQ11" s="30">
        <v>999</v>
      </c>
      <c r="PR11" s="30">
        <v>999</v>
      </c>
      <c r="PS11" s="30">
        <v>999</v>
      </c>
      <c r="PT11" s="30">
        <v>999</v>
      </c>
      <c r="PU11" s="30">
        <v>999</v>
      </c>
      <c r="PV11" s="30">
        <v>999</v>
      </c>
      <c r="PW11" s="4">
        <v>0.80266303591776456</v>
      </c>
      <c r="PX11" s="4">
        <v>0.8076000000000001</v>
      </c>
      <c r="PY11" s="4">
        <v>999</v>
      </c>
      <c r="PZ11" s="4">
        <v>999</v>
      </c>
      <c r="QA11" s="4">
        <v>999</v>
      </c>
      <c r="QB11" s="4">
        <v>999</v>
      </c>
      <c r="QC11" s="4">
        <v>999</v>
      </c>
      <c r="QD11" s="4">
        <v>999</v>
      </c>
      <c r="QE11" s="4">
        <v>999</v>
      </c>
      <c r="QF11" s="4">
        <v>999</v>
      </c>
      <c r="QG11" s="4">
        <v>999</v>
      </c>
      <c r="QH11" s="4">
        <v>999</v>
      </c>
      <c r="QI11" s="4">
        <v>999</v>
      </c>
      <c r="QJ11" s="4">
        <v>999</v>
      </c>
      <c r="QK11" s="4">
        <v>999</v>
      </c>
      <c r="QL11" s="4">
        <v>999</v>
      </c>
      <c r="QM11" s="4">
        <v>999</v>
      </c>
      <c r="QN11" s="4">
        <v>999</v>
      </c>
      <c r="QO11" s="4">
        <v>999</v>
      </c>
      <c r="QP11" s="4">
        <v>999</v>
      </c>
      <c r="QQ11" s="4">
        <v>999</v>
      </c>
      <c r="QR11" s="4">
        <v>999</v>
      </c>
      <c r="QS11" s="30">
        <v>999</v>
      </c>
      <c r="QT11" s="30">
        <v>999</v>
      </c>
      <c r="QU11" s="30">
        <v>999</v>
      </c>
      <c r="QV11" s="30">
        <v>999</v>
      </c>
      <c r="QW11" s="30">
        <v>999</v>
      </c>
      <c r="QX11" s="30">
        <v>999</v>
      </c>
      <c r="QY11" s="30">
        <v>999</v>
      </c>
      <c r="QZ11" s="30">
        <v>999</v>
      </c>
      <c r="RA11" s="30">
        <v>999</v>
      </c>
      <c r="RB11" s="30">
        <v>999</v>
      </c>
      <c r="RC11" s="4">
        <v>2015</v>
      </c>
      <c r="RD11" s="24">
        <v>0.997</v>
      </c>
      <c r="RE11" s="24">
        <v>0.997</v>
      </c>
      <c r="RF11" s="4">
        <v>999</v>
      </c>
      <c r="RG11" s="4">
        <v>999</v>
      </c>
      <c r="RH11" s="4">
        <v>999</v>
      </c>
      <c r="RI11" s="4">
        <v>999</v>
      </c>
      <c r="RJ11" s="4">
        <v>999</v>
      </c>
      <c r="RK11" s="4">
        <v>999</v>
      </c>
      <c r="RL11" s="4">
        <v>999</v>
      </c>
      <c r="RM11" s="4">
        <v>999</v>
      </c>
      <c r="RN11" s="4">
        <v>999</v>
      </c>
      <c r="RO11" s="4">
        <v>999</v>
      </c>
      <c r="RP11" s="4">
        <v>999</v>
      </c>
      <c r="RQ11" s="4">
        <v>999</v>
      </c>
      <c r="RR11" s="4">
        <v>999</v>
      </c>
      <c r="RS11" s="4">
        <v>999</v>
      </c>
      <c r="RT11" s="4">
        <v>999</v>
      </c>
      <c r="RU11" s="4">
        <v>999</v>
      </c>
      <c r="RV11" s="4">
        <v>999</v>
      </c>
      <c r="RW11" s="4">
        <v>999</v>
      </c>
      <c r="RX11" s="4">
        <v>999</v>
      </c>
      <c r="RY11" s="4">
        <v>999</v>
      </c>
      <c r="RZ11" s="30">
        <v>999</v>
      </c>
      <c r="SA11" s="30">
        <v>999</v>
      </c>
      <c r="SB11" s="30">
        <v>999</v>
      </c>
      <c r="SC11" s="30">
        <v>999</v>
      </c>
      <c r="SD11" s="30">
        <v>999</v>
      </c>
      <c r="SE11" s="30">
        <v>999</v>
      </c>
      <c r="SF11" s="30">
        <v>999</v>
      </c>
      <c r="SG11" s="30">
        <v>999</v>
      </c>
      <c r="SH11" s="30">
        <v>999</v>
      </c>
      <c r="SI11" s="30">
        <v>999</v>
      </c>
      <c r="SJ11" s="25">
        <v>0.99056392895240875</v>
      </c>
      <c r="SK11" s="24">
        <v>0.99080000000000001</v>
      </c>
      <c r="SL11" s="4">
        <v>999</v>
      </c>
      <c r="SM11" s="4">
        <v>999</v>
      </c>
      <c r="SN11" s="4">
        <v>999</v>
      </c>
      <c r="SO11" s="4">
        <v>999</v>
      </c>
      <c r="SP11" s="4">
        <v>999</v>
      </c>
      <c r="SQ11" s="4">
        <v>999</v>
      </c>
      <c r="SR11" s="4">
        <v>999</v>
      </c>
      <c r="SS11" s="4">
        <v>999</v>
      </c>
      <c r="ST11" s="4">
        <v>999</v>
      </c>
      <c r="SU11" s="4">
        <v>999</v>
      </c>
      <c r="SV11" s="4">
        <v>999</v>
      </c>
      <c r="SW11" s="4">
        <v>999</v>
      </c>
      <c r="SX11" s="4">
        <v>999</v>
      </c>
      <c r="SY11" s="4">
        <v>999</v>
      </c>
      <c r="SZ11" s="4">
        <v>999</v>
      </c>
      <c r="TA11" s="4">
        <v>999</v>
      </c>
      <c r="TB11" s="4">
        <v>999</v>
      </c>
      <c r="TC11" s="4">
        <v>999</v>
      </c>
      <c r="TD11" s="4">
        <v>999</v>
      </c>
      <c r="TE11" s="4">
        <v>999</v>
      </c>
      <c r="TF11" s="30">
        <v>999</v>
      </c>
      <c r="TG11" s="30">
        <v>999</v>
      </c>
      <c r="TH11" s="30">
        <v>999</v>
      </c>
      <c r="TI11" s="30">
        <v>999</v>
      </c>
      <c r="TJ11" s="30">
        <v>999</v>
      </c>
      <c r="TK11" s="30">
        <v>999</v>
      </c>
      <c r="TL11" s="30">
        <v>999</v>
      </c>
      <c r="TM11" s="30">
        <v>999</v>
      </c>
      <c r="TN11" s="30">
        <v>999</v>
      </c>
      <c r="TO11" s="30">
        <v>999</v>
      </c>
      <c r="TP11" s="24">
        <v>0.97251231477440792</v>
      </c>
      <c r="TQ11" s="24">
        <v>0.97319999999999995</v>
      </c>
      <c r="TR11" s="4">
        <v>999</v>
      </c>
      <c r="TS11" s="4">
        <v>999</v>
      </c>
      <c r="TT11" s="4">
        <v>999</v>
      </c>
      <c r="TU11" s="4">
        <v>999</v>
      </c>
      <c r="TV11" s="4">
        <v>999</v>
      </c>
      <c r="TW11" s="4">
        <v>999</v>
      </c>
      <c r="TX11" s="4">
        <v>999</v>
      </c>
      <c r="TY11" s="4">
        <v>999</v>
      </c>
      <c r="TZ11" s="4">
        <v>999</v>
      </c>
      <c r="UA11" s="4">
        <v>999</v>
      </c>
      <c r="UB11" s="4">
        <v>999</v>
      </c>
      <c r="UC11" s="4">
        <v>999</v>
      </c>
      <c r="UD11" s="4">
        <v>999</v>
      </c>
      <c r="UE11" s="4">
        <v>999</v>
      </c>
      <c r="UF11" s="4">
        <v>999</v>
      </c>
      <c r="UG11" s="4">
        <v>999</v>
      </c>
      <c r="UH11" s="4">
        <v>999</v>
      </c>
      <c r="UI11" s="4">
        <v>999</v>
      </c>
      <c r="UJ11" s="4">
        <v>999</v>
      </c>
      <c r="UK11" s="4">
        <v>999</v>
      </c>
      <c r="UL11" s="30">
        <v>999</v>
      </c>
      <c r="UM11" s="30">
        <v>999</v>
      </c>
      <c r="UN11" s="30">
        <v>999</v>
      </c>
      <c r="UO11" s="30">
        <v>999</v>
      </c>
      <c r="UP11" s="30">
        <v>999</v>
      </c>
      <c r="UQ11" s="30">
        <v>999</v>
      </c>
      <c r="UR11" s="30">
        <v>999</v>
      </c>
      <c r="US11" s="30">
        <v>999</v>
      </c>
      <c r="UT11" s="30">
        <v>999</v>
      </c>
      <c r="UU11" s="30">
        <v>999</v>
      </c>
      <c r="UV11" s="24">
        <v>0.98964083504557909</v>
      </c>
      <c r="UW11" s="24">
        <v>0.9899</v>
      </c>
      <c r="UX11" s="4">
        <v>999</v>
      </c>
      <c r="UY11" s="4">
        <v>999</v>
      </c>
      <c r="UZ11" s="4">
        <v>999</v>
      </c>
      <c r="VA11" s="4">
        <v>999</v>
      </c>
      <c r="VB11" s="4">
        <v>999</v>
      </c>
      <c r="VC11" s="4">
        <v>999</v>
      </c>
      <c r="VD11" s="4">
        <v>999</v>
      </c>
      <c r="VE11" s="4">
        <v>999</v>
      </c>
      <c r="VF11" s="4">
        <v>999</v>
      </c>
      <c r="VG11" s="4">
        <v>999</v>
      </c>
      <c r="VH11" s="4">
        <v>999</v>
      </c>
      <c r="VI11" s="4">
        <v>999</v>
      </c>
      <c r="VJ11" s="4">
        <v>999</v>
      </c>
      <c r="VK11" s="4">
        <v>999</v>
      </c>
      <c r="VL11" s="4">
        <v>999</v>
      </c>
      <c r="VM11" s="4">
        <v>999</v>
      </c>
      <c r="VN11" s="4">
        <v>999</v>
      </c>
      <c r="VO11" s="4">
        <v>999</v>
      </c>
      <c r="VP11" s="4">
        <v>999</v>
      </c>
      <c r="VQ11" s="4">
        <v>999</v>
      </c>
      <c r="VR11" s="30">
        <v>999</v>
      </c>
      <c r="VS11" s="30">
        <v>999</v>
      </c>
      <c r="VT11" s="30">
        <v>999</v>
      </c>
      <c r="VU11" s="30">
        <v>999</v>
      </c>
      <c r="VV11" s="30">
        <v>999</v>
      </c>
      <c r="VW11" s="30">
        <v>999</v>
      </c>
      <c r="VX11" s="30">
        <v>999</v>
      </c>
      <c r="VY11" s="30">
        <v>999</v>
      </c>
      <c r="VZ11" s="30">
        <v>999</v>
      </c>
      <c r="WA11" s="30">
        <v>999</v>
      </c>
      <c r="WB11" s="4" t="s">
        <v>1292</v>
      </c>
      <c r="WC11" s="88">
        <v>0.93795978912271083</v>
      </c>
      <c r="WD11" s="88">
        <v>9.0909090909090898E-2</v>
      </c>
      <c r="WE11" s="88">
        <v>0.69696969696969691</v>
      </c>
      <c r="WF11" s="4">
        <v>1</v>
      </c>
      <c r="WG11" s="4" t="s">
        <v>1010</v>
      </c>
      <c r="WH11" s="4">
        <v>1</v>
      </c>
      <c r="WI11" s="4" t="s">
        <v>1010</v>
      </c>
      <c r="WJ11" s="4">
        <v>1</v>
      </c>
      <c r="WK11" s="4" t="s">
        <v>1010</v>
      </c>
      <c r="WL11" s="4">
        <v>1</v>
      </c>
      <c r="WM11" s="4" t="s">
        <v>1010</v>
      </c>
      <c r="WN11" s="4">
        <v>1</v>
      </c>
      <c r="WO11" s="4" t="s">
        <v>1010</v>
      </c>
      <c r="WP11" s="4">
        <v>1</v>
      </c>
      <c r="WQ11" s="4" t="s">
        <v>1010</v>
      </c>
      <c r="WR11" s="4">
        <v>1</v>
      </c>
      <c r="WS11" s="4" t="s">
        <v>1010</v>
      </c>
      <c r="WT11" s="4">
        <v>1</v>
      </c>
      <c r="WU11" s="4" t="s">
        <v>1010</v>
      </c>
      <c r="WV11" s="4">
        <v>1</v>
      </c>
      <c r="WW11" s="4" t="s">
        <v>1010</v>
      </c>
      <c r="WX11" s="4">
        <v>1</v>
      </c>
      <c r="WY11" s="4" t="s">
        <v>1010</v>
      </c>
      <c r="WZ11" s="4">
        <v>1</v>
      </c>
      <c r="XA11" s="4" t="s">
        <v>1010</v>
      </c>
      <c r="XB11" s="4">
        <v>1</v>
      </c>
      <c r="XC11" s="4" t="s">
        <v>1010</v>
      </c>
      <c r="XD11" s="4">
        <v>1</v>
      </c>
      <c r="XE11" s="4" t="s">
        <v>1010</v>
      </c>
      <c r="XF11" s="4">
        <v>1</v>
      </c>
      <c r="XG11" s="4" t="s">
        <v>1010</v>
      </c>
      <c r="XH11" s="4">
        <v>1</v>
      </c>
      <c r="XI11" s="4" t="s">
        <v>1010</v>
      </c>
      <c r="XJ11" s="4">
        <v>1</v>
      </c>
      <c r="XK11" s="4" t="s">
        <v>1010</v>
      </c>
      <c r="XL11" s="4">
        <v>1</v>
      </c>
      <c r="XM11" s="4" t="s">
        <v>1010</v>
      </c>
      <c r="XN11" s="4">
        <v>1</v>
      </c>
      <c r="XO11" s="4" t="s">
        <v>1010</v>
      </c>
      <c r="XP11" s="4">
        <v>1</v>
      </c>
      <c r="XQ11" s="4" t="s">
        <v>1010</v>
      </c>
      <c r="XR11" s="4">
        <v>0</v>
      </c>
      <c r="XS11" s="4" t="s">
        <v>1011</v>
      </c>
      <c r="XT11" s="88">
        <v>0.94736842105263153</v>
      </c>
      <c r="XU11" s="88">
        <v>1</v>
      </c>
      <c r="XV11" s="4">
        <v>1</v>
      </c>
      <c r="XW11" s="4" t="s">
        <v>1010</v>
      </c>
      <c r="XX11" s="4">
        <v>0</v>
      </c>
      <c r="XY11" s="4" t="s">
        <v>1010</v>
      </c>
      <c r="XZ11" s="4">
        <v>1</v>
      </c>
      <c r="YA11" s="4" t="s">
        <v>1010</v>
      </c>
      <c r="YB11" s="4">
        <v>0</v>
      </c>
      <c r="YC11" s="4" t="s">
        <v>1050</v>
      </c>
      <c r="YD11" s="88">
        <v>0.5</v>
      </c>
      <c r="YE11" s="88">
        <v>1</v>
      </c>
      <c r="YF11" s="4">
        <v>1</v>
      </c>
      <c r="YG11" s="4" t="s">
        <v>1010</v>
      </c>
      <c r="YH11" s="4">
        <v>1</v>
      </c>
      <c r="YI11" s="4" t="s">
        <v>1010</v>
      </c>
      <c r="YJ11" s="4">
        <v>1</v>
      </c>
      <c r="YK11" s="4" t="s">
        <v>1010</v>
      </c>
      <c r="YL11" s="4">
        <v>1</v>
      </c>
      <c r="YM11" s="4" t="s">
        <v>1010</v>
      </c>
      <c r="YN11" s="4">
        <v>0</v>
      </c>
      <c r="YO11" s="4" t="s">
        <v>1011</v>
      </c>
      <c r="YP11" s="4">
        <v>0</v>
      </c>
      <c r="YQ11" s="4" t="s">
        <v>1011</v>
      </c>
      <c r="YR11" s="4">
        <v>0</v>
      </c>
      <c r="YS11" s="4" t="s">
        <v>1011</v>
      </c>
      <c r="YT11" s="4">
        <v>0</v>
      </c>
      <c r="YU11" s="4" t="s">
        <v>1011</v>
      </c>
      <c r="YV11" s="4">
        <v>999</v>
      </c>
      <c r="YW11" s="4">
        <v>999</v>
      </c>
      <c r="YX11" s="4">
        <v>999</v>
      </c>
      <c r="YY11" s="4">
        <v>999</v>
      </c>
      <c r="YZ11" s="4">
        <v>999</v>
      </c>
      <c r="ZA11" s="4">
        <v>999</v>
      </c>
      <c r="ZB11" s="4">
        <v>999</v>
      </c>
      <c r="ZC11" s="4">
        <v>999</v>
      </c>
      <c r="ZD11" s="4">
        <v>999</v>
      </c>
      <c r="ZE11" s="4">
        <v>999</v>
      </c>
      <c r="ZF11" s="4">
        <v>999</v>
      </c>
      <c r="ZG11" s="4">
        <v>999</v>
      </c>
      <c r="ZH11" s="4">
        <v>999</v>
      </c>
      <c r="ZI11" s="4">
        <v>999</v>
      </c>
      <c r="ZJ11" s="4">
        <v>999</v>
      </c>
      <c r="ZK11" s="4">
        <v>999</v>
      </c>
      <c r="ZL11" s="4">
        <v>999</v>
      </c>
      <c r="ZM11" s="4">
        <v>999</v>
      </c>
      <c r="ZN11" s="4">
        <v>999</v>
      </c>
      <c r="ZO11" s="4">
        <v>999</v>
      </c>
      <c r="ZP11" s="4">
        <v>999</v>
      </c>
      <c r="ZQ11" s="4">
        <v>999</v>
      </c>
      <c r="ZR11" s="30">
        <v>999</v>
      </c>
      <c r="ZS11" s="30">
        <v>999</v>
      </c>
      <c r="ZT11" s="30">
        <v>999</v>
      </c>
      <c r="ZU11" s="30">
        <v>999</v>
      </c>
      <c r="ZV11" s="30">
        <v>999</v>
      </c>
      <c r="ZW11" s="30">
        <v>999</v>
      </c>
      <c r="ZX11" s="30">
        <v>999</v>
      </c>
      <c r="ZY11" s="30">
        <v>999</v>
      </c>
      <c r="ZZ11" s="30">
        <v>999</v>
      </c>
      <c r="AAA11" s="30">
        <v>999</v>
      </c>
      <c r="AAB11" s="4">
        <v>999</v>
      </c>
      <c r="AAC11" s="4">
        <v>999</v>
      </c>
      <c r="AAD11" s="4">
        <v>999</v>
      </c>
      <c r="AAE11" s="4">
        <v>999</v>
      </c>
      <c r="AAF11" s="4">
        <v>999</v>
      </c>
      <c r="AAG11" s="4">
        <v>999</v>
      </c>
      <c r="AAH11" s="4">
        <v>999</v>
      </c>
      <c r="AAI11" s="4">
        <v>999</v>
      </c>
      <c r="AAJ11" s="4">
        <v>999</v>
      </c>
      <c r="AAK11" s="4">
        <v>999</v>
      </c>
      <c r="AAL11" s="4">
        <v>999</v>
      </c>
      <c r="AAM11" s="4">
        <v>999</v>
      </c>
      <c r="AAN11" s="4">
        <v>999</v>
      </c>
      <c r="AAO11" s="4">
        <v>999</v>
      </c>
      <c r="AAP11" s="4">
        <v>999</v>
      </c>
      <c r="AAQ11" s="4">
        <v>999</v>
      </c>
      <c r="AAR11" s="4">
        <v>999</v>
      </c>
      <c r="AAS11" s="4">
        <v>999</v>
      </c>
      <c r="AAT11" s="4">
        <v>999</v>
      </c>
      <c r="AAU11" s="4">
        <v>999</v>
      </c>
      <c r="AAV11" s="4">
        <v>999</v>
      </c>
      <c r="AAW11" s="4">
        <v>999</v>
      </c>
      <c r="AAX11" s="30">
        <v>999</v>
      </c>
      <c r="AAY11" s="30">
        <v>999</v>
      </c>
      <c r="AAZ11" s="30">
        <v>999</v>
      </c>
      <c r="ABA11" s="30">
        <v>999</v>
      </c>
      <c r="ABB11" s="30">
        <v>999</v>
      </c>
      <c r="ABC11" s="30">
        <v>999</v>
      </c>
      <c r="ABD11" s="30">
        <v>999</v>
      </c>
      <c r="ABE11" s="30">
        <v>999</v>
      </c>
      <c r="ABF11" s="30">
        <v>999</v>
      </c>
      <c r="ABG11" s="30">
        <v>999</v>
      </c>
      <c r="ABH11" s="4">
        <v>999</v>
      </c>
      <c r="ABI11" s="4">
        <v>999</v>
      </c>
      <c r="ABJ11" s="4">
        <v>999</v>
      </c>
      <c r="ABK11" s="4">
        <v>999</v>
      </c>
      <c r="ABL11" s="4">
        <v>999</v>
      </c>
      <c r="ABM11" s="4">
        <v>999</v>
      </c>
      <c r="ABN11" s="4">
        <v>999</v>
      </c>
      <c r="ABO11" s="4">
        <v>999</v>
      </c>
      <c r="ABP11" s="4">
        <v>999</v>
      </c>
      <c r="ABQ11" s="4">
        <v>999</v>
      </c>
      <c r="ABR11" s="4">
        <v>999</v>
      </c>
      <c r="ABS11" s="4">
        <v>999</v>
      </c>
      <c r="ABT11" s="4">
        <v>999</v>
      </c>
      <c r="ABU11" s="4">
        <v>999</v>
      </c>
      <c r="ABV11" s="4">
        <v>999</v>
      </c>
      <c r="ABW11" s="4">
        <v>999</v>
      </c>
      <c r="ABX11" s="4">
        <v>999</v>
      </c>
      <c r="ABY11" s="4">
        <v>999</v>
      </c>
      <c r="ABZ11" s="4">
        <v>999</v>
      </c>
      <c r="ACA11" s="4">
        <v>999</v>
      </c>
      <c r="ACB11" s="4">
        <v>999</v>
      </c>
      <c r="ACC11" s="4">
        <v>999</v>
      </c>
      <c r="ACD11" s="30">
        <v>999</v>
      </c>
      <c r="ACE11" s="30">
        <v>999</v>
      </c>
      <c r="ACF11" s="30">
        <v>999</v>
      </c>
      <c r="ACG11" s="30">
        <v>999</v>
      </c>
      <c r="ACH11" s="30">
        <v>999</v>
      </c>
      <c r="ACI11" s="30">
        <v>999</v>
      </c>
      <c r="ACJ11" s="30">
        <v>999</v>
      </c>
      <c r="ACK11" s="30">
        <v>999</v>
      </c>
      <c r="ACL11" s="30">
        <v>999</v>
      </c>
      <c r="ACM11" s="30">
        <v>999</v>
      </c>
      <c r="ACN11" s="4">
        <v>999</v>
      </c>
      <c r="ACO11" s="4">
        <v>999</v>
      </c>
      <c r="ACP11" s="4">
        <v>999</v>
      </c>
      <c r="ACQ11" s="4">
        <v>999</v>
      </c>
      <c r="ACR11" s="4">
        <v>999</v>
      </c>
      <c r="ACS11" s="4">
        <v>999</v>
      </c>
      <c r="ACT11" s="4">
        <v>999</v>
      </c>
      <c r="ACU11" s="4">
        <v>999</v>
      </c>
      <c r="ACV11" s="4">
        <v>999</v>
      </c>
      <c r="ACW11" s="4">
        <v>999</v>
      </c>
      <c r="ACX11" s="4">
        <v>999</v>
      </c>
      <c r="ACY11" s="4">
        <v>999</v>
      </c>
      <c r="ACZ11" s="4">
        <v>999</v>
      </c>
      <c r="ADA11" s="4">
        <v>999</v>
      </c>
      <c r="ADB11" s="4">
        <v>999</v>
      </c>
      <c r="ADC11" s="4">
        <v>999</v>
      </c>
      <c r="ADD11" s="4">
        <v>999</v>
      </c>
      <c r="ADE11" s="4">
        <v>999</v>
      </c>
      <c r="ADF11" s="4">
        <v>999</v>
      </c>
      <c r="ADG11" s="4">
        <v>999</v>
      </c>
      <c r="ADH11" s="4">
        <v>999</v>
      </c>
      <c r="ADI11" s="4">
        <v>999</v>
      </c>
      <c r="ADJ11" s="30">
        <v>999</v>
      </c>
      <c r="ADK11" s="30">
        <v>999</v>
      </c>
      <c r="ADL11" s="30">
        <v>999</v>
      </c>
      <c r="ADM11" s="30">
        <v>999</v>
      </c>
      <c r="ADN11" s="30">
        <v>999</v>
      </c>
      <c r="ADO11" s="30">
        <v>999</v>
      </c>
      <c r="ADP11" s="30">
        <v>999</v>
      </c>
      <c r="ADQ11" s="30">
        <v>999</v>
      </c>
      <c r="ADR11" s="30">
        <v>999</v>
      </c>
      <c r="ADS11" s="30">
        <v>999</v>
      </c>
      <c r="ADT11" s="4">
        <v>999</v>
      </c>
      <c r="ADU11" s="4">
        <v>999</v>
      </c>
      <c r="ADV11" s="4">
        <v>999</v>
      </c>
      <c r="ADW11" s="4">
        <v>999</v>
      </c>
      <c r="ADX11" s="4">
        <v>999</v>
      </c>
      <c r="ADY11" s="4">
        <v>999</v>
      </c>
      <c r="ADZ11" s="4">
        <v>999</v>
      </c>
      <c r="AEA11" s="4">
        <v>999</v>
      </c>
      <c r="AEB11" s="4">
        <v>999</v>
      </c>
      <c r="AEC11" s="4">
        <v>999</v>
      </c>
      <c r="AED11" s="4">
        <v>999</v>
      </c>
      <c r="AEE11" s="4">
        <v>999</v>
      </c>
      <c r="AEF11" s="4">
        <v>999</v>
      </c>
      <c r="AEG11" s="4">
        <v>999</v>
      </c>
      <c r="AEH11" s="4">
        <v>999</v>
      </c>
      <c r="AEI11" s="4">
        <v>999</v>
      </c>
      <c r="AEJ11" s="4">
        <v>999</v>
      </c>
      <c r="AEK11" s="4">
        <v>999</v>
      </c>
      <c r="AEL11" s="4">
        <v>999</v>
      </c>
      <c r="AEM11" s="4">
        <v>999</v>
      </c>
      <c r="AEN11" s="4">
        <v>999</v>
      </c>
      <c r="AEO11" s="4">
        <v>999</v>
      </c>
      <c r="AEP11" s="30">
        <v>999</v>
      </c>
      <c r="AEQ11" s="30">
        <v>999</v>
      </c>
      <c r="AER11" s="30">
        <v>999</v>
      </c>
      <c r="AES11" s="30">
        <v>999</v>
      </c>
      <c r="AET11" s="30">
        <v>999</v>
      </c>
      <c r="AEU11" s="30">
        <v>999</v>
      </c>
      <c r="AEV11" s="30">
        <v>999</v>
      </c>
      <c r="AEW11" s="30">
        <v>999</v>
      </c>
      <c r="AEX11" s="30">
        <v>999</v>
      </c>
      <c r="AEY11" s="30">
        <v>999</v>
      </c>
      <c r="AEZ11" s="4">
        <v>999</v>
      </c>
      <c r="AFA11" s="4">
        <v>999</v>
      </c>
      <c r="AFB11" s="4">
        <v>999</v>
      </c>
      <c r="AFC11" s="4">
        <v>999</v>
      </c>
      <c r="AFD11" s="4">
        <v>999</v>
      </c>
      <c r="AFE11" s="4">
        <v>999</v>
      </c>
      <c r="AFF11" s="4">
        <v>999</v>
      </c>
      <c r="AFG11" s="4">
        <v>999</v>
      </c>
      <c r="AFH11" s="4">
        <v>999</v>
      </c>
      <c r="AFI11" s="4">
        <v>999</v>
      </c>
      <c r="AFJ11" s="4">
        <v>999</v>
      </c>
      <c r="AFK11" s="4">
        <v>999</v>
      </c>
      <c r="AFL11" s="4">
        <v>999</v>
      </c>
      <c r="AFM11" s="4">
        <v>999</v>
      </c>
      <c r="AFN11" s="4">
        <v>999</v>
      </c>
      <c r="AFO11" s="4">
        <v>999</v>
      </c>
      <c r="AFP11" s="4">
        <v>999</v>
      </c>
      <c r="AFQ11" s="4">
        <v>999</v>
      </c>
      <c r="AFR11" s="4">
        <v>999</v>
      </c>
      <c r="AFS11" s="4">
        <v>999</v>
      </c>
      <c r="AFT11" s="4">
        <v>999</v>
      </c>
      <c r="AFU11" s="4">
        <v>999</v>
      </c>
      <c r="AFV11" s="30">
        <v>999</v>
      </c>
      <c r="AFW11" s="30">
        <v>999</v>
      </c>
      <c r="AFX11" s="30">
        <v>999</v>
      </c>
      <c r="AFY11" s="30">
        <v>999</v>
      </c>
      <c r="AFZ11" s="30">
        <v>999</v>
      </c>
      <c r="AGA11" s="30">
        <v>999</v>
      </c>
      <c r="AGB11" s="30">
        <v>999</v>
      </c>
      <c r="AGC11" s="30">
        <v>999</v>
      </c>
      <c r="AGD11" s="30">
        <v>999</v>
      </c>
      <c r="AGE11" s="30">
        <v>999</v>
      </c>
      <c r="AGF11" s="4">
        <v>2014</v>
      </c>
      <c r="AGG11" s="24">
        <v>0.99680000000000002</v>
      </c>
      <c r="AGH11" s="24">
        <v>0.99680000000000002</v>
      </c>
      <c r="AGI11" s="4">
        <v>999</v>
      </c>
      <c r="AGJ11" s="4">
        <v>999</v>
      </c>
      <c r="AGK11" s="4">
        <v>999</v>
      </c>
      <c r="AGL11" s="4">
        <v>999</v>
      </c>
      <c r="AGM11" s="24">
        <v>0.99970000000000003</v>
      </c>
      <c r="AGN11" s="24">
        <v>0.99970000000000003</v>
      </c>
      <c r="AGO11" s="24">
        <v>0.99349999999999994</v>
      </c>
      <c r="AGP11" s="24">
        <v>0.99349999999999994</v>
      </c>
      <c r="AGQ11" s="4">
        <v>999</v>
      </c>
      <c r="AGR11" s="4">
        <v>999</v>
      </c>
      <c r="AGS11" s="4">
        <v>999</v>
      </c>
      <c r="AGT11" s="4">
        <v>999</v>
      </c>
      <c r="AGU11" s="4">
        <v>999</v>
      </c>
      <c r="AGV11" s="4">
        <v>999</v>
      </c>
      <c r="AGW11" s="4">
        <v>999</v>
      </c>
      <c r="AGX11" s="4">
        <v>999</v>
      </c>
      <c r="AGY11" s="4">
        <v>999</v>
      </c>
      <c r="AGZ11" s="4">
        <v>999</v>
      </c>
      <c r="AHA11" s="4">
        <v>999</v>
      </c>
      <c r="AHB11" s="4">
        <v>999</v>
      </c>
      <c r="AHC11" s="30">
        <v>999</v>
      </c>
      <c r="AHD11" s="30">
        <v>999</v>
      </c>
      <c r="AHE11" s="84">
        <f>AGP11/AGN11</f>
        <v>0.99379813944183248</v>
      </c>
      <c r="AHF11" s="15" t="s">
        <v>1030</v>
      </c>
      <c r="AHG11" s="30">
        <v>999</v>
      </c>
      <c r="AHH11" s="30">
        <v>999</v>
      </c>
      <c r="AHI11" s="30">
        <v>999</v>
      </c>
      <c r="AHJ11" s="30">
        <v>999</v>
      </c>
      <c r="AHK11" s="30">
        <v>999</v>
      </c>
      <c r="AHL11" s="30">
        <v>999</v>
      </c>
      <c r="AHM11" s="24">
        <v>0.95879999999999999</v>
      </c>
      <c r="AHN11" s="24">
        <v>0.95879999999999999</v>
      </c>
      <c r="AHO11" s="24">
        <v>0.97540000000000004</v>
      </c>
      <c r="AHP11" s="24">
        <v>0.97540000000000004</v>
      </c>
      <c r="AHQ11" s="24">
        <v>0.95040000000000002</v>
      </c>
      <c r="AHR11" s="24">
        <v>0.95040000000000002</v>
      </c>
      <c r="AHS11" s="24">
        <v>0.97970000000000002</v>
      </c>
      <c r="AHT11" s="24">
        <v>0.97970000000000002</v>
      </c>
      <c r="AHU11" s="24">
        <v>0.93689999999999996</v>
      </c>
      <c r="AHV11" s="24">
        <v>0.93689999999999996</v>
      </c>
      <c r="AHW11" s="4">
        <v>999</v>
      </c>
      <c r="AHX11" s="4">
        <v>999</v>
      </c>
      <c r="AHY11" s="4">
        <v>999</v>
      </c>
      <c r="AHZ11" s="4">
        <v>999</v>
      </c>
      <c r="AIA11" s="4">
        <v>999</v>
      </c>
      <c r="AIB11" s="4">
        <v>999</v>
      </c>
      <c r="AIC11" s="4">
        <v>999</v>
      </c>
      <c r="AID11" s="4">
        <v>999</v>
      </c>
      <c r="AIE11" s="4">
        <v>999</v>
      </c>
      <c r="AIF11" s="4">
        <v>999</v>
      </c>
      <c r="AIG11" s="4">
        <v>999</v>
      </c>
      <c r="AIH11" s="4">
        <v>999</v>
      </c>
      <c r="AII11" s="30">
        <f t="shared" si="2"/>
        <v>0.97436948944022961</v>
      </c>
      <c r="AIJ11" s="15" t="s">
        <v>1024</v>
      </c>
      <c r="AIK11" s="84">
        <f>AHV11/AHT11</f>
        <v>0.95631315708890474</v>
      </c>
      <c r="AIL11" s="15" t="s">
        <v>1030</v>
      </c>
      <c r="AIM11" s="30">
        <v>999</v>
      </c>
      <c r="AIN11" s="30">
        <v>999</v>
      </c>
      <c r="AIO11" s="30">
        <v>999</v>
      </c>
      <c r="AIP11" s="30">
        <v>999</v>
      </c>
      <c r="AIQ11" s="30">
        <v>999</v>
      </c>
      <c r="AIR11" s="30">
        <v>999</v>
      </c>
      <c r="AIS11" s="5">
        <v>2014</v>
      </c>
      <c r="AIT11" s="88">
        <v>0.59556000000000009</v>
      </c>
      <c r="AIU11" s="88">
        <v>0.59090909090909094</v>
      </c>
      <c r="AIV11" s="88">
        <v>0.86363636363636365</v>
      </c>
      <c r="AIW11" s="4">
        <v>1</v>
      </c>
      <c r="AIX11" s="4" t="s">
        <v>1010</v>
      </c>
      <c r="AIY11" s="4">
        <v>0.33</v>
      </c>
      <c r="AIZ11" s="4" t="s">
        <v>1042</v>
      </c>
      <c r="AJA11" s="24">
        <v>999</v>
      </c>
      <c r="AJB11" s="24">
        <v>999</v>
      </c>
      <c r="AJC11" s="24">
        <v>999</v>
      </c>
      <c r="AJD11" s="24">
        <v>999</v>
      </c>
      <c r="AJE11" s="24">
        <v>999</v>
      </c>
      <c r="AJF11" s="24">
        <v>999</v>
      </c>
      <c r="AJG11" s="88">
        <v>0.66500000000000004</v>
      </c>
      <c r="AJH11" s="88">
        <v>0.66666666666666663</v>
      </c>
      <c r="AJI11" s="4">
        <v>0.33</v>
      </c>
      <c r="AJJ11" s="4" t="s">
        <v>1043</v>
      </c>
      <c r="AJK11" s="4">
        <v>1</v>
      </c>
      <c r="AJL11" s="4" t="s">
        <v>1010</v>
      </c>
      <c r="AJM11" s="24">
        <v>999</v>
      </c>
      <c r="AJN11" s="24">
        <v>999</v>
      </c>
      <c r="AJO11" s="24">
        <v>999</v>
      </c>
      <c r="AJP11" s="24">
        <v>999</v>
      </c>
      <c r="AJQ11" s="88">
        <v>0.66500000000000004</v>
      </c>
      <c r="AJR11" s="88">
        <v>0.66666666666666663</v>
      </c>
      <c r="AJS11" s="4">
        <v>997</v>
      </c>
      <c r="AJT11" s="5" t="s">
        <v>1012</v>
      </c>
      <c r="AJU11" s="4">
        <v>0</v>
      </c>
      <c r="AJV11" s="4" t="s">
        <v>1011</v>
      </c>
      <c r="AJW11" s="4">
        <v>0.33</v>
      </c>
      <c r="AJX11" s="4" t="s">
        <v>1045</v>
      </c>
      <c r="AJY11" s="4">
        <v>1</v>
      </c>
      <c r="AJZ11" s="4" t="s">
        <v>1010</v>
      </c>
      <c r="AKA11" s="88">
        <v>0.44333333333333336</v>
      </c>
      <c r="AKB11" s="88">
        <v>1</v>
      </c>
      <c r="AKC11" s="4" t="s">
        <v>1037</v>
      </c>
      <c r="AKD11" s="4" t="s">
        <v>1011</v>
      </c>
      <c r="AKE11" s="24">
        <v>0.77435482277499057</v>
      </c>
      <c r="AKF11" s="142">
        <v>22</v>
      </c>
      <c r="AKG11" s="4" t="s">
        <v>1036</v>
      </c>
      <c r="AKH11" s="4" t="s">
        <v>1010</v>
      </c>
      <c r="AKI11" s="4" t="s">
        <v>1036</v>
      </c>
      <c r="AKJ11" s="4" t="s">
        <v>1010</v>
      </c>
      <c r="AKK11" s="24">
        <v>0.93100000000000005</v>
      </c>
      <c r="AKL11" s="24">
        <v>0.93100000000000005</v>
      </c>
      <c r="AKM11" s="4" t="s">
        <v>1037</v>
      </c>
      <c r="AKN11" s="4" t="s">
        <v>1011</v>
      </c>
      <c r="AKO11" s="4" t="s">
        <v>1036</v>
      </c>
      <c r="AKP11" s="4" t="s">
        <v>1010</v>
      </c>
      <c r="AKQ11" s="88">
        <v>0.67219354611071302</v>
      </c>
      <c r="AKR11" s="88">
        <v>1</v>
      </c>
      <c r="AKS11" s="88">
        <v>0.83333333333333326</v>
      </c>
    </row>
    <row r="12" spans="1:981" s="4" customFormat="1" x14ac:dyDescent="0.25">
      <c r="A12" s="4" t="s">
        <v>1034</v>
      </c>
      <c r="B12" s="4">
        <v>1</v>
      </c>
      <c r="C12" s="4" t="s">
        <v>1010</v>
      </c>
      <c r="D12" s="4">
        <v>1</v>
      </c>
      <c r="E12" s="4" t="s">
        <v>1010</v>
      </c>
      <c r="F12" s="4">
        <v>1</v>
      </c>
      <c r="G12" s="4" t="s">
        <v>1010</v>
      </c>
      <c r="H12" s="4">
        <v>1</v>
      </c>
      <c r="I12" s="4" t="s">
        <v>1010</v>
      </c>
      <c r="J12" s="4">
        <v>1</v>
      </c>
      <c r="K12" s="4" t="s">
        <v>1010</v>
      </c>
      <c r="L12" s="4">
        <v>1</v>
      </c>
      <c r="M12" s="4" t="s">
        <v>1010</v>
      </c>
      <c r="N12" s="4">
        <v>1</v>
      </c>
      <c r="O12" s="4" t="s">
        <v>1010</v>
      </c>
      <c r="P12" s="4">
        <v>1</v>
      </c>
      <c r="Q12" s="4" t="s">
        <v>1010</v>
      </c>
      <c r="R12" s="4">
        <v>1</v>
      </c>
      <c r="S12" s="4" t="s">
        <v>1010</v>
      </c>
      <c r="T12" s="4">
        <v>1</v>
      </c>
      <c r="U12" s="4" t="s">
        <v>1010</v>
      </c>
      <c r="V12" s="4">
        <v>1</v>
      </c>
      <c r="W12" s="4" t="s">
        <v>1010</v>
      </c>
      <c r="X12" s="4">
        <v>1</v>
      </c>
      <c r="Y12" s="4" t="s">
        <v>1010</v>
      </c>
      <c r="Z12" s="4">
        <v>1</v>
      </c>
      <c r="AA12" s="4" t="s">
        <v>1315</v>
      </c>
      <c r="AB12" s="4">
        <v>1</v>
      </c>
      <c r="AC12" s="4" t="s">
        <v>1315</v>
      </c>
      <c r="AD12" s="4">
        <v>1</v>
      </c>
      <c r="AE12" s="4" t="s">
        <v>1315</v>
      </c>
      <c r="AF12" s="4">
        <v>1</v>
      </c>
      <c r="AG12" s="4" t="s">
        <v>1315</v>
      </c>
      <c r="AH12" s="4">
        <v>1</v>
      </c>
      <c r="AI12" s="4" t="s">
        <v>1010</v>
      </c>
      <c r="AJ12" s="4">
        <v>1</v>
      </c>
      <c r="AK12" s="4" t="s">
        <v>1010</v>
      </c>
      <c r="AL12" s="4">
        <v>1</v>
      </c>
      <c r="AM12" s="4" t="s">
        <v>1010</v>
      </c>
      <c r="AN12" s="4">
        <v>1</v>
      </c>
      <c r="AO12" s="4" t="s">
        <v>1010</v>
      </c>
      <c r="AP12" s="4">
        <v>1</v>
      </c>
      <c r="AQ12" s="4" t="s">
        <v>1010</v>
      </c>
      <c r="AR12" s="4">
        <v>997</v>
      </c>
      <c r="AS12" s="4" t="s">
        <v>1012</v>
      </c>
      <c r="AT12" s="4">
        <v>997</v>
      </c>
      <c r="AU12" s="4" t="s">
        <v>1012</v>
      </c>
      <c r="AV12" s="4">
        <v>997</v>
      </c>
      <c r="AW12" s="4" t="s">
        <v>1012</v>
      </c>
      <c r="AX12" s="4">
        <v>997</v>
      </c>
      <c r="AY12" s="28" t="s">
        <v>1012</v>
      </c>
      <c r="AZ12" s="4">
        <v>997</v>
      </c>
      <c r="BA12" s="28" t="s">
        <v>1012</v>
      </c>
      <c r="BB12" s="4">
        <v>997</v>
      </c>
      <c r="BC12" s="28" t="s">
        <v>1012</v>
      </c>
      <c r="BD12" s="4">
        <v>997</v>
      </c>
      <c r="BE12" s="28" t="s">
        <v>1012</v>
      </c>
      <c r="BF12" s="4">
        <v>997</v>
      </c>
      <c r="BG12" s="28" t="s">
        <v>1012</v>
      </c>
      <c r="BH12" s="4">
        <v>997</v>
      </c>
      <c r="BI12" s="28" t="s">
        <v>1012</v>
      </c>
      <c r="BJ12" s="4">
        <v>997</v>
      </c>
      <c r="BK12" s="28" t="s">
        <v>1012</v>
      </c>
      <c r="BL12" s="4">
        <v>997</v>
      </c>
      <c r="BM12" s="28" t="s">
        <v>1012</v>
      </c>
      <c r="BN12" s="90">
        <v>1</v>
      </c>
      <c r="BO12" s="90">
        <v>1</v>
      </c>
      <c r="BP12" s="4">
        <v>1</v>
      </c>
      <c r="BQ12" s="4" t="s">
        <v>1013</v>
      </c>
      <c r="BR12" s="4">
        <v>1</v>
      </c>
      <c r="BS12" s="4" t="s">
        <v>1013</v>
      </c>
      <c r="BT12" s="4">
        <v>1</v>
      </c>
      <c r="BU12" s="4" t="s">
        <v>1013</v>
      </c>
      <c r="BV12" s="4">
        <v>1</v>
      </c>
      <c r="BW12" s="4" t="s">
        <v>1013</v>
      </c>
      <c r="BX12" s="4">
        <v>1</v>
      </c>
      <c r="BY12" s="4" t="s">
        <v>1010</v>
      </c>
      <c r="BZ12" s="4">
        <v>1</v>
      </c>
      <c r="CA12" s="4" t="s">
        <v>1010</v>
      </c>
      <c r="CB12" s="4">
        <v>1</v>
      </c>
      <c r="CC12" s="4" t="s">
        <v>1010</v>
      </c>
      <c r="CD12" s="169">
        <v>1</v>
      </c>
      <c r="CE12" s="90">
        <v>1</v>
      </c>
      <c r="CF12" s="4">
        <v>1</v>
      </c>
      <c r="CG12" s="4" t="s">
        <v>1010</v>
      </c>
      <c r="CH12" s="4">
        <v>1</v>
      </c>
      <c r="CI12" s="4" t="s">
        <v>1010</v>
      </c>
      <c r="CJ12" s="4">
        <v>1</v>
      </c>
      <c r="CK12" s="4" t="s">
        <v>1010</v>
      </c>
      <c r="CL12" s="88">
        <v>1</v>
      </c>
      <c r="CM12" s="88">
        <v>1</v>
      </c>
      <c r="CN12" s="4">
        <v>1</v>
      </c>
      <c r="CO12" s="28" t="s">
        <v>1010</v>
      </c>
      <c r="CP12" s="4">
        <v>1</v>
      </c>
      <c r="CQ12" s="28" t="s">
        <v>1010</v>
      </c>
      <c r="CR12" s="4">
        <v>1</v>
      </c>
      <c r="CS12" s="4" t="s">
        <v>1035</v>
      </c>
      <c r="CT12" s="4">
        <v>1</v>
      </c>
      <c r="CU12" s="4" t="s">
        <v>1010</v>
      </c>
      <c r="CV12" s="90">
        <v>1</v>
      </c>
      <c r="CW12" s="90">
        <v>1</v>
      </c>
      <c r="CX12" s="4">
        <v>999</v>
      </c>
      <c r="CY12" s="4">
        <v>999</v>
      </c>
      <c r="CZ12" s="4">
        <v>999</v>
      </c>
      <c r="DA12" s="23">
        <v>1</v>
      </c>
      <c r="DB12" s="142">
        <v>6.65</v>
      </c>
      <c r="DC12">
        <v>2016</v>
      </c>
      <c r="DD12" s="4">
        <v>0.99616651395753897</v>
      </c>
      <c r="DE12">
        <v>0.4</v>
      </c>
      <c r="DF12" s="5">
        <v>2015</v>
      </c>
      <c r="DG12" s="4">
        <v>997</v>
      </c>
      <c r="DH12" s="4">
        <v>997</v>
      </c>
      <c r="DI12" s="5">
        <v>997</v>
      </c>
      <c r="DJ12" s="4">
        <v>999</v>
      </c>
      <c r="DK12" s="4">
        <v>999</v>
      </c>
      <c r="DL12" s="4">
        <v>999</v>
      </c>
      <c r="DM12" s="4">
        <v>999</v>
      </c>
      <c r="DN12" s="4">
        <v>999</v>
      </c>
      <c r="DO12" s="4">
        <v>999</v>
      </c>
      <c r="DP12" s="4">
        <v>999</v>
      </c>
      <c r="DQ12" s="4">
        <v>999</v>
      </c>
      <c r="DR12" s="4">
        <v>999</v>
      </c>
      <c r="DS12" s="4">
        <v>999</v>
      </c>
      <c r="DT12" s="4">
        <v>999</v>
      </c>
      <c r="DU12" s="4">
        <v>999</v>
      </c>
      <c r="DV12" s="4">
        <v>999</v>
      </c>
      <c r="DW12" s="4">
        <v>999</v>
      </c>
      <c r="DX12" s="4">
        <v>999</v>
      </c>
      <c r="DY12" s="4">
        <v>999</v>
      </c>
      <c r="DZ12" s="4">
        <v>999</v>
      </c>
      <c r="EA12" s="4">
        <v>999</v>
      </c>
      <c r="EB12" s="4">
        <v>999</v>
      </c>
      <c r="EC12" s="4">
        <v>999</v>
      </c>
      <c r="ED12" s="4">
        <v>999</v>
      </c>
      <c r="EE12" s="4">
        <v>999</v>
      </c>
      <c r="EF12" s="4">
        <v>999</v>
      </c>
      <c r="EG12" s="4">
        <v>999</v>
      </c>
      <c r="EH12" s="88">
        <v>0.99808325697876943</v>
      </c>
      <c r="EI12" s="88">
        <v>0.2857142857142857</v>
      </c>
      <c r="EJ12" s="88">
        <v>0.8571428571428571</v>
      </c>
      <c r="EK12" s="4">
        <v>1</v>
      </c>
      <c r="EL12" s="4" t="s">
        <v>1010</v>
      </c>
      <c r="EM12" s="4">
        <v>0.35</v>
      </c>
      <c r="EN12">
        <v>35</v>
      </c>
      <c r="EO12" s="4">
        <v>1</v>
      </c>
      <c r="EP12" s="4" t="s">
        <v>1010</v>
      </c>
      <c r="EQ12" s="24">
        <v>0.377058518100086</v>
      </c>
      <c r="ER12">
        <v>35</v>
      </c>
      <c r="ES12" s="103">
        <v>0.4</v>
      </c>
      <c r="ET12">
        <v>40</v>
      </c>
      <c r="EU12" s="103">
        <v>0.26</v>
      </c>
      <c r="EV12">
        <v>26</v>
      </c>
      <c r="EW12" s="5">
        <v>2014</v>
      </c>
      <c r="EX12" s="90">
        <v>0.70191867185208623</v>
      </c>
      <c r="EY12" s="90">
        <v>1</v>
      </c>
      <c r="EZ12" s="4">
        <v>1</v>
      </c>
      <c r="FA12" s="4" t="s">
        <v>1011</v>
      </c>
      <c r="FB12" s="4">
        <v>0.3</v>
      </c>
      <c r="FC12">
        <v>30</v>
      </c>
      <c r="FD12" s="4">
        <v>1</v>
      </c>
      <c r="FE12" s="4" t="s">
        <v>1010</v>
      </c>
      <c r="FF12" s="17">
        <v>0.3</v>
      </c>
      <c r="FG12">
        <v>30</v>
      </c>
      <c r="FH12" s="4">
        <v>999</v>
      </c>
      <c r="FI12" s="4">
        <v>999</v>
      </c>
      <c r="FJ12" s="4">
        <v>999</v>
      </c>
      <c r="FK12" s="4">
        <v>999</v>
      </c>
      <c r="FL12" s="4">
        <v>999</v>
      </c>
      <c r="FM12" s="4">
        <v>999</v>
      </c>
      <c r="FN12" s="4">
        <v>999</v>
      </c>
      <c r="FO12" s="4">
        <v>999</v>
      </c>
      <c r="FP12" s="4">
        <v>999</v>
      </c>
      <c r="FQ12" s="4">
        <v>999</v>
      </c>
      <c r="FR12" s="4">
        <v>999</v>
      </c>
      <c r="FS12" s="4">
        <v>999</v>
      </c>
      <c r="FT12" s="4">
        <v>999</v>
      </c>
      <c r="FU12" s="4">
        <v>999</v>
      </c>
      <c r="FV12" s="88" t="s">
        <v>1347</v>
      </c>
      <c r="FW12" s="88">
        <v>0.25</v>
      </c>
      <c r="FX12" s="4">
        <v>0.66</v>
      </c>
      <c r="FY12">
        <v>66</v>
      </c>
      <c r="FZ12" s="4">
        <v>999</v>
      </c>
      <c r="GA12" s="4">
        <v>999</v>
      </c>
      <c r="GB12" s="5">
        <v>2010</v>
      </c>
      <c r="GC12" s="4">
        <v>1</v>
      </c>
      <c r="GD12" s="4" t="s">
        <v>1010</v>
      </c>
      <c r="GE12" s="4">
        <v>0.35</v>
      </c>
      <c r="GF12">
        <v>35</v>
      </c>
      <c r="GG12" s="4">
        <v>1</v>
      </c>
      <c r="GH12" s="4" t="s">
        <v>1010</v>
      </c>
      <c r="GI12" s="4">
        <v>0.4</v>
      </c>
      <c r="GJ12">
        <v>40</v>
      </c>
      <c r="GK12" s="103">
        <v>0.41666666666666669</v>
      </c>
      <c r="GL12">
        <v>60</v>
      </c>
      <c r="GM12" s="103">
        <v>0.5596671437713705</v>
      </c>
      <c r="GN12">
        <v>37</v>
      </c>
      <c r="GO12" s="5">
        <v>2010</v>
      </c>
      <c r="GP12" s="4">
        <v>999</v>
      </c>
      <c r="GQ12" s="4">
        <v>999</v>
      </c>
      <c r="GR12" s="4">
        <v>999</v>
      </c>
      <c r="GS12" s="90">
        <v>0.54544460347934576</v>
      </c>
      <c r="GT12" s="90">
        <v>0.625</v>
      </c>
      <c r="GU12" s="4">
        <v>0</v>
      </c>
      <c r="GV12" s="4" t="s">
        <v>1011</v>
      </c>
      <c r="GW12" s="4">
        <v>1</v>
      </c>
      <c r="GX12" s="5">
        <v>999</v>
      </c>
      <c r="GY12" s="4">
        <v>0</v>
      </c>
      <c r="GZ12" s="4" t="s">
        <v>1011</v>
      </c>
      <c r="HA12" s="4">
        <v>1</v>
      </c>
      <c r="HB12" s="4">
        <v>999</v>
      </c>
      <c r="HC12" s="38" t="s">
        <v>1292</v>
      </c>
      <c r="HD12" s="4">
        <v>999</v>
      </c>
      <c r="HE12" s="4">
        <v>999</v>
      </c>
      <c r="HF12" s="4">
        <v>999</v>
      </c>
      <c r="HG12" s="4">
        <v>999</v>
      </c>
      <c r="HH12" s="4">
        <v>999</v>
      </c>
      <c r="HI12" s="88" t="s">
        <v>1347</v>
      </c>
      <c r="HJ12" s="88">
        <v>0.5</v>
      </c>
      <c r="HK12" s="88">
        <v>0.59375</v>
      </c>
      <c r="HL12" s="4">
        <v>1</v>
      </c>
      <c r="HM12" s="28" t="s">
        <v>1017</v>
      </c>
      <c r="HN12" s="4">
        <v>1</v>
      </c>
      <c r="HO12" s="4" t="s">
        <v>1018</v>
      </c>
      <c r="HP12" s="4">
        <v>0.9677</v>
      </c>
      <c r="HQ12">
        <v>3.23</v>
      </c>
      <c r="HR12" s="4">
        <v>2015</v>
      </c>
      <c r="HS12" s="91">
        <v>0.94096431494610044</v>
      </c>
      <c r="HT12">
        <v>6.16</v>
      </c>
      <c r="HU12" s="5">
        <v>2015</v>
      </c>
      <c r="HV12" s="81">
        <v>0</v>
      </c>
      <c r="HW12" s="4" t="s">
        <v>1010</v>
      </c>
      <c r="HX12" s="17" t="s">
        <v>1012</v>
      </c>
      <c r="HY12" s="5">
        <v>2012</v>
      </c>
      <c r="HZ12" s="4">
        <v>1</v>
      </c>
      <c r="IA12" s="28" t="s">
        <v>1010</v>
      </c>
      <c r="IB12" s="88">
        <v>0.81811071915768341</v>
      </c>
      <c r="IC12" s="88">
        <v>1</v>
      </c>
      <c r="ID12" s="4">
        <v>1</v>
      </c>
      <c r="IE12" s="28" t="s">
        <v>1010</v>
      </c>
      <c r="IF12" s="29">
        <v>1</v>
      </c>
      <c r="IG12" s="28" t="s">
        <v>1010</v>
      </c>
      <c r="IH12" s="4">
        <v>1</v>
      </c>
      <c r="II12" s="4" t="s">
        <v>1010</v>
      </c>
      <c r="IJ12" s="21">
        <v>1</v>
      </c>
      <c r="IK12" s="21" t="s">
        <v>1010</v>
      </c>
      <c r="IL12" s="21">
        <v>1</v>
      </c>
      <c r="IM12" s="21" t="s">
        <v>1010</v>
      </c>
      <c r="IN12" s="4">
        <v>1</v>
      </c>
      <c r="IO12" s="21" t="s">
        <v>1010</v>
      </c>
      <c r="IP12" s="4">
        <v>1</v>
      </c>
      <c r="IQ12" s="4" t="s">
        <v>1010</v>
      </c>
      <c r="IR12" s="4">
        <v>1</v>
      </c>
      <c r="IS12" s="4" t="s">
        <v>1010</v>
      </c>
      <c r="IT12" s="4">
        <v>1</v>
      </c>
      <c r="IU12" s="4" t="s">
        <v>1010</v>
      </c>
      <c r="IV12" s="4">
        <v>1</v>
      </c>
      <c r="IW12" s="4" t="s">
        <v>1010</v>
      </c>
      <c r="IX12" s="4">
        <v>1</v>
      </c>
      <c r="IY12" s="21" t="s">
        <v>1010</v>
      </c>
      <c r="IZ12" s="4">
        <v>1</v>
      </c>
      <c r="JA12" s="4" t="s">
        <v>1010</v>
      </c>
      <c r="JB12" s="4">
        <v>1</v>
      </c>
      <c r="JC12" s="21" t="s">
        <v>1010</v>
      </c>
      <c r="JD12" s="4">
        <v>1</v>
      </c>
      <c r="JE12" s="21" t="s">
        <v>1010</v>
      </c>
      <c r="JF12" s="4">
        <v>1</v>
      </c>
      <c r="JG12" s="4" t="s">
        <v>1010</v>
      </c>
      <c r="JH12" s="4">
        <v>1</v>
      </c>
      <c r="JI12" s="4" t="s">
        <v>1010</v>
      </c>
      <c r="JJ12" s="4">
        <v>0</v>
      </c>
      <c r="JK12" s="4" t="s">
        <v>1011</v>
      </c>
      <c r="JL12" s="4">
        <v>0.33</v>
      </c>
      <c r="JM12" s="5" t="s">
        <v>1342</v>
      </c>
      <c r="JN12" s="4">
        <v>1</v>
      </c>
      <c r="JO12" s="5" t="s">
        <v>1011</v>
      </c>
      <c r="JP12" s="88">
        <v>0.91210526315789464</v>
      </c>
      <c r="JQ12" s="88">
        <v>1</v>
      </c>
      <c r="JR12" s="4">
        <v>0.873</v>
      </c>
      <c r="JS12" s="4">
        <v>0.873</v>
      </c>
      <c r="JT12" s="4">
        <v>0.89</v>
      </c>
      <c r="JU12" s="17">
        <v>0.89</v>
      </c>
      <c r="JV12" s="6">
        <v>0.85400000000000009</v>
      </c>
      <c r="JW12" s="17">
        <v>0.85400000000000009</v>
      </c>
      <c r="JX12" s="6">
        <v>1.0090000000000001</v>
      </c>
      <c r="JY12" s="17">
        <v>1.0090000000000001</v>
      </c>
      <c r="JZ12" s="6">
        <v>0.78099999999999992</v>
      </c>
      <c r="KA12" s="17">
        <v>0.78099999999999992</v>
      </c>
      <c r="KB12" s="6">
        <v>0.49700000000000005</v>
      </c>
      <c r="KC12" s="17">
        <v>0.49700000000000005</v>
      </c>
      <c r="KD12" s="6">
        <v>0.8640000000000001</v>
      </c>
      <c r="KE12" s="17">
        <v>0.8640000000000001</v>
      </c>
      <c r="KF12" s="6">
        <v>1.0509999999999999</v>
      </c>
      <c r="KG12" s="17">
        <v>1.0509999999999999</v>
      </c>
      <c r="KH12" s="6">
        <v>1.0529999999999999</v>
      </c>
      <c r="KI12" s="17">
        <v>1.0529999999999999</v>
      </c>
      <c r="KJ12" s="6">
        <v>0.99</v>
      </c>
      <c r="KK12" s="6">
        <v>0.99</v>
      </c>
      <c r="KL12" s="4">
        <v>999</v>
      </c>
      <c r="KM12" s="4">
        <v>999</v>
      </c>
      <c r="KN12" s="30">
        <f t="shared" si="3"/>
        <v>0.95955056179775289</v>
      </c>
      <c r="KO12" s="15" t="s">
        <v>1024</v>
      </c>
      <c r="KP12" s="84">
        <f>KA12/JY12</f>
        <v>0.77403369672943489</v>
      </c>
      <c r="KQ12" s="15" t="s">
        <v>1030</v>
      </c>
      <c r="KR12" s="15">
        <f>KK12/KG12</f>
        <v>0.94196003805899153</v>
      </c>
      <c r="KS12" s="15" t="s">
        <v>1028</v>
      </c>
      <c r="KT12" s="15">
        <f>KG12/KC12</f>
        <v>2.1146881287726353</v>
      </c>
      <c r="KU12" s="15" t="s">
        <v>1028</v>
      </c>
      <c r="KV12" s="30">
        <v>999</v>
      </c>
      <c r="KW12" s="30">
        <v>999</v>
      </c>
      <c r="KX12" s="4">
        <v>0.66648671430589213</v>
      </c>
      <c r="KY12" s="4">
        <v>0.65200000000000002</v>
      </c>
      <c r="KZ12" s="4">
        <v>0.59346744566644727</v>
      </c>
      <c r="LA12" s="4">
        <v>0.65600000000000003</v>
      </c>
      <c r="LB12" s="4">
        <v>0.58283141953562767</v>
      </c>
      <c r="LC12" s="4">
        <v>0.64700000000000002</v>
      </c>
      <c r="LD12" s="4">
        <v>0.78846125806480827</v>
      </c>
      <c r="LE12" s="4">
        <v>0.82099999999999995</v>
      </c>
      <c r="LF12" s="4">
        <v>0.42447280825453448</v>
      </c>
      <c r="LG12" s="4">
        <v>0.51300000000000001</v>
      </c>
      <c r="LH12" s="4">
        <v>3.8030525501418944E-2</v>
      </c>
      <c r="LI12" s="4">
        <v>0.186</v>
      </c>
      <c r="LJ12" s="4">
        <v>0.38783760713726656</v>
      </c>
      <c r="LK12" s="4">
        <v>0.48199999999999998</v>
      </c>
      <c r="LL12" s="4">
        <v>0.66791962858218523</v>
      </c>
      <c r="LM12" s="4">
        <v>0.71899999999999997</v>
      </c>
      <c r="LN12" s="5">
        <v>0.79082481942721272</v>
      </c>
      <c r="LO12" s="5">
        <v>0.82299999999999995</v>
      </c>
      <c r="LP12" s="4">
        <v>999</v>
      </c>
      <c r="LQ12" s="4">
        <v>999</v>
      </c>
      <c r="LR12" s="4">
        <v>999</v>
      </c>
      <c r="LS12" s="21">
        <v>999</v>
      </c>
      <c r="LT12" s="30">
        <f t="shared" si="4"/>
        <v>0.98628048780487809</v>
      </c>
      <c r="LU12" s="15" t="s">
        <v>1024</v>
      </c>
      <c r="LV12" s="84">
        <f>LG12/LE12</f>
        <v>0.62484774665042631</v>
      </c>
      <c r="LW12" s="15" t="s">
        <v>1040</v>
      </c>
      <c r="LX12" s="30">
        <v>999</v>
      </c>
      <c r="LY12" s="30">
        <v>999</v>
      </c>
      <c r="LZ12" s="15">
        <f>LM12/LI12</f>
        <v>3.865591397849462</v>
      </c>
      <c r="MA12" s="15" t="s">
        <v>1028</v>
      </c>
      <c r="MB12" s="30">
        <v>999</v>
      </c>
      <c r="MC12" s="30">
        <v>999</v>
      </c>
      <c r="MD12" s="4">
        <v>999</v>
      </c>
      <c r="ME12" s="4">
        <v>999</v>
      </c>
      <c r="MF12" s="4">
        <v>999</v>
      </c>
      <c r="MG12" s="4">
        <v>999</v>
      </c>
      <c r="MH12" s="4">
        <v>999</v>
      </c>
      <c r="MI12" s="4">
        <v>999</v>
      </c>
      <c r="MJ12" s="4">
        <v>999</v>
      </c>
      <c r="MK12" s="4">
        <v>999</v>
      </c>
      <c r="ML12" s="4">
        <v>999</v>
      </c>
      <c r="MM12" s="4">
        <v>999</v>
      </c>
      <c r="MN12" s="4">
        <v>999</v>
      </c>
      <c r="MO12" s="4">
        <v>999</v>
      </c>
      <c r="MP12" s="4">
        <v>999</v>
      </c>
      <c r="MQ12" s="4">
        <v>999</v>
      </c>
      <c r="MR12" s="4">
        <v>999</v>
      </c>
      <c r="MS12" s="4">
        <v>999</v>
      </c>
      <c r="MT12" s="4">
        <v>999</v>
      </c>
      <c r="MU12" s="4">
        <v>999</v>
      </c>
      <c r="MV12" s="4">
        <v>999</v>
      </c>
      <c r="MW12" s="4">
        <v>999</v>
      </c>
      <c r="MX12" s="4">
        <v>999</v>
      </c>
      <c r="MY12" s="4">
        <v>999</v>
      </c>
      <c r="MZ12" s="30">
        <v>999</v>
      </c>
      <c r="NA12" s="30">
        <v>999</v>
      </c>
      <c r="NB12" s="30">
        <v>999</v>
      </c>
      <c r="NC12" s="30">
        <v>999</v>
      </c>
      <c r="ND12" s="30">
        <v>999</v>
      </c>
      <c r="NE12" s="30">
        <v>999</v>
      </c>
      <c r="NF12" s="30">
        <v>999</v>
      </c>
      <c r="NG12" s="30">
        <v>999</v>
      </c>
      <c r="NH12" s="30">
        <v>999</v>
      </c>
      <c r="NI12" s="30">
        <v>999</v>
      </c>
      <c r="NJ12" s="4">
        <v>999</v>
      </c>
      <c r="NK12" s="4">
        <v>999</v>
      </c>
      <c r="NL12" s="4">
        <v>999</v>
      </c>
      <c r="NM12" s="4">
        <v>999</v>
      </c>
      <c r="NN12" s="4">
        <v>999</v>
      </c>
      <c r="NO12" s="4">
        <v>999</v>
      </c>
      <c r="NP12" s="4">
        <v>999</v>
      </c>
      <c r="NQ12" s="4">
        <v>999</v>
      </c>
      <c r="NR12" s="4">
        <v>999</v>
      </c>
      <c r="NS12" s="4">
        <v>999</v>
      </c>
      <c r="NT12" s="4">
        <v>999</v>
      </c>
      <c r="NU12" s="4">
        <v>999</v>
      </c>
      <c r="NV12" s="4">
        <v>999</v>
      </c>
      <c r="NW12" s="4">
        <v>999</v>
      </c>
      <c r="NX12" s="4">
        <v>999</v>
      </c>
      <c r="NY12" s="4">
        <v>999</v>
      </c>
      <c r="NZ12" s="4">
        <v>999</v>
      </c>
      <c r="OA12" s="4">
        <v>999</v>
      </c>
      <c r="OB12" s="5">
        <v>999</v>
      </c>
      <c r="OC12" s="4">
        <v>999</v>
      </c>
      <c r="OD12" s="4">
        <v>999</v>
      </c>
      <c r="OE12" s="4">
        <v>999</v>
      </c>
      <c r="OF12" s="30">
        <v>999</v>
      </c>
      <c r="OG12" s="30">
        <v>999</v>
      </c>
      <c r="OH12" s="30">
        <v>999</v>
      </c>
      <c r="OI12" s="30">
        <v>999</v>
      </c>
      <c r="OJ12" s="30">
        <v>999</v>
      </c>
      <c r="OK12" s="30">
        <v>999</v>
      </c>
      <c r="OL12" s="30">
        <v>999</v>
      </c>
      <c r="OM12" s="30">
        <v>999</v>
      </c>
      <c r="ON12" s="30">
        <v>999</v>
      </c>
      <c r="OO12" s="30">
        <v>999</v>
      </c>
      <c r="OP12" s="4">
        <v>2015</v>
      </c>
      <c r="OQ12" s="4">
        <v>0.66599999999999993</v>
      </c>
      <c r="OR12" s="4">
        <v>0.66599999999999993</v>
      </c>
      <c r="OS12" s="4">
        <v>0.67700000000000005</v>
      </c>
      <c r="OT12" s="4">
        <v>0.67700000000000005</v>
      </c>
      <c r="OU12" s="4">
        <v>0.65300000000000002</v>
      </c>
      <c r="OV12" s="4">
        <v>0.65300000000000002</v>
      </c>
      <c r="OW12" s="4">
        <v>0.80400000000000005</v>
      </c>
      <c r="OX12" s="4">
        <v>0.80400000000000005</v>
      </c>
      <c r="OY12" s="4">
        <v>0.57200000000000006</v>
      </c>
      <c r="OZ12" s="4">
        <v>0.57200000000000006</v>
      </c>
      <c r="PA12" s="4">
        <v>0.34299999999999997</v>
      </c>
      <c r="PB12" s="4">
        <v>0.34299999999999997</v>
      </c>
      <c r="PC12" s="4">
        <v>0.61199999999999999</v>
      </c>
      <c r="PD12" s="4">
        <v>0.61199999999999999</v>
      </c>
      <c r="PE12" s="4">
        <v>0.77800000000000002</v>
      </c>
      <c r="PF12" s="4">
        <v>0.77800000000000002</v>
      </c>
      <c r="PG12" s="4">
        <v>0.82599999999999996</v>
      </c>
      <c r="PH12" s="4">
        <v>0.82599999999999996</v>
      </c>
      <c r="PI12" s="4">
        <v>0.84299999999999997</v>
      </c>
      <c r="PJ12" s="4">
        <v>0.84299999999999997</v>
      </c>
      <c r="PK12" s="4">
        <v>999</v>
      </c>
      <c r="PL12" s="4">
        <v>999</v>
      </c>
      <c r="PM12" s="30">
        <f t="shared" si="6"/>
        <v>0.96454948301329391</v>
      </c>
      <c r="PN12" s="15" t="s">
        <v>1024</v>
      </c>
      <c r="PO12" s="84">
        <f>OZ12/OX12</f>
        <v>0.71144278606965183</v>
      </c>
      <c r="PP12" s="15" t="s">
        <v>1030</v>
      </c>
      <c r="PQ12" s="15">
        <f>PJ12/PF12</f>
        <v>1.0835475578406168</v>
      </c>
      <c r="PR12" s="15" t="s">
        <v>1029</v>
      </c>
      <c r="PS12" s="15">
        <f>PF12/PB12</f>
        <v>2.2682215743440235</v>
      </c>
      <c r="PT12" s="15" t="s">
        <v>1028</v>
      </c>
      <c r="PU12" s="30">
        <v>999</v>
      </c>
      <c r="PV12" s="30">
        <v>999</v>
      </c>
      <c r="PW12" s="4">
        <v>0.42210197909900271</v>
      </c>
      <c r="PX12" s="4">
        <v>0.39700000000000002</v>
      </c>
      <c r="PY12" s="4">
        <v>0.28384090719147392</v>
      </c>
      <c r="PZ12" s="4">
        <v>0.39399999999999996</v>
      </c>
      <c r="QA12" s="4">
        <v>0.29093159127868717</v>
      </c>
      <c r="QB12" s="4">
        <v>0.4</v>
      </c>
      <c r="QC12" s="4">
        <v>0.4256545889357366</v>
      </c>
      <c r="QD12" s="4">
        <v>0.51400000000000001</v>
      </c>
      <c r="QE12" s="4">
        <v>0.17393530383967049</v>
      </c>
      <c r="QF12" s="4">
        <v>0.30099999999999999</v>
      </c>
      <c r="QG12" s="4">
        <v>0</v>
      </c>
      <c r="QH12" s="4">
        <v>9.4E-2</v>
      </c>
      <c r="QI12" s="4">
        <v>0.13611832204120045</v>
      </c>
      <c r="QJ12" s="4">
        <v>0.26899999999999996</v>
      </c>
      <c r="QK12" s="4">
        <v>0.32520323103355064</v>
      </c>
      <c r="QL12" s="4">
        <v>0.42899999999999999</v>
      </c>
      <c r="QM12" s="4">
        <v>0.43629061506655631</v>
      </c>
      <c r="QN12" s="4">
        <v>0.52300000000000002</v>
      </c>
      <c r="QO12" s="4">
        <v>0.5485597797807642</v>
      </c>
      <c r="QP12" s="4">
        <v>0.61799999999999999</v>
      </c>
      <c r="QQ12" s="4">
        <v>999</v>
      </c>
      <c r="QR12" s="4">
        <v>999</v>
      </c>
      <c r="QS12" s="30">
        <f t="shared" si="9"/>
        <v>1.0152284263959392</v>
      </c>
      <c r="QT12" s="15" t="s">
        <v>1021</v>
      </c>
      <c r="QU12" s="84">
        <f>QF12/QD12</f>
        <v>0.58560311284046684</v>
      </c>
      <c r="QV12" s="15" t="s">
        <v>1030</v>
      </c>
      <c r="QW12" s="15">
        <f>QP12/QL12</f>
        <v>1.4405594405594406</v>
      </c>
      <c r="QX12" s="15" t="s">
        <v>1029</v>
      </c>
      <c r="QY12" s="15">
        <f>QL12/QH12</f>
        <v>4.5638297872340425</v>
      </c>
      <c r="QZ12" s="15" t="s">
        <v>1028</v>
      </c>
      <c r="RA12" s="30">
        <v>999</v>
      </c>
      <c r="RB12" s="30">
        <v>999</v>
      </c>
      <c r="RC12" s="4">
        <v>2015</v>
      </c>
      <c r="RD12" s="24">
        <v>0.74400000000000011</v>
      </c>
      <c r="RE12" s="24">
        <v>0.74400000000000011</v>
      </c>
      <c r="RF12" s="24">
        <v>0.7</v>
      </c>
      <c r="RG12" s="24">
        <v>0.7</v>
      </c>
      <c r="RH12" s="24">
        <v>0.81400000000000006</v>
      </c>
      <c r="RI12" s="24">
        <v>0.81400000000000006</v>
      </c>
      <c r="RJ12" s="24">
        <v>0.84400000000000008</v>
      </c>
      <c r="RK12" s="24">
        <v>0.84400000000000008</v>
      </c>
      <c r="RL12" s="24">
        <v>0.69700000000000006</v>
      </c>
      <c r="RM12" s="24">
        <v>0.69700000000000006</v>
      </c>
      <c r="RN12" s="4">
        <v>999</v>
      </c>
      <c r="RO12" s="4">
        <v>999</v>
      </c>
      <c r="RP12" s="4">
        <v>999</v>
      </c>
      <c r="RQ12" s="4">
        <v>999</v>
      </c>
      <c r="RR12" s="4">
        <v>999</v>
      </c>
      <c r="RS12" s="4">
        <v>999</v>
      </c>
      <c r="RT12" s="4">
        <v>999</v>
      </c>
      <c r="RU12" s="4">
        <v>999</v>
      </c>
      <c r="RV12" s="4">
        <v>999</v>
      </c>
      <c r="RW12" s="4">
        <v>999</v>
      </c>
      <c r="RX12" s="4">
        <v>999</v>
      </c>
      <c r="RY12" s="4">
        <v>999</v>
      </c>
      <c r="RZ12" s="30">
        <f t="shared" si="7"/>
        <v>1.162857142857143</v>
      </c>
      <c r="SA12" s="15" t="s">
        <v>1021</v>
      </c>
      <c r="SB12" s="84">
        <f>RM12/RK12</f>
        <v>0.82582938388625593</v>
      </c>
      <c r="SC12" s="15" t="s">
        <v>1030</v>
      </c>
      <c r="SD12" s="30">
        <v>999</v>
      </c>
      <c r="SE12" s="30">
        <v>999</v>
      </c>
      <c r="SF12" s="30">
        <v>999</v>
      </c>
      <c r="SG12" s="30">
        <v>999</v>
      </c>
      <c r="SH12" s="30">
        <v>999</v>
      </c>
      <c r="SI12" s="30">
        <v>999</v>
      </c>
      <c r="SJ12" s="6">
        <v>999</v>
      </c>
      <c r="SK12" s="4">
        <v>999</v>
      </c>
      <c r="SL12" s="24">
        <v>0.82155111713846973</v>
      </c>
      <c r="SM12" s="24">
        <v>0.84900000000000009</v>
      </c>
      <c r="SN12" s="24">
        <v>0.84164138871890681</v>
      </c>
      <c r="SO12" s="24">
        <v>0.86599999999999999</v>
      </c>
      <c r="SP12" s="4">
        <v>999</v>
      </c>
      <c r="SQ12" s="4">
        <v>999</v>
      </c>
      <c r="SR12" s="4">
        <v>999</v>
      </c>
      <c r="SS12" s="4">
        <v>999</v>
      </c>
      <c r="ST12" s="4">
        <v>999</v>
      </c>
      <c r="SU12" s="4">
        <v>999</v>
      </c>
      <c r="SV12" s="4">
        <v>999</v>
      </c>
      <c r="SW12" s="4">
        <v>999</v>
      </c>
      <c r="SX12" s="4">
        <v>999</v>
      </c>
      <c r="SY12" s="4">
        <v>999</v>
      </c>
      <c r="SZ12" s="4">
        <v>999</v>
      </c>
      <c r="TA12" s="4">
        <v>999</v>
      </c>
      <c r="TB12" s="4">
        <v>999</v>
      </c>
      <c r="TC12" s="4">
        <v>999</v>
      </c>
      <c r="TD12" s="4">
        <v>999</v>
      </c>
      <c r="TE12" s="4">
        <v>999</v>
      </c>
      <c r="TF12" s="30">
        <f t="shared" si="0"/>
        <v>1.0200235571260305</v>
      </c>
      <c r="TG12" s="15" t="s">
        <v>1021</v>
      </c>
      <c r="TH12" s="30">
        <v>999</v>
      </c>
      <c r="TI12" s="30">
        <v>999</v>
      </c>
      <c r="TJ12" s="30">
        <v>999</v>
      </c>
      <c r="TK12" s="30">
        <v>999</v>
      </c>
      <c r="TL12" s="30">
        <v>999</v>
      </c>
      <c r="TM12" s="30">
        <v>999</v>
      </c>
      <c r="TN12" s="30">
        <v>999</v>
      </c>
      <c r="TO12" s="30">
        <v>999</v>
      </c>
      <c r="TP12" s="4">
        <v>999</v>
      </c>
      <c r="TQ12" s="4">
        <v>999</v>
      </c>
      <c r="TR12" s="4">
        <v>999</v>
      </c>
      <c r="TS12" s="4">
        <v>999</v>
      </c>
      <c r="TT12" s="4">
        <v>999</v>
      </c>
      <c r="TU12" s="4">
        <v>999</v>
      </c>
      <c r="TV12" s="4">
        <v>999</v>
      </c>
      <c r="TW12" s="4">
        <v>999</v>
      </c>
      <c r="TX12" s="4">
        <v>999</v>
      </c>
      <c r="TY12" s="4">
        <v>999</v>
      </c>
      <c r="TZ12" s="4">
        <v>999</v>
      </c>
      <c r="UA12" s="4">
        <v>999</v>
      </c>
      <c r="UB12" s="4">
        <v>999</v>
      </c>
      <c r="UC12" s="4">
        <v>999</v>
      </c>
      <c r="UD12" s="4">
        <v>999</v>
      </c>
      <c r="UE12" s="4">
        <v>999</v>
      </c>
      <c r="UF12" s="4">
        <v>999</v>
      </c>
      <c r="UG12" s="4">
        <v>999</v>
      </c>
      <c r="UH12" s="4">
        <v>999</v>
      </c>
      <c r="UI12" s="4">
        <v>999</v>
      </c>
      <c r="UJ12" s="4">
        <v>999</v>
      </c>
      <c r="UK12" s="4">
        <v>999</v>
      </c>
      <c r="UL12" s="30">
        <v>999</v>
      </c>
      <c r="UM12" s="30">
        <v>999</v>
      </c>
      <c r="UN12" s="30">
        <v>999</v>
      </c>
      <c r="UO12" s="30">
        <v>999</v>
      </c>
      <c r="UP12" s="30">
        <v>999</v>
      </c>
      <c r="UQ12" s="30">
        <v>999</v>
      </c>
      <c r="UR12" s="30">
        <v>999</v>
      </c>
      <c r="US12" s="30">
        <v>999</v>
      </c>
      <c r="UT12" s="30">
        <v>999</v>
      </c>
      <c r="UU12" s="30">
        <v>999</v>
      </c>
      <c r="UV12" s="4">
        <v>999</v>
      </c>
      <c r="UW12" s="4">
        <v>999</v>
      </c>
      <c r="UX12" s="24">
        <v>0.89600330005420747</v>
      </c>
      <c r="UY12" s="24">
        <v>0.91200000000000003</v>
      </c>
      <c r="UZ12" s="24">
        <v>0.9030939841414205</v>
      </c>
      <c r="VA12" s="24">
        <v>0.91799999999999993</v>
      </c>
      <c r="VB12" s="4">
        <v>999</v>
      </c>
      <c r="VC12" s="4">
        <v>999</v>
      </c>
      <c r="VD12" s="4">
        <v>999</v>
      </c>
      <c r="VE12" s="4">
        <v>999</v>
      </c>
      <c r="VF12" s="4">
        <v>999</v>
      </c>
      <c r="VG12" s="4">
        <v>999</v>
      </c>
      <c r="VH12" s="4">
        <v>999</v>
      </c>
      <c r="VI12" s="4">
        <v>999</v>
      </c>
      <c r="VJ12" s="4">
        <v>999</v>
      </c>
      <c r="VK12" s="4">
        <v>999</v>
      </c>
      <c r="VL12" s="4">
        <v>999</v>
      </c>
      <c r="VM12" s="4">
        <v>999</v>
      </c>
      <c r="VN12" s="4">
        <v>999</v>
      </c>
      <c r="VO12" s="4">
        <v>999</v>
      </c>
      <c r="VP12" s="4">
        <v>999</v>
      </c>
      <c r="VQ12" s="4">
        <v>999</v>
      </c>
      <c r="VR12" s="30">
        <f t="shared" si="1"/>
        <v>1.006578947368421</v>
      </c>
      <c r="VS12" s="15" t="s">
        <v>1021</v>
      </c>
      <c r="VT12" s="30">
        <v>999</v>
      </c>
      <c r="VU12" s="30">
        <v>999</v>
      </c>
      <c r="VV12" s="30">
        <v>999</v>
      </c>
      <c r="VW12" s="30">
        <v>999</v>
      </c>
      <c r="VX12" s="30">
        <v>999</v>
      </c>
      <c r="VY12" s="30">
        <v>999</v>
      </c>
      <c r="VZ12" s="30">
        <v>999</v>
      </c>
      <c r="WA12" s="30">
        <v>999</v>
      </c>
      <c r="WB12" s="4">
        <v>2015</v>
      </c>
      <c r="WC12" s="88">
        <v>0.66929734286117859</v>
      </c>
      <c r="WD12" s="88">
        <v>0.51515151515151514</v>
      </c>
      <c r="WE12" s="88">
        <v>0.83838383838383834</v>
      </c>
      <c r="WF12" s="4">
        <v>1</v>
      </c>
      <c r="WG12" s="4" t="s">
        <v>1010</v>
      </c>
      <c r="WH12" s="4">
        <v>1</v>
      </c>
      <c r="WI12" s="4" t="s">
        <v>1010</v>
      </c>
      <c r="WJ12" s="4">
        <v>1</v>
      </c>
      <c r="WK12" s="4" t="s">
        <v>1010</v>
      </c>
      <c r="WL12" s="4">
        <v>1</v>
      </c>
      <c r="WM12" s="4" t="s">
        <v>1010</v>
      </c>
      <c r="WN12" s="4">
        <v>1</v>
      </c>
      <c r="WO12" s="4" t="s">
        <v>1010</v>
      </c>
      <c r="WP12" s="4">
        <v>1</v>
      </c>
      <c r="WQ12" s="4" t="s">
        <v>1010</v>
      </c>
      <c r="WR12" s="4">
        <v>1</v>
      </c>
      <c r="WS12" s="4" t="s">
        <v>1010</v>
      </c>
      <c r="WT12" s="4">
        <v>1</v>
      </c>
      <c r="WU12" s="4" t="s">
        <v>1010</v>
      </c>
      <c r="WV12" s="4">
        <v>1</v>
      </c>
      <c r="WW12" s="4" t="s">
        <v>1010</v>
      </c>
      <c r="WX12" s="4">
        <v>1</v>
      </c>
      <c r="WY12" s="4" t="s">
        <v>1010</v>
      </c>
      <c r="WZ12" s="4">
        <v>1</v>
      </c>
      <c r="XA12" s="4" t="s">
        <v>1010</v>
      </c>
      <c r="XB12" s="4">
        <v>1</v>
      </c>
      <c r="XC12" s="4" t="s">
        <v>1010</v>
      </c>
      <c r="XD12" s="4">
        <v>1</v>
      </c>
      <c r="XE12" s="4" t="s">
        <v>1010</v>
      </c>
      <c r="XF12" s="4">
        <v>1</v>
      </c>
      <c r="XG12" s="4" t="s">
        <v>1010</v>
      </c>
      <c r="XH12" s="4">
        <v>1</v>
      </c>
      <c r="XI12" s="4" t="s">
        <v>1010</v>
      </c>
      <c r="XJ12" s="4">
        <v>1</v>
      </c>
      <c r="XK12" s="4" t="s">
        <v>1010</v>
      </c>
      <c r="XL12" s="4">
        <v>1</v>
      </c>
      <c r="XM12" s="4" t="s">
        <v>1010</v>
      </c>
      <c r="XN12" s="4">
        <v>1</v>
      </c>
      <c r="XO12" s="4" t="s">
        <v>1010</v>
      </c>
      <c r="XP12" s="4">
        <v>1</v>
      </c>
      <c r="XQ12" s="4" t="s">
        <v>1010</v>
      </c>
      <c r="XR12" s="4">
        <v>0</v>
      </c>
      <c r="XS12" s="4" t="s">
        <v>1011</v>
      </c>
      <c r="XT12" s="88">
        <v>0.94736842105263153</v>
      </c>
      <c r="XU12" s="88">
        <v>1</v>
      </c>
      <c r="XV12" s="4">
        <v>1</v>
      </c>
      <c r="XW12" s="4" t="s">
        <v>1010</v>
      </c>
      <c r="XX12" s="4">
        <v>0</v>
      </c>
      <c r="XY12" s="4" t="s">
        <v>1010</v>
      </c>
      <c r="XZ12" s="4">
        <v>1</v>
      </c>
      <c r="YA12" s="4" t="s">
        <v>1010</v>
      </c>
      <c r="YB12" s="4">
        <v>0.33</v>
      </c>
      <c r="YC12" s="4" t="s">
        <v>1309</v>
      </c>
      <c r="YD12" s="88">
        <v>0.58250000000000002</v>
      </c>
      <c r="YE12" s="88">
        <v>1</v>
      </c>
      <c r="YF12" s="4">
        <v>1</v>
      </c>
      <c r="YG12" s="4" t="s">
        <v>1010</v>
      </c>
      <c r="YH12" s="4">
        <v>1</v>
      </c>
      <c r="YI12" s="4" t="s">
        <v>1010</v>
      </c>
      <c r="YJ12" s="4">
        <v>1</v>
      </c>
      <c r="YK12" s="4" t="s">
        <v>1010</v>
      </c>
      <c r="YL12" s="4">
        <v>1</v>
      </c>
      <c r="YM12" s="4" t="s">
        <v>1010</v>
      </c>
      <c r="YN12" s="4">
        <v>1</v>
      </c>
      <c r="YO12" s="4" t="s">
        <v>1010</v>
      </c>
      <c r="YP12" s="4">
        <v>1</v>
      </c>
      <c r="YQ12" s="4" t="s">
        <v>1010</v>
      </c>
      <c r="YR12" s="4">
        <v>1</v>
      </c>
      <c r="YS12" s="4" t="s">
        <v>1010</v>
      </c>
      <c r="YT12" s="4">
        <v>1</v>
      </c>
      <c r="YU12" s="4" t="s">
        <v>1010</v>
      </c>
      <c r="YV12" s="4">
        <v>999</v>
      </c>
      <c r="YW12" s="4">
        <v>999</v>
      </c>
      <c r="YX12" s="4">
        <v>999</v>
      </c>
      <c r="YY12" s="4">
        <v>999</v>
      </c>
      <c r="YZ12" s="4">
        <v>999</v>
      </c>
      <c r="ZA12" s="4">
        <v>999</v>
      </c>
      <c r="ZB12" s="4">
        <v>999</v>
      </c>
      <c r="ZC12" s="4">
        <v>999</v>
      </c>
      <c r="ZD12" s="4">
        <v>999</v>
      </c>
      <c r="ZE12" s="4">
        <v>999</v>
      </c>
      <c r="ZF12" s="4">
        <v>999</v>
      </c>
      <c r="ZG12" s="4">
        <v>999</v>
      </c>
      <c r="ZH12" s="4">
        <v>999</v>
      </c>
      <c r="ZI12" s="4">
        <v>999</v>
      </c>
      <c r="ZJ12" s="4">
        <v>999</v>
      </c>
      <c r="ZK12" s="4">
        <v>999</v>
      </c>
      <c r="ZL12" s="4">
        <v>999</v>
      </c>
      <c r="ZM12" s="4">
        <v>999</v>
      </c>
      <c r="ZN12" s="4">
        <v>999</v>
      </c>
      <c r="ZO12" s="4">
        <v>999</v>
      </c>
      <c r="ZP12" s="4">
        <v>999</v>
      </c>
      <c r="ZQ12" s="4">
        <v>999</v>
      </c>
      <c r="ZR12" s="30">
        <v>999</v>
      </c>
      <c r="ZS12" s="30">
        <v>999</v>
      </c>
      <c r="ZT12" s="30">
        <v>999</v>
      </c>
      <c r="ZU12" s="30">
        <v>999</v>
      </c>
      <c r="ZV12" s="30">
        <v>999</v>
      </c>
      <c r="ZW12" s="30">
        <v>999</v>
      </c>
      <c r="ZX12" s="30">
        <v>999</v>
      </c>
      <c r="ZY12" s="30">
        <v>999</v>
      </c>
      <c r="ZZ12" s="30">
        <v>999</v>
      </c>
      <c r="AAA12" s="30">
        <v>999</v>
      </c>
      <c r="AAB12" s="4">
        <v>999</v>
      </c>
      <c r="AAC12" s="4">
        <v>999</v>
      </c>
      <c r="AAD12" s="4">
        <v>999</v>
      </c>
      <c r="AAE12" s="4">
        <v>999</v>
      </c>
      <c r="AAF12" s="4">
        <v>999</v>
      </c>
      <c r="AAG12" s="4">
        <v>999</v>
      </c>
      <c r="AAH12" s="4">
        <v>999</v>
      </c>
      <c r="AAI12" s="4">
        <v>999</v>
      </c>
      <c r="AAJ12" s="4">
        <v>999</v>
      </c>
      <c r="AAK12" s="4">
        <v>999</v>
      </c>
      <c r="AAL12" s="4">
        <v>999</v>
      </c>
      <c r="AAM12" s="4">
        <v>999</v>
      </c>
      <c r="AAN12" s="4">
        <v>999</v>
      </c>
      <c r="AAO12" s="4">
        <v>999</v>
      </c>
      <c r="AAP12" s="4">
        <v>999</v>
      </c>
      <c r="AAQ12" s="4">
        <v>999</v>
      </c>
      <c r="AAR12" s="4">
        <v>999</v>
      </c>
      <c r="AAS12" s="4">
        <v>999</v>
      </c>
      <c r="AAT12" s="4">
        <v>999</v>
      </c>
      <c r="AAU12" s="4">
        <v>999</v>
      </c>
      <c r="AAV12" s="4">
        <v>999</v>
      </c>
      <c r="AAW12" s="4">
        <v>999</v>
      </c>
      <c r="AAX12" s="30">
        <v>999</v>
      </c>
      <c r="AAY12" s="30">
        <v>999</v>
      </c>
      <c r="AAZ12" s="30">
        <v>999</v>
      </c>
      <c r="ABA12" s="30">
        <v>999</v>
      </c>
      <c r="ABB12" s="30">
        <v>999</v>
      </c>
      <c r="ABC12" s="30">
        <v>999</v>
      </c>
      <c r="ABD12" s="30">
        <v>999</v>
      </c>
      <c r="ABE12" s="30">
        <v>999</v>
      </c>
      <c r="ABF12" s="30">
        <v>999</v>
      </c>
      <c r="ABG12" s="30">
        <v>999</v>
      </c>
      <c r="ABH12" s="4">
        <v>999</v>
      </c>
      <c r="ABI12" s="4">
        <v>999</v>
      </c>
      <c r="ABJ12" s="4">
        <v>999</v>
      </c>
      <c r="ABK12" s="4">
        <v>999</v>
      </c>
      <c r="ABL12" s="4">
        <v>999</v>
      </c>
      <c r="ABM12" s="4">
        <v>999</v>
      </c>
      <c r="ABN12" s="4">
        <v>999</v>
      </c>
      <c r="ABO12" s="4">
        <v>999</v>
      </c>
      <c r="ABP12" s="4">
        <v>999</v>
      </c>
      <c r="ABQ12" s="4">
        <v>999</v>
      </c>
      <c r="ABR12" s="4">
        <v>999</v>
      </c>
      <c r="ABS12" s="4">
        <v>999</v>
      </c>
      <c r="ABT12" s="4">
        <v>999</v>
      </c>
      <c r="ABU12" s="4">
        <v>999</v>
      </c>
      <c r="ABV12" s="4">
        <v>999</v>
      </c>
      <c r="ABW12" s="4">
        <v>999</v>
      </c>
      <c r="ABX12" s="4">
        <v>999</v>
      </c>
      <c r="ABY12" s="4">
        <v>999</v>
      </c>
      <c r="ABZ12" s="4">
        <v>999</v>
      </c>
      <c r="ACA12" s="4">
        <v>999</v>
      </c>
      <c r="ACB12" s="4">
        <v>999</v>
      </c>
      <c r="ACC12" s="4">
        <v>999</v>
      </c>
      <c r="ACD12" s="30">
        <v>999</v>
      </c>
      <c r="ACE12" s="30">
        <v>999</v>
      </c>
      <c r="ACF12" s="30">
        <v>999</v>
      </c>
      <c r="ACG12" s="30">
        <v>999</v>
      </c>
      <c r="ACH12" s="30">
        <v>999</v>
      </c>
      <c r="ACI12" s="30">
        <v>999</v>
      </c>
      <c r="ACJ12" s="30">
        <v>999</v>
      </c>
      <c r="ACK12" s="30">
        <v>999</v>
      </c>
      <c r="ACL12" s="30">
        <v>999</v>
      </c>
      <c r="ACM12" s="30">
        <v>999</v>
      </c>
      <c r="ACN12" s="24">
        <v>0.54956539001083138</v>
      </c>
      <c r="ACO12" s="24">
        <v>0.53</v>
      </c>
      <c r="ACP12" s="4">
        <v>999</v>
      </c>
      <c r="ACQ12" s="4">
        <v>999</v>
      </c>
      <c r="ACR12" s="4">
        <v>999</v>
      </c>
      <c r="ACS12" s="4">
        <v>999</v>
      </c>
      <c r="ACT12" s="4">
        <v>999</v>
      </c>
      <c r="ACU12" s="4">
        <v>999</v>
      </c>
      <c r="ACV12" s="4">
        <v>999</v>
      </c>
      <c r="ACW12" s="4">
        <v>999</v>
      </c>
      <c r="ACX12" s="4">
        <v>999</v>
      </c>
      <c r="ACY12" s="4">
        <v>999</v>
      </c>
      <c r="ACZ12" s="4">
        <v>999</v>
      </c>
      <c r="ADA12" s="4">
        <v>999</v>
      </c>
      <c r="ADB12" s="4">
        <v>999</v>
      </c>
      <c r="ADC12" s="4">
        <v>999</v>
      </c>
      <c r="ADD12" s="4">
        <v>999</v>
      </c>
      <c r="ADE12" s="4">
        <v>999</v>
      </c>
      <c r="ADF12" s="4">
        <v>999</v>
      </c>
      <c r="ADG12" s="4">
        <v>999</v>
      </c>
      <c r="ADH12" s="4">
        <v>999</v>
      </c>
      <c r="ADI12" s="4">
        <v>999</v>
      </c>
      <c r="ADJ12" s="30">
        <v>999</v>
      </c>
      <c r="ADK12" s="30">
        <v>999</v>
      </c>
      <c r="ADL12" s="30">
        <v>999</v>
      </c>
      <c r="ADM12" s="30">
        <v>999</v>
      </c>
      <c r="ADN12" s="30">
        <v>999</v>
      </c>
      <c r="ADO12" s="30">
        <v>999</v>
      </c>
      <c r="ADP12" s="30">
        <v>999</v>
      </c>
      <c r="ADQ12" s="30">
        <v>999</v>
      </c>
      <c r="ADR12" s="30">
        <v>999</v>
      </c>
      <c r="ADS12" s="30">
        <v>999</v>
      </c>
      <c r="ADT12" s="4">
        <v>999</v>
      </c>
      <c r="ADU12" s="4">
        <v>999</v>
      </c>
      <c r="ADV12" s="4">
        <v>999</v>
      </c>
      <c r="ADW12" s="4">
        <v>999</v>
      </c>
      <c r="ADX12" s="4">
        <v>999</v>
      </c>
      <c r="ADY12" s="4">
        <v>999</v>
      </c>
      <c r="ADZ12" s="4">
        <v>999</v>
      </c>
      <c r="AEA12" s="4">
        <v>999</v>
      </c>
      <c r="AEB12" s="4">
        <v>999</v>
      </c>
      <c r="AEC12" s="4">
        <v>999</v>
      </c>
      <c r="AED12" s="4">
        <v>999</v>
      </c>
      <c r="AEE12" s="4">
        <v>999</v>
      </c>
      <c r="AEF12" s="4">
        <v>999</v>
      </c>
      <c r="AEG12" s="4">
        <v>999</v>
      </c>
      <c r="AEH12" s="4">
        <v>999</v>
      </c>
      <c r="AEI12" s="4">
        <v>999</v>
      </c>
      <c r="AEJ12" s="4">
        <v>999</v>
      </c>
      <c r="AEK12" s="4">
        <v>999</v>
      </c>
      <c r="AEL12" s="4">
        <v>999</v>
      </c>
      <c r="AEM12" s="4">
        <v>999</v>
      </c>
      <c r="AEN12" s="4">
        <v>999</v>
      </c>
      <c r="AEO12" s="4">
        <v>999</v>
      </c>
      <c r="AEP12" s="30">
        <v>999</v>
      </c>
      <c r="AEQ12" s="30">
        <v>999</v>
      </c>
      <c r="AER12" s="30">
        <v>999</v>
      </c>
      <c r="AES12" s="30">
        <v>999</v>
      </c>
      <c r="AET12" s="30">
        <v>999</v>
      </c>
      <c r="AEU12" s="30">
        <v>999</v>
      </c>
      <c r="AEV12" s="30">
        <v>999</v>
      </c>
      <c r="AEW12" s="30">
        <v>999</v>
      </c>
      <c r="AEX12" s="30">
        <v>999</v>
      </c>
      <c r="AEY12" s="30">
        <v>999</v>
      </c>
      <c r="AEZ12" s="4">
        <v>999</v>
      </c>
      <c r="AFA12" s="4">
        <v>999</v>
      </c>
      <c r="AFB12" s="4">
        <v>999</v>
      </c>
      <c r="AFC12" s="4">
        <v>999</v>
      </c>
      <c r="AFD12" s="4">
        <v>999</v>
      </c>
      <c r="AFE12" s="4">
        <v>999</v>
      </c>
      <c r="AFF12" s="4">
        <v>999</v>
      </c>
      <c r="AFG12" s="4">
        <v>999</v>
      </c>
      <c r="AFH12" s="4">
        <v>999</v>
      </c>
      <c r="AFI12" s="4">
        <v>999</v>
      </c>
      <c r="AFJ12" s="4">
        <v>999</v>
      </c>
      <c r="AFK12" s="4">
        <v>999</v>
      </c>
      <c r="AFL12" s="4">
        <v>999</v>
      </c>
      <c r="AFM12" s="4">
        <v>999</v>
      </c>
      <c r="AFN12" s="4">
        <v>999</v>
      </c>
      <c r="AFO12" s="4">
        <v>999</v>
      </c>
      <c r="AFP12" s="4">
        <v>999</v>
      </c>
      <c r="AFQ12" s="4">
        <v>999</v>
      </c>
      <c r="AFR12" s="4">
        <v>999</v>
      </c>
      <c r="AFS12" s="4">
        <v>999</v>
      </c>
      <c r="AFT12" s="4">
        <v>999</v>
      </c>
      <c r="AFU12" s="4">
        <v>999</v>
      </c>
      <c r="AFV12" s="30">
        <v>999</v>
      </c>
      <c r="AFW12" s="30">
        <v>999</v>
      </c>
      <c r="AFX12" s="30">
        <v>999</v>
      </c>
      <c r="AFY12" s="30">
        <v>999</v>
      </c>
      <c r="AFZ12" s="30">
        <v>999</v>
      </c>
      <c r="AGA12" s="30">
        <v>999</v>
      </c>
      <c r="AGB12" s="30">
        <v>999</v>
      </c>
      <c r="AGC12" s="30">
        <v>999</v>
      </c>
      <c r="AGD12" s="30">
        <v>999</v>
      </c>
      <c r="AGE12" s="30">
        <v>999</v>
      </c>
      <c r="AGF12" s="4">
        <v>2016</v>
      </c>
      <c r="AGG12" s="24">
        <v>0.48399999999999999</v>
      </c>
      <c r="AGH12" s="24">
        <v>0.48399999999999999</v>
      </c>
      <c r="AGI12" s="24">
        <v>0.48200000000000004</v>
      </c>
      <c r="AGJ12" s="24">
        <v>0.48200000000000004</v>
      </c>
      <c r="AGK12" s="24">
        <v>0.47700000000000004</v>
      </c>
      <c r="AGL12" s="24">
        <v>0.47700000000000004</v>
      </c>
      <c r="AGM12" s="24">
        <v>0.67700000000000005</v>
      </c>
      <c r="AGN12" s="24">
        <v>0.67700000000000005</v>
      </c>
      <c r="AGO12" s="24">
        <v>0.34799999999999998</v>
      </c>
      <c r="AGP12" s="24">
        <v>0.34799999999999998</v>
      </c>
      <c r="AGQ12" s="24">
        <v>0.13699999999999998</v>
      </c>
      <c r="AGR12" s="24">
        <v>0.13699999999999998</v>
      </c>
      <c r="AGS12" s="24">
        <v>0.32299999999999995</v>
      </c>
      <c r="AGT12" s="24">
        <v>0.32299999999999995</v>
      </c>
      <c r="AGU12" s="24">
        <v>0.52100000000000002</v>
      </c>
      <c r="AGV12" s="24">
        <v>0.52100000000000002</v>
      </c>
      <c r="AGW12" s="24">
        <v>0.65799999999999992</v>
      </c>
      <c r="AGX12" s="24">
        <v>0.65799999999999992</v>
      </c>
      <c r="AGY12" s="24">
        <v>0.82299999999999995</v>
      </c>
      <c r="AGZ12" s="24">
        <v>0.82299999999999995</v>
      </c>
      <c r="AHA12" s="4">
        <v>999</v>
      </c>
      <c r="AHB12" s="4">
        <v>999</v>
      </c>
      <c r="AHC12" s="30">
        <f t="shared" si="8"/>
        <v>0.98962655601659755</v>
      </c>
      <c r="AHD12" s="15" t="s">
        <v>1024</v>
      </c>
      <c r="AHE12" s="30">
        <v>999</v>
      </c>
      <c r="AHF12" s="30">
        <v>999</v>
      </c>
      <c r="AHG12" s="15">
        <f>AGZ12/AGV12</f>
        <v>1.5796545105566218</v>
      </c>
      <c r="AHH12" s="15" t="s">
        <v>1029</v>
      </c>
      <c r="AHI12" s="15">
        <f>AGV12/AGR12</f>
        <v>3.8029197080291977</v>
      </c>
      <c r="AHJ12" s="15" t="s">
        <v>1028</v>
      </c>
      <c r="AHK12" s="30">
        <v>999</v>
      </c>
      <c r="AHL12" s="30">
        <v>999</v>
      </c>
      <c r="AHM12" s="24">
        <v>0.46500000000000002</v>
      </c>
      <c r="AHN12" s="24">
        <v>0.46500000000000002</v>
      </c>
      <c r="AHO12" s="24">
        <v>0.48700000000000004</v>
      </c>
      <c r="AHP12" s="24">
        <v>0.48700000000000004</v>
      </c>
      <c r="AHQ12" s="24">
        <v>0.45500000000000002</v>
      </c>
      <c r="AHR12" s="24">
        <v>0.45500000000000002</v>
      </c>
      <c r="AHS12" s="24">
        <v>0.626</v>
      </c>
      <c r="AHT12" s="24">
        <v>0.626</v>
      </c>
      <c r="AHU12" s="24">
        <v>0.37</v>
      </c>
      <c r="AHV12" s="24">
        <v>0.37</v>
      </c>
      <c r="AHW12" s="4">
        <v>999</v>
      </c>
      <c r="AHX12" s="4">
        <v>999</v>
      </c>
      <c r="AHY12" s="4">
        <v>999</v>
      </c>
      <c r="AHZ12" s="4">
        <v>999</v>
      </c>
      <c r="AIA12" s="4">
        <v>999</v>
      </c>
      <c r="AIB12" s="4">
        <v>999</v>
      </c>
      <c r="AIC12" s="4">
        <v>999</v>
      </c>
      <c r="AID12" s="4">
        <v>999</v>
      </c>
      <c r="AIE12" s="4">
        <v>999</v>
      </c>
      <c r="AIF12" s="4">
        <v>999</v>
      </c>
      <c r="AIG12" s="4">
        <v>999</v>
      </c>
      <c r="AIH12" s="4">
        <v>999</v>
      </c>
      <c r="AII12" s="30">
        <f t="shared" si="2"/>
        <v>0.93429158110882948</v>
      </c>
      <c r="AIJ12" s="15" t="s">
        <v>1024</v>
      </c>
      <c r="AIK12" s="84">
        <f>AHV12/AHT12</f>
        <v>0.59105431309904155</v>
      </c>
      <c r="AIL12" s="15" t="s">
        <v>1030</v>
      </c>
      <c r="AIM12" s="30">
        <v>999</v>
      </c>
      <c r="AIN12" s="30">
        <v>999</v>
      </c>
      <c r="AIO12" s="30">
        <v>999</v>
      </c>
      <c r="AIP12" s="30">
        <v>999</v>
      </c>
      <c r="AIQ12" s="30">
        <v>999</v>
      </c>
      <c r="AIR12" s="30">
        <v>999</v>
      </c>
      <c r="AIS12" s="5">
        <v>2015</v>
      </c>
      <c r="AIT12" s="88">
        <v>0.86350594454643925</v>
      </c>
      <c r="AIU12" s="88">
        <v>0.6742424242424242</v>
      </c>
      <c r="AIV12" s="88">
        <v>0.89141414141414144</v>
      </c>
      <c r="AIW12" s="4">
        <v>1</v>
      </c>
      <c r="AIX12" s="4" t="s">
        <v>1010</v>
      </c>
      <c r="AIY12" s="4">
        <v>0.33</v>
      </c>
      <c r="AIZ12" s="4" t="s">
        <v>1042</v>
      </c>
      <c r="AJA12" s="24">
        <v>999</v>
      </c>
      <c r="AJB12" s="24">
        <v>999</v>
      </c>
      <c r="AJC12" s="24">
        <v>999</v>
      </c>
      <c r="AJD12" s="24">
        <v>999</v>
      </c>
      <c r="AJE12" s="24">
        <v>999</v>
      </c>
      <c r="AJF12" s="24">
        <v>999</v>
      </c>
      <c r="AJG12" s="88">
        <v>0.66500000000000004</v>
      </c>
      <c r="AJH12" s="88">
        <v>0.66666666666666663</v>
      </c>
      <c r="AJI12" s="4">
        <v>0.33</v>
      </c>
      <c r="AJJ12" s="4" t="s">
        <v>1043</v>
      </c>
      <c r="AJK12" s="4">
        <v>1</v>
      </c>
      <c r="AJL12" s="4" t="s">
        <v>1010</v>
      </c>
      <c r="AJM12" s="24">
        <v>0.92200000000000004</v>
      </c>
      <c r="AJN12" s="1">
        <v>7.8E-2</v>
      </c>
      <c r="AJO12" s="24">
        <v>999</v>
      </c>
      <c r="AJP12" s="24">
        <v>999</v>
      </c>
      <c r="AJQ12" s="88">
        <v>0.7506666666666667</v>
      </c>
      <c r="AJR12" s="88">
        <v>1</v>
      </c>
      <c r="AJS12" s="4">
        <v>0.66</v>
      </c>
      <c r="AJT12" s="4" t="s">
        <v>1044</v>
      </c>
      <c r="AJU12" s="4">
        <v>1</v>
      </c>
      <c r="AJV12" s="4" t="s">
        <v>1010</v>
      </c>
      <c r="AJW12" s="4">
        <v>0.33</v>
      </c>
      <c r="AJX12" s="4" t="s">
        <v>1045</v>
      </c>
      <c r="AJY12" s="4">
        <v>0</v>
      </c>
      <c r="AJZ12" s="4" t="s">
        <v>1011</v>
      </c>
      <c r="AKA12" s="88">
        <v>0.49750000000000005</v>
      </c>
      <c r="AKB12" s="88">
        <v>1</v>
      </c>
      <c r="AKC12" s="4" t="s">
        <v>1036</v>
      </c>
      <c r="AKD12" s="4" t="s">
        <v>1010</v>
      </c>
      <c r="AKE12" s="24">
        <v>999</v>
      </c>
      <c r="AKF12" s="24">
        <v>999</v>
      </c>
      <c r="AKG12" s="4" t="s">
        <v>1036</v>
      </c>
      <c r="AKH12" s="4" t="s">
        <v>1010</v>
      </c>
      <c r="AKI12" s="4" t="s">
        <v>1036</v>
      </c>
      <c r="AKJ12" s="4" t="s">
        <v>1010</v>
      </c>
      <c r="AKK12" s="24">
        <v>0.75</v>
      </c>
      <c r="AKL12" s="24">
        <v>0.75</v>
      </c>
      <c r="AKM12" s="4" t="s">
        <v>1036</v>
      </c>
      <c r="AKN12" s="4" t="s">
        <v>1010</v>
      </c>
      <c r="AKO12" s="4" t="s">
        <v>1036</v>
      </c>
      <c r="AKP12" s="4" t="s">
        <v>1010</v>
      </c>
      <c r="AKQ12" s="88">
        <v>0.95833333333333337</v>
      </c>
      <c r="AKR12" s="88">
        <v>0.8571428571428571</v>
      </c>
      <c r="AKS12" s="88">
        <v>0.88095238095238093</v>
      </c>
    </row>
    <row r="13" spans="1:981" s="4" customFormat="1" x14ac:dyDescent="0.25">
      <c r="A13" s="4" t="s">
        <v>1046</v>
      </c>
      <c r="B13" s="4">
        <v>1</v>
      </c>
      <c r="C13" s="4" t="s">
        <v>1010</v>
      </c>
      <c r="D13" s="4">
        <v>1</v>
      </c>
      <c r="E13" s="4" t="s">
        <v>1010</v>
      </c>
      <c r="F13" s="4">
        <v>1</v>
      </c>
      <c r="G13" s="4" t="s">
        <v>1010</v>
      </c>
      <c r="H13" s="4">
        <v>1</v>
      </c>
      <c r="I13" s="4" t="s">
        <v>1010</v>
      </c>
      <c r="J13" s="4">
        <v>0</v>
      </c>
      <c r="K13" s="4" t="s">
        <v>1011</v>
      </c>
      <c r="L13" s="4">
        <v>0</v>
      </c>
      <c r="M13" s="4" t="s">
        <v>1011</v>
      </c>
      <c r="N13" s="4">
        <v>1</v>
      </c>
      <c r="O13" s="4" t="s">
        <v>1010</v>
      </c>
      <c r="P13" s="4">
        <v>1</v>
      </c>
      <c r="Q13" s="4" t="s">
        <v>1010</v>
      </c>
      <c r="R13" s="4">
        <v>1</v>
      </c>
      <c r="S13" s="4" t="s">
        <v>1010</v>
      </c>
      <c r="T13" s="4">
        <v>1</v>
      </c>
      <c r="U13" s="4" t="s">
        <v>1010</v>
      </c>
      <c r="V13" s="4">
        <v>1</v>
      </c>
      <c r="W13" s="4" t="s">
        <v>1010</v>
      </c>
      <c r="X13" s="4">
        <v>1</v>
      </c>
      <c r="Y13" s="4" t="s">
        <v>1010</v>
      </c>
      <c r="Z13" s="4">
        <v>1</v>
      </c>
      <c r="AA13" s="4" t="s">
        <v>1315</v>
      </c>
      <c r="AB13" s="4">
        <v>1</v>
      </c>
      <c r="AC13" s="4" t="s">
        <v>1315</v>
      </c>
      <c r="AD13" s="4">
        <v>1</v>
      </c>
      <c r="AE13" s="4" t="s">
        <v>1315</v>
      </c>
      <c r="AF13" s="4">
        <v>1</v>
      </c>
      <c r="AG13" s="4" t="s">
        <v>1315</v>
      </c>
      <c r="AH13" s="4">
        <v>997</v>
      </c>
      <c r="AI13" s="4" t="s">
        <v>1012</v>
      </c>
      <c r="AJ13" s="5">
        <v>997</v>
      </c>
      <c r="AK13" s="5" t="s">
        <v>1012</v>
      </c>
      <c r="AL13" s="4">
        <v>997</v>
      </c>
      <c r="AM13" s="4" t="s">
        <v>1012</v>
      </c>
      <c r="AN13" s="4">
        <v>997</v>
      </c>
      <c r="AO13" s="4" t="s">
        <v>1012</v>
      </c>
      <c r="AP13" s="4">
        <v>997</v>
      </c>
      <c r="AQ13" s="4" t="s">
        <v>1012</v>
      </c>
      <c r="AR13" s="4">
        <v>997</v>
      </c>
      <c r="AS13" s="4" t="s">
        <v>1012</v>
      </c>
      <c r="AT13" s="4">
        <v>997</v>
      </c>
      <c r="AU13" s="4" t="s">
        <v>1012</v>
      </c>
      <c r="AV13" s="4">
        <v>997</v>
      </c>
      <c r="AW13" s="4" t="s">
        <v>1012</v>
      </c>
      <c r="AX13" s="4">
        <v>1</v>
      </c>
      <c r="AY13" s="4" t="s">
        <v>1010</v>
      </c>
      <c r="AZ13" s="4">
        <v>997</v>
      </c>
      <c r="BA13" s="28" t="s">
        <v>1012</v>
      </c>
      <c r="BB13" s="4">
        <v>997</v>
      </c>
      <c r="BC13" s="28" t="s">
        <v>1012</v>
      </c>
      <c r="BD13" s="4">
        <v>997</v>
      </c>
      <c r="BE13" s="28" t="s">
        <v>1012</v>
      </c>
      <c r="BF13" s="4">
        <v>997</v>
      </c>
      <c r="BG13" s="28" t="s">
        <v>1012</v>
      </c>
      <c r="BH13" s="4">
        <v>997</v>
      </c>
      <c r="BI13" s="28" t="s">
        <v>1012</v>
      </c>
      <c r="BJ13" s="4">
        <v>997</v>
      </c>
      <c r="BK13" s="28" t="s">
        <v>1012</v>
      </c>
      <c r="BL13" s="4">
        <v>997</v>
      </c>
      <c r="BM13" s="28" t="s">
        <v>1012</v>
      </c>
      <c r="BN13" s="90">
        <v>0.88235294117647056</v>
      </c>
      <c r="BO13" s="90">
        <v>1</v>
      </c>
      <c r="BP13" s="4">
        <v>1</v>
      </c>
      <c r="BQ13" s="4" t="s">
        <v>1013</v>
      </c>
      <c r="BR13" s="5">
        <v>0.5</v>
      </c>
      <c r="BS13" s="4" t="s">
        <v>1047</v>
      </c>
      <c r="BT13" s="4">
        <v>0.5</v>
      </c>
      <c r="BU13" s="4" t="s">
        <v>1047</v>
      </c>
      <c r="BV13" s="4">
        <v>0</v>
      </c>
      <c r="BW13" s="4" t="s">
        <v>1011</v>
      </c>
      <c r="BX13" s="4">
        <v>1</v>
      </c>
      <c r="BY13" s="4" t="s">
        <v>1010</v>
      </c>
      <c r="BZ13" s="4">
        <v>1</v>
      </c>
      <c r="CA13" s="4" t="s">
        <v>1010</v>
      </c>
      <c r="CB13" s="4">
        <v>1</v>
      </c>
      <c r="CC13" s="4" t="s">
        <v>1010</v>
      </c>
      <c r="CD13" s="169">
        <v>0.7142857142857143</v>
      </c>
      <c r="CE13" s="90">
        <v>1</v>
      </c>
      <c r="CF13" s="4">
        <v>1</v>
      </c>
      <c r="CG13" s="4" t="s">
        <v>1010</v>
      </c>
      <c r="CH13" s="4">
        <v>1</v>
      </c>
      <c r="CI13" s="4" t="s">
        <v>1010</v>
      </c>
      <c r="CJ13" s="4">
        <v>1</v>
      </c>
      <c r="CK13" s="4" t="s">
        <v>1010</v>
      </c>
      <c r="CL13" s="88">
        <v>1</v>
      </c>
      <c r="CM13" s="88">
        <v>1</v>
      </c>
      <c r="CN13" s="4">
        <v>1</v>
      </c>
      <c r="CO13" s="28" t="s">
        <v>1010</v>
      </c>
      <c r="CP13" s="4">
        <v>1</v>
      </c>
      <c r="CQ13" s="28" t="s">
        <v>1010</v>
      </c>
      <c r="CR13" s="4">
        <v>1</v>
      </c>
      <c r="CS13" s="4" t="s">
        <v>1035</v>
      </c>
      <c r="CT13" s="4">
        <v>1</v>
      </c>
      <c r="CU13" s="4" t="s">
        <v>1010</v>
      </c>
      <c r="CV13" s="90">
        <v>1</v>
      </c>
      <c r="CW13" s="90">
        <v>1</v>
      </c>
      <c r="CX13" s="4">
        <v>0.92943778946641176</v>
      </c>
      <c r="CY13" s="142">
        <v>18.36</v>
      </c>
      <c r="CZ13" s="5">
        <v>2016</v>
      </c>
      <c r="DA13" s="23">
        <v>0.89960661102944772</v>
      </c>
      <c r="DB13" s="142">
        <v>5.3</v>
      </c>
      <c r="DC13">
        <v>2016</v>
      </c>
      <c r="DD13" s="4">
        <v>0.77807324272423917</v>
      </c>
      <c r="DE13">
        <v>25.79</v>
      </c>
      <c r="DF13" s="5">
        <v>2015</v>
      </c>
      <c r="DG13" s="4">
        <v>997</v>
      </c>
      <c r="DH13" s="4">
        <v>997</v>
      </c>
      <c r="DI13" s="5">
        <v>997</v>
      </c>
      <c r="DJ13" s="4">
        <v>0.98278970474790528</v>
      </c>
      <c r="DK13">
        <v>49</v>
      </c>
      <c r="DL13" s="5">
        <v>2016</v>
      </c>
      <c r="DM13" s="4">
        <v>1</v>
      </c>
      <c r="DN13">
        <v>42</v>
      </c>
      <c r="DO13" s="5">
        <v>2016</v>
      </c>
      <c r="DP13" s="4">
        <v>0.35461392804644998</v>
      </c>
      <c r="DQ13">
        <v>2</v>
      </c>
      <c r="DR13" s="5">
        <v>2016</v>
      </c>
      <c r="DS13" s="4">
        <v>0.89243565467440833</v>
      </c>
      <c r="DT13">
        <v>7</v>
      </c>
      <c r="DU13" s="5">
        <v>2016</v>
      </c>
      <c r="DV13" s="4">
        <v>1</v>
      </c>
      <c r="DW13">
        <v>86.4</v>
      </c>
      <c r="DX13" s="5">
        <v>2016</v>
      </c>
      <c r="DY13" s="4">
        <v>0.4445768350460354</v>
      </c>
      <c r="DZ13">
        <v>11.7</v>
      </c>
      <c r="EA13" s="5">
        <v>2016</v>
      </c>
      <c r="EB13" s="4">
        <v>0.18903002675735692</v>
      </c>
      <c r="EC13">
        <v>1.9</v>
      </c>
      <c r="ED13" s="5">
        <v>2016</v>
      </c>
      <c r="EE13" s="4">
        <v>1</v>
      </c>
      <c r="EF13">
        <v>100</v>
      </c>
      <c r="EG13" s="5">
        <v>2015</v>
      </c>
      <c r="EH13" s="88">
        <v>0.77005125386293216</v>
      </c>
      <c r="EI13" s="88">
        <v>0.8571428571428571</v>
      </c>
      <c r="EJ13" s="88">
        <v>0.97142857142857131</v>
      </c>
      <c r="EK13" s="4">
        <v>1</v>
      </c>
      <c r="EL13" s="4" t="s">
        <v>1010</v>
      </c>
      <c r="EM13" s="4">
        <v>0.25</v>
      </c>
      <c r="EN13">
        <v>0</v>
      </c>
      <c r="EO13" s="4">
        <v>1</v>
      </c>
      <c r="EP13" s="4" t="s">
        <v>1010</v>
      </c>
      <c r="EQ13" s="24">
        <v>0.31158818991621301</v>
      </c>
      <c r="ER13">
        <v>0</v>
      </c>
      <c r="ES13" s="103">
        <v>0.28000000000000003</v>
      </c>
      <c r="ET13">
        <v>28</v>
      </c>
      <c r="EU13" s="103">
        <v>0.224</v>
      </c>
      <c r="EV13">
        <v>22.4</v>
      </c>
      <c r="EW13" s="5">
        <v>2014</v>
      </c>
      <c r="EX13" s="90">
        <v>0.90032956628903216</v>
      </c>
      <c r="EY13" s="90">
        <v>1</v>
      </c>
      <c r="EZ13" s="4">
        <v>1</v>
      </c>
      <c r="FA13" s="4" t="s">
        <v>1010</v>
      </c>
      <c r="FB13" s="4">
        <v>0.25</v>
      </c>
      <c r="FC13">
        <v>25</v>
      </c>
      <c r="FD13" s="4">
        <v>1</v>
      </c>
      <c r="FE13" s="4" t="s">
        <v>1010</v>
      </c>
      <c r="FF13" s="17">
        <v>0.3</v>
      </c>
      <c r="FG13">
        <v>30</v>
      </c>
      <c r="FH13" s="4">
        <v>0.57208237986270005</v>
      </c>
      <c r="FI13">
        <v>43.7</v>
      </c>
      <c r="FJ13" s="4">
        <v>0.7302276373527492</v>
      </c>
      <c r="FK13">
        <v>43.7</v>
      </c>
      <c r="FL13" s="4">
        <v>1</v>
      </c>
      <c r="FM13">
        <v>100</v>
      </c>
      <c r="FN13" s="4">
        <v>1</v>
      </c>
      <c r="FO13">
        <v>100</v>
      </c>
      <c r="FP13" s="5">
        <v>2014</v>
      </c>
      <c r="FQ13" s="4">
        <v>1</v>
      </c>
      <c r="FR13">
        <v>100</v>
      </c>
      <c r="FS13" s="4">
        <v>1</v>
      </c>
      <c r="FT13">
        <v>100</v>
      </c>
      <c r="FU13" s="5">
        <v>2014</v>
      </c>
      <c r="FV13" s="88">
        <v>0.88371833620257501</v>
      </c>
      <c r="FW13" s="88">
        <v>1</v>
      </c>
      <c r="FX13" s="4">
        <v>0.442</v>
      </c>
      <c r="FY13">
        <v>44.2</v>
      </c>
      <c r="FZ13" s="4">
        <v>0.30298304229016559</v>
      </c>
      <c r="GA13">
        <v>19</v>
      </c>
      <c r="GB13" s="5">
        <v>2013</v>
      </c>
      <c r="GC13" s="4">
        <v>1</v>
      </c>
      <c r="GD13" s="4" t="s">
        <v>1010</v>
      </c>
      <c r="GE13" s="4">
        <v>1</v>
      </c>
      <c r="GF13">
        <v>100</v>
      </c>
      <c r="GG13" s="4">
        <v>1</v>
      </c>
      <c r="GH13" s="4" t="s">
        <v>1010</v>
      </c>
      <c r="GI13" s="4">
        <v>1</v>
      </c>
      <c r="GJ13">
        <v>100</v>
      </c>
      <c r="GK13" s="103">
        <v>0.56561085972850678</v>
      </c>
      <c r="GL13">
        <v>44.2</v>
      </c>
      <c r="GM13" s="103">
        <v>1</v>
      </c>
      <c r="GN13">
        <v>19</v>
      </c>
      <c r="GO13" s="5">
        <v>2014</v>
      </c>
      <c r="GP13" s="4">
        <v>0.78749999999999998</v>
      </c>
      <c r="GQ13">
        <v>0.78749999999999998</v>
      </c>
      <c r="GR13" s="5">
        <v>2015</v>
      </c>
      <c r="GS13" s="90">
        <v>0.62554690299303317</v>
      </c>
      <c r="GT13" s="90">
        <v>1</v>
      </c>
      <c r="GU13" s="4">
        <v>1</v>
      </c>
      <c r="GV13" s="4" t="s">
        <v>1010</v>
      </c>
      <c r="GW13" s="4">
        <v>1</v>
      </c>
      <c r="GX13" s="5">
        <v>1</v>
      </c>
      <c r="GY13" s="4">
        <v>1</v>
      </c>
      <c r="GZ13" s="4" t="s">
        <v>1010</v>
      </c>
      <c r="HA13" s="4">
        <v>1</v>
      </c>
      <c r="HB13" s="4">
        <v>1</v>
      </c>
      <c r="HC13" s="5">
        <v>2014</v>
      </c>
      <c r="HD13" s="4">
        <v>1</v>
      </c>
      <c r="HE13" s="4">
        <v>1</v>
      </c>
      <c r="HF13" s="4">
        <v>1</v>
      </c>
      <c r="HG13" s="4">
        <v>1</v>
      </c>
      <c r="HH13" s="5">
        <v>2014</v>
      </c>
      <c r="HI13" s="88">
        <v>1</v>
      </c>
      <c r="HJ13" s="88">
        <v>1</v>
      </c>
      <c r="HK13" s="88">
        <v>1</v>
      </c>
      <c r="HL13" s="4">
        <v>1</v>
      </c>
      <c r="HM13" s="28" t="s">
        <v>1017</v>
      </c>
      <c r="HN13" s="4">
        <v>1</v>
      </c>
      <c r="HO13" s="4" t="s">
        <v>1018</v>
      </c>
      <c r="HP13" s="4">
        <v>0.95199999999999996</v>
      </c>
      <c r="HQ13">
        <v>4.8</v>
      </c>
      <c r="HR13" s="4">
        <v>2011</v>
      </c>
      <c r="HS13" s="91">
        <v>0.95869529139497278</v>
      </c>
      <c r="HT13">
        <v>4.8</v>
      </c>
      <c r="HU13" s="5">
        <v>2011</v>
      </c>
      <c r="HV13" s="81">
        <v>0</v>
      </c>
      <c r="HW13" s="4" t="s">
        <v>1010</v>
      </c>
      <c r="HX13" s="17" t="s">
        <v>1012</v>
      </c>
      <c r="HY13" s="5">
        <v>2013</v>
      </c>
      <c r="HZ13" s="4">
        <v>0</v>
      </c>
      <c r="IA13" s="4" t="s">
        <v>1011</v>
      </c>
      <c r="IB13" s="88">
        <v>0.65178254856582873</v>
      </c>
      <c r="IC13" s="88">
        <v>1</v>
      </c>
      <c r="ID13" s="4">
        <v>1</v>
      </c>
      <c r="IE13" s="28" t="s">
        <v>1010</v>
      </c>
      <c r="IF13" s="29">
        <v>1</v>
      </c>
      <c r="IG13" s="28" t="s">
        <v>1010</v>
      </c>
      <c r="IH13" s="4">
        <v>1</v>
      </c>
      <c r="II13" s="4" t="s">
        <v>1010</v>
      </c>
      <c r="IJ13" s="21">
        <v>1</v>
      </c>
      <c r="IK13" s="21" t="s">
        <v>1010</v>
      </c>
      <c r="IL13" s="21">
        <v>1</v>
      </c>
      <c r="IM13" s="21" t="s">
        <v>1010</v>
      </c>
      <c r="IN13" s="4">
        <v>1</v>
      </c>
      <c r="IO13" s="21" t="s">
        <v>1010</v>
      </c>
      <c r="IP13" s="4">
        <v>1</v>
      </c>
      <c r="IQ13" s="4" t="s">
        <v>1010</v>
      </c>
      <c r="IR13" s="4">
        <v>1</v>
      </c>
      <c r="IS13" s="4" t="s">
        <v>1010</v>
      </c>
      <c r="IT13" s="4">
        <v>1</v>
      </c>
      <c r="IU13" s="4" t="s">
        <v>1010</v>
      </c>
      <c r="IV13" s="4">
        <v>1</v>
      </c>
      <c r="IW13" s="4" t="s">
        <v>1010</v>
      </c>
      <c r="IX13" s="4">
        <v>1</v>
      </c>
      <c r="IY13" s="21" t="s">
        <v>1010</v>
      </c>
      <c r="IZ13" s="4">
        <v>1</v>
      </c>
      <c r="JA13" s="4" t="s">
        <v>1010</v>
      </c>
      <c r="JB13" s="4">
        <v>1</v>
      </c>
      <c r="JC13" s="21" t="s">
        <v>1010</v>
      </c>
      <c r="JD13" s="4">
        <v>1</v>
      </c>
      <c r="JE13" s="21" t="s">
        <v>1010</v>
      </c>
      <c r="JF13" s="4">
        <v>1</v>
      </c>
      <c r="JG13" s="4" t="s">
        <v>1010</v>
      </c>
      <c r="JH13" s="4">
        <v>1</v>
      </c>
      <c r="JI13" s="4" t="s">
        <v>1010</v>
      </c>
      <c r="JJ13" s="4">
        <v>0</v>
      </c>
      <c r="JK13" s="4" t="s">
        <v>1011</v>
      </c>
      <c r="JL13" s="4">
        <v>1</v>
      </c>
      <c r="JM13" s="4" t="s">
        <v>1011</v>
      </c>
      <c r="JN13" s="4">
        <v>0</v>
      </c>
      <c r="JO13" s="4" t="s">
        <v>1010</v>
      </c>
      <c r="JP13" s="88">
        <v>0.89473684210526316</v>
      </c>
      <c r="JQ13" s="88">
        <v>1</v>
      </c>
      <c r="JR13" s="4">
        <v>0.94200000000000006</v>
      </c>
      <c r="JS13" s="4">
        <v>0.94200000000000006</v>
      </c>
      <c r="JT13" s="4">
        <v>0.93400000000000005</v>
      </c>
      <c r="JU13" s="17">
        <v>0.93400000000000005</v>
      </c>
      <c r="JV13" s="6">
        <v>0.95200000000000007</v>
      </c>
      <c r="JW13" s="17">
        <v>0.95200000000000007</v>
      </c>
      <c r="JX13" s="6">
        <v>999</v>
      </c>
      <c r="JY13" s="17">
        <v>999</v>
      </c>
      <c r="JZ13" s="6">
        <v>999</v>
      </c>
      <c r="KA13" s="17">
        <v>999</v>
      </c>
      <c r="KB13" s="6">
        <v>999</v>
      </c>
      <c r="KC13" s="17">
        <v>999</v>
      </c>
      <c r="KD13" s="6">
        <v>999</v>
      </c>
      <c r="KE13" s="17">
        <v>999</v>
      </c>
      <c r="KF13" s="6">
        <v>999</v>
      </c>
      <c r="KG13" s="17">
        <v>999</v>
      </c>
      <c r="KH13" s="6">
        <v>999</v>
      </c>
      <c r="KI13" s="17">
        <v>999</v>
      </c>
      <c r="KJ13" s="6">
        <v>999</v>
      </c>
      <c r="KK13" s="6">
        <v>999</v>
      </c>
      <c r="KL13" s="4">
        <v>0.64500000000000002</v>
      </c>
      <c r="KM13" s="4">
        <v>0.64500000000000002</v>
      </c>
      <c r="KN13" s="30">
        <f t="shared" si="3"/>
        <v>1.019271948608137</v>
      </c>
      <c r="KO13" s="15" t="s">
        <v>1021</v>
      </c>
      <c r="KP13" s="30">
        <v>999</v>
      </c>
      <c r="KQ13" s="30">
        <v>999</v>
      </c>
      <c r="KR13" s="30">
        <v>999</v>
      </c>
      <c r="KS13" s="30">
        <v>999</v>
      </c>
      <c r="KT13" s="30">
        <v>999</v>
      </c>
      <c r="KU13" s="30">
        <v>999</v>
      </c>
      <c r="KV13" s="85">
        <f>KM13/JS13</f>
        <v>0.6847133757961783</v>
      </c>
      <c r="KW13" s="15" t="s">
        <v>1022</v>
      </c>
      <c r="KX13" s="4">
        <v>0.74614814503160343</v>
      </c>
      <c r="KY13" s="4">
        <v>0.70499999999999996</v>
      </c>
      <c r="KZ13" s="4">
        <v>0.54615178600782799</v>
      </c>
      <c r="LA13" s="4">
        <v>0.61499999999999999</v>
      </c>
      <c r="LB13" s="4">
        <v>0.7654135205598902</v>
      </c>
      <c r="LC13" s="4">
        <v>0.80100000000000005</v>
      </c>
      <c r="LD13" s="4">
        <v>999</v>
      </c>
      <c r="LE13" s="4">
        <v>999</v>
      </c>
      <c r="LF13" s="4">
        <v>999</v>
      </c>
      <c r="LG13" s="4">
        <v>999</v>
      </c>
      <c r="LH13" s="4">
        <v>999</v>
      </c>
      <c r="LI13" s="4">
        <v>999</v>
      </c>
      <c r="LJ13" s="4">
        <v>999</v>
      </c>
      <c r="LK13" s="4">
        <v>999</v>
      </c>
      <c r="LL13" s="5">
        <v>999</v>
      </c>
      <c r="LM13" s="4">
        <v>999</v>
      </c>
      <c r="LN13" s="5">
        <v>999</v>
      </c>
      <c r="LO13" s="4">
        <v>999</v>
      </c>
      <c r="LP13" s="4">
        <v>999</v>
      </c>
      <c r="LQ13" s="4">
        <v>999</v>
      </c>
      <c r="LR13" s="4">
        <v>999</v>
      </c>
      <c r="LS13" s="21">
        <v>999</v>
      </c>
      <c r="LT13" s="30">
        <f t="shared" si="4"/>
        <v>1.3024390243902439</v>
      </c>
      <c r="LU13" s="15" t="s">
        <v>1021</v>
      </c>
      <c r="LV13" s="30">
        <v>999</v>
      </c>
      <c r="LW13" s="30">
        <v>999</v>
      </c>
      <c r="LX13" s="30">
        <v>999</v>
      </c>
      <c r="LY13" s="30">
        <v>999</v>
      </c>
      <c r="LZ13" s="30">
        <v>999</v>
      </c>
      <c r="MA13" s="30">
        <v>999</v>
      </c>
      <c r="MB13" s="30">
        <v>999</v>
      </c>
      <c r="MC13" s="30">
        <v>999</v>
      </c>
      <c r="MD13" s="4">
        <v>0.15841656217257039</v>
      </c>
      <c r="ME13" s="4">
        <v>2.2000000000000002E-2</v>
      </c>
      <c r="MF13" s="4">
        <v>0</v>
      </c>
      <c r="MG13" s="4">
        <v>4.0999999999999995E-2</v>
      </c>
      <c r="MH13" s="4">
        <v>0</v>
      </c>
      <c r="MI13" s="4">
        <v>6.0000000000000001E-3</v>
      </c>
      <c r="MJ13" s="4">
        <v>999</v>
      </c>
      <c r="MK13" s="4">
        <v>999</v>
      </c>
      <c r="ML13" s="4">
        <v>999</v>
      </c>
      <c r="MM13" s="4">
        <v>999</v>
      </c>
      <c r="MN13" s="4">
        <v>999</v>
      </c>
      <c r="MO13" s="4">
        <v>999</v>
      </c>
      <c r="MP13" s="4">
        <v>999</v>
      </c>
      <c r="MQ13" s="4">
        <v>999</v>
      </c>
      <c r="MR13" s="4">
        <v>999</v>
      </c>
      <c r="MS13" s="4">
        <v>999</v>
      </c>
      <c r="MT13" s="4">
        <v>999</v>
      </c>
      <c r="MU13" s="4">
        <v>999</v>
      </c>
      <c r="MV13" s="4">
        <v>999</v>
      </c>
      <c r="MW13" s="4">
        <v>999</v>
      </c>
      <c r="MX13" s="4">
        <v>999</v>
      </c>
      <c r="MY13" s="4">
        <v>999</v>
      </c>
      <c r="MZ13" s="30">
        <f>MI13/MG13</f>
        <v>0.14634146341463417</v>
      </c>
      <c r="NA13" s="15" t="s">
        <v>1024</v>
      </c>
      <c r="NB13" s="30">
        <v>999</v>
      </c>
      <c r="NC13" s="30">
        <v>999</v>
      </c>
      <c r="ND13" s="30">
        <v>999</v>
      </c>
      <c r="NE13" s="30">
        <v>999</v>
      </c>
      <c r="NF13" s="30">
        <v>999</v>
      </c>
      <c r="NG13" s="30">
        <v>999</v>
      </c>
      <c r="NH13" s="30">
        <v>999</v>
      </c>
      <c r="NI13" s="30">
        <v>999</v>
      </c>
      <c r="NJ13" s="4">
        <v>0.51811173294134905</v>
      </c>
      <c r="NK13" s="4">
        <v>0.44</v>
      </c>
      <c r="NL13" s="4">
        <v>0.32217474533636659</v>
      </c>
      <c r="NM13" s="4">
        <v>0.42499999999999999</v>
      </c>
      <c r="NN13" s="4">
        <v>0.49899872481383611</v>
      </c>
      <c r="NO13" s="4">
        <v>0.57499999999999996</v>
      </c>
      <c r="NP13" s="4">
        <v>999</v>
      </c>
      <c r="NQ13" s="4">
        <v>999</v>
      </c>
      <c r="NR13" s="4">
        <v>999</v>
      </c>
      <c r="NS13" s="4">
        <v>999</v>
      </c>
      <c r="NT13" s="4">
        <v>999</v>
      </c>
      <c r="NU13" s="4">
        <v>999</v>
      </c>
      <c r="NV13" s="4">
        <v>999</v>
      </c>
      <c r="NW13" s="4">
        <v>999</v>
      </c>
      <c r="NX13" s="4">
        <v>999</v>
      </c>
      <c r="NY13" s="4">
        <v>999</v>
      </c>
      <c r="NZ13" s="4">
        <v>999</v>
      </c>
      <c r="OA13" s="4">
        <v>999</v>
      </c>
      <c r="OB13" s="5">
        <v>999</v>
      </c>
      <c r="OC13" s="4">
        <v>999</v>
      </c>
      <c r="OD13" s="4">
        <v>999</v>
      </c>
      <c r="OE13" s="4">
        <v>999</v>
      </c>
      <c r="OF13" s="30">
        <f t="shared" si="5"/>
        <v>1.3529411764705881</v>
      </c>
      <c r="OG13" s="15" t="s">
        <v>1021</v>
      </c>
      <c r="OH13" s="30">
        <v>999</v>
      </c>
      <c r="OI13" s="30">
        <v>999</v>
      </c>
      <c r="OJ13" s="30">
        <v>999</v>
      </c>
      <c r="OK13" s="30">
        <v>999</v>
      </c>
      <c r="OL13" s="30">
        <v>999</v>
      </c>
      <c r="OM13" s="30">
        <v>999</v>
      </c>
      <c r="ON13" s="30">
        <v>999</v>
      </c>
      <c r="OO13" s="30">
        <v>999</v>
      </c>
      <c r="OP13" s="4">
        <v>2015</v>
      </c>
      <c r="OQ13" s="4">
        <v>0.83700000000000008</v>
      </c>
      <c r="OR13" s="4">
        <v>0.83700000000000008</v>
      </c>
      <c r="OS13" s="4">
        <v>999</v>
      </c>
      <c r="OT13" s="4">
        <v>999</v>
      </c>
      <c r="OU13" s="4">
        <v>999</v>
      </c>
      <c r="OV13" s="4">
        <v>999</v>
      </c>
      <c r="OW13" s="4">
        <v>999</v>
      </c>
      <c r="OX13" s="4">
        <v>999</v>
      </c>
      <c r="OY13" s="4">
        <v>999</v>
      </c>
      <c r="OZ13" s="4">
        <v>999</v>
      </c>
      <c r="PA13" s="4">
        <v>999</v>
      </c>
      <c r="PB13" s="4">
        <v>999</v>
      </c>
      <c r="PC13" s="4">
        <v>999</v>
      </c>
      <c r="PD13" s="4">
        <v>999</v>
      </c>
      <c r="PE13" s="4">
        <v>999</v>
      </c>
      <c r="PF13" s="4">
        <v>999</v>
      </c>
      <c r="PG13" s="4">
        <v>999</v>
      </c>
      <c r="PH13" s="4">
        <v>999</v>
      </c>
      <c r="PI13" s="4">
        <v>999</v>
      </c>
      <c r="PJ13" s="4">
        <v>999</v>
      </c>
      <c r="PK13" s="4">
        <v>999</v>
      </c>
      <c r="PL13" s="4">
        <v>999</v>
      </c>
      <c r="PM13" s="30">
        <v>999</v>
      </c>
      <c r="PN13" s="30">
        <v>999</v>
      </c>
      <c r="PO13" s="30">
        <v>999</v>
      </c>
      <c r="PP13" s="30">
        <v>999</v>
      </c>
      <c r="PQ13" s="30">
        <v>999</v>
      </c>
      <c r="PR13" s="30">
        <v>999</v>
      </c>
      <c r="PS13" s="30">
        <v>999</v>
      </c>
      <c r="PT13" s="30">
        <v>999</v>
      </c>
      <c r="PU13" s="30">
        <v>999</v>
      </c>
      <c r="PV13" s="30">
        <v>999</v>
      </c>
      <c r="PW13" s="4">
        <v>0.67902799354843424</v>
      </c>
      <c r="PX13" s="4">
        <v>0.627</v>
      </c>
      <c r="PY13" s="4">
        <v>999</v>
      </c>
      <c r="PZ13" s="4">
        <v>999</v>
      </c>
      <c r="QA13" s="4">
        <v>999</v>
      </c>
      <c r="QB13" s="4">
        <v>999</v>
      </c>
      <c r="QC13" s="4">
        <v>999</v>
      </c>
      <c r="QD13" s="4">
        <v>999</v>
      </c>
      <c r="QE13" s="4">
        <v>999</v>
      </c>
      <c r="QF13" s="4">
        <v>999</v>
      </c>
      <c r="QG13" s="4">
        <v>999</v>
      </c>
      <c r="QH13" s="4">
        <v>999</v>
      </c>
      <c r="QI13" s="4">
        <v>999</v>
      </c>
      <c r="QJ13" s="4">
        <v>999</v>
      </c>
      <c r="QK13" s="4">
        <v>999</v>
      </c>
      <c r="QL13" s="4">
        <v>999</v>
      </c>
      <c r="QM13" s="4">
        <v>999</v>
      </c>
      <c r="QN13" s="4">
        <v>999</v>
      </c>
      <c r="QO13" s="4">
        <v>999</v>
      </c>
      <c r="QP13" s="4">
        <v>999</v>
      </c>
      <c r="QQ13" s="4">
        <v>999</v>
      </c>
      <c r="QR13" s="4">
        <v>999</v>
      </c>
      <c r="QS13" s="30">
        <v>999</v>
      </c>
      <c r="QT13" s="30">
        <v>999</v>
      </c>
      <c r="QU13" s="30">
        <v>999</v>
      </c>
      <c r="QV13" s="30">
        <v>999</v>
      </c>
      <c r="QW13" s="30">
        <v>999</v>
      </c>
      <c r="QX13" s="30">
        <v>999</v>
      </c>
      <c r="QY13" s="30">
        <v>999</v>
      </c>
      <c r="QZ13" s="30">
        <v>999</v>
      </c>
      <c r="RA13" s="30">
        <v>999</v>
      </c>
      <c r="RB13" s="30">
        <v>999</v>
      </c>
      <c r="RC13" s="4">
        <v>2014</v>
      </c>
      <c r="RD13" s="24">
        <v>0.88099999999999989</v>
      </c>
      <c r="RE13" s="24">
        <v>0.88099999999999989</v>
      </c>
      <c r="RF13" s="24">
        <v>0.85299999999999998</v>
      </c>
      <c r="RG13" s="24">
        <v>0.85299999999999998</v>
      </c>
      <c r="RH13" s="24">
        <v>0.90500000000000003</v>
      </c>
      <c r="RI13" s="24">
        <v>0.90500000000000003</v>
      </c>
      <c r="RJ13" s="4">
        <v>999</v>
      </c>
      <c r="RK13" s="4">
        <v>999</v>
      </c>
      <c r="RL13" s="4">
        <v>999</v>
      </c>
      <c r="RM13" s="4">
        <v>999</v>
      </c>
      <c r="RN13" s="4">
        <v>999</v>
      </c>
      <c r="RO13" s="4">
        <v>999</v>
      </c>
      <c r="RP13" s="4">
        <v>999</v>
      </c>
      <c r="RQ13" s="4">
        <v>999</v>
      </c>
      <c r="RR13" s="4">
        <v>999</v>
      </c>
      <c r="RS13" s="4">
        <v>999</v>
      </c>
      <c r="RT13" s="4">
        <v>999</v>
      </c>
      <c r="RU13" s="4">
        <v>999</v>
      </c>
      <c r="RV13" s="4">
        <v>999</v>
      </c>
      <c r="RW13" s="4">
        <v>999</v>
      </c>
      <c r="RX13" s="4">
        <v>999</v>
      </c>
      <c r="RY13" s="4">
        <v>999</v>
      </c>
      <c r="RZ13" s="30">
        <f t="shared" si="7"/>
        <v>1.0609613130128956</v>
      </c>
      <c r="SA13" s="15" t="s">
        <v>1021</v>
      </c>
      <c r="SB13" s="30">
        <v>999</v>
      </c>
      <c r="SC13" s="30">
        <v>999</v>
      </c>
      <c r="SD13" s="30">
        <v>999</v>
      </c>
      <c r="SE13" s="30">
        <v>999</v>
      </c>
      <c r="SF13" s="30">
        <v>999</v>
      </c>
      <c r="SG13" s="30">
        <v>999</v>
      </c>
      <c r="SH13" s="30">
        <v>999</v>
      </c>
      <c r="SI13" s="30">
        <v>999</v>
      </c>
      <c r="SJ13" s="25">
        <v>0.72549579072908987</v>
      </c>
      <c r="SK13" s="24">
        <v>0.68099999999999994</v>
      </c>
      <c r="SL13" s="4">
        <v>999</v>
      </c>
      <c r="SM13" s="4">
        <v>999</v>
      </c>
      <c r="SN13" s="4">
        <v>999</v>
      </c>
      <c r="SO13" s="4">
        <v>999</v>
      </c>
      <c r="SP13" s="4">
        <v>999</v>
      </c>
      <c r="SQ13" s="4">
        <v>999</v>
      </c>
      <c r="SR13" s="4">
        <v>999</v>
      </c>
      <c r="SS13" s="4">
        <v>999</v>
      </c>
      <c r="ST13" s="4">
        <v>999</v>
      </c>
      <c r="SU13" s="4">
        <v>999</v>
      </c>
      <c r="SV13" s="4">
        <v>999</v>
      </c>
      <c r="SW13" s="4">
        <v>999</v>
      </c>
      <c r="SX13" s="4">
        <v>999</v>
      </c>
      <c r="SY13" s="4">
        <v>999</v>
      </c>
      <c r="SZ13" s="4">
        <v>999</v>
      </c>
      <c r="TA13" s="4">
        <v>999</v>
      </c>
      <c r="TB13" s="4">
        <v>999</v>
      </c>
      <c r="TC13" s="4">
        <v>999</v>
      </c>
      <c r="TD13" s="4">
        <v>999</v>
      </c>
      <c r="TE13" s="4">
        <v>999</v>
      </c>
      <c r="TF13" s="30">
        <v>999</v>
      </c>
      <c r="TG13" s="30">
        <v>999</v>
      </c>
      <c r="TH13" s="30">
        <v>999</v>
      </c>
      <c r="TI13" s="30">
        <v>999</v>
      </c>
      <c r="TJ13" s="30">
        <v>999</v>
      </c>
      <c r="TK13" s="30">
        <v>999</v>
      </c>
      <c r="TL13" s="30">
        <v>999</v>
      </c>
      <c r="TM13" s="30">
        <v>999</v>
      </c>
      <c r="TN13" s="30">
        <v>999</v>
      </c>
      <c r="TO13" s="30">
        <v>999</v>
      </c>
      <c r="TP13" s="4">
        <v>999</v>
      </c>
      <c r="TQ13" s="4">
        <v>999</v>
      </c>
      <c r="TR13" s="4">
        <v>999</v>
      </c>
      <c r="TS13" s="4">
        <v>999</v>
      </c>
      <c r="TT13" s="4">
        <v>999</v>
      </c>
      <c r="TU13" s="4">
        <v>999</v>
      </c>
      <c r="TV13" s="4">
        <v>999</v>
      </c>
      <c r="TW13" s="4">
        <v>999</v>
      </c>
      <c r="TX13" s="4">
        <v>999</v>
      </c>
      <c r="TY13" s="4">
        <v>999</v>
      </c>
      <c r="TZ13" s="4">
        <v>999</v>
      </c>
      <c r="UA13" s="4">
        <v>999</v>
      </c>
      <c r="UB13" s="4">
        <v>999</v>
      </c>
      <c r="UC13" s="4">
        <v>999</v>
      </c>
      <c r="UD13" s="4">
        <v>999</v>
      </c>
      <c r="UE13" s="4">
        <v>999</v>
      </c>
      <c r="UF13" s="4">
        <v>999</v>
      </c>
      <c r="UG13" s="4">
        <v>999</v>
      </c>
      <c r="UH13" s="4">
        <v>999</v>
      </c>
      <c r="UI13" s="4">
        <v>999</v>
      </c>
      <c r="UJ13" s="4">
        <v>999</v>
      </c>
      <c r="UK13" s="4">
        <v>999</v>
      </c>
      <c r="UL13" s="30">
        <v>999</v>
      </c>
      <c r="UM13" s="30">
        <v>999</v>
      </c>
      <c r="UN13" s="30">
        <v>999</v>
      </c>
      <c r="UO13" s="30">
        <v>999</v>
      </c>
      <c r="UP13" s="30">
        <v>999</v>
      </c>
      <c r="UQ13" s="30">
        <v>999</v>
      </c>
      <c r="UR13" s="30">
        <v>999</v>
      </c>
      <c r="US13" s="30">
        <v>999</v>
      </c>
      <c r="UT13" s="30">
        <v>999</v>
      </c>
      <c r="UU13" s="30">
        <v>999</v>
      </c>
      <c r="UV13" s="4">
        <v>999</v>
      </c>
      <c r="UW13" s="4">
        <v>999</v>
      </c>
      <c r="UX13" s="4">
        <v>999</v>
      </c>
      <c r="UY13" s="4">
        <v>999</v>
      </c>
      <c r="UZ13" s="4">
        <v>999</v>
      </c>
      <c r="VA13" s="4">
        <v>999</v>
      </c>
      <c r="VB13" s="4">
        <v>999</v>
      </c>
      <c r="VC13" s="4">
        <v>999</v>
      </c>
      <c r="VD13" s="4">
        <v>999</v>
      </c>
      <c r="VE13" s="4">
        <v>999</v>
      </c>
      <c r="VF13" s="4">
        <v>999</v>
      </c>
      <c r="VG13" s="4">
        <v>999</v>
      </c>
      <c r="VH13" s="4">
        <v>999</v>
      </c>
      <c r="VI13" s="4">
        <v>999</v>
      </c>
      <c r="VJ13" s="4">
        <v>999</v>
      </c>
      <c r="VK13" s="4">
        <v>999</v>
      </c>
      <c r="VL13" s="4">
        <v>999</v>
      </c>
      <c r="VM13" s="4">
        <v>999</v>
      </c>
      <c r="VN13" s="4">
        <v>999</v>
      </c>
      <c r="VO13" s="4">
        <v>999</v>
      </c>
      <c r="VP13" s="4">
        <v>999</v>
      </c>
      <c r="VQ13" s="4">
        <v>999</v>
      </c>
      <c r="VR13" s="30">
        <v>999</v>
      </c>
      <c r="VS13" s="30">
        <v>999</v>
      </c>
      <c r="VT13" s="30">
        <v>999</v>
      </c>
      <c r="VU13" s="30">
        <v>999</v>
      </c>
      <c r="VV13" s="30">
        <v>999</v>
      </c>
      <c r="VW13" s="30">
        <v>999</v>
      </c>
      <c r="VX13" s="30">
        <v>999</v>
      </c>
      <c r="VY13" s="30">
        <v>999</v>
      </c>
      <c r="VZ13" s="30">
        <v>999</v>
      </c>
      <c r="WA13" s="30">
        <v>999</v>
      </c>
      <c r="WB13" s="4">
        <v>2014</v>
      </c>
      <c r="WC13" s="88">
        <v>0.67939652885932666</v>
      </c>
      <c r="WD13" s="88">
        <v>0.15909090909090909</v>
      </c>
      <c r="WE13" s="88">
        <v>0.71969696969696972</v>
      </c>
      <c r="WF13" s="4">
        <v>1</v>
      </c>
      <c r="WG13" s="4" t="s">
        <v>1010</v>
      </c>
      <c r="WH13" s="4">
        <v>1</v>
      </c>
      <c r="WI13" s="4" t="s">
        <v>1010</v>
      </c>
      <c r="WJ13" s="4">
        <v>1</v>
      </c>
      <c r="WK13" s="4" t="s">
        <v>1010</v>
      </c>
      <c r="WL13" s="4">
        <v>1</v>
      </c>
      <c r="WM13" s="4" t="s">
        <v>1010</v>
      </c>
      <c r="WN13" s="4">
        <v>1</v>
      </c>
      <c r="WO13" s="4" t="s">
        <v>1010</v>
      </c>
      <c r="WP13" s="4">
        <v>1</v>
      </c>
      <c r="WQ13" s="4" t="s">
        <v>1010</v>
      </c>
      <c r="WR13" s="4">
        <v>1</v>
      </c>
      <c r="WS13" s="4" t="s">
        <v>1010</v>
      </c>
      <c r="WT13" s="4">
        <v>1</v>
      </c>
      <c r="WU13" s="4" t="s">
        <v>1010</v>
      </c>
      <c r="WV13" s="4">
        <v>1</v>
      </c>
      <c r="WW13" s="4" t="s">
        <v>1010</v>
      </c>
      <c r="WX13" s="4">
        <v>1</v>
      </c>
      <c r="WY13" s="4" t="s">
        <v>1010</v>
      </c>
      <c r="WZ13" s="4">
        <v>1</v>
      </c>
      <c r="XA13" s="4" t="s">
        <v>1010</v>
      </c>
      <c r="XB13" s="4">
        <v>1</v>
      </c>
      <c r="XC13" s="4" t="s">
        <v>1010</v>
      </c>
      <c r="XD13" s="4">
        <v>1</v>
      </c>
      <c r="XE13" s="4" t="s">
        <v>1010</v>
      </c>
      <c r="XF13" s="4">
        <v>1</v>
      </c>
      <c r="XG13" s="4" t="s">
        <v>1010</v>
      </c>
      <c r="XH13" s="4">
        <v>1</v>
      </c>
      <c r="XI13" s="4" t="s">
        <v>1010</v>
      </c>
      <c r="XJ13" s="4">
        <v>1</v>
      </c>
      <c r="XK13" s="4" t="s">
        <v>1010</v>
      </c>
      <c r="XL13" s="4">
        <v>1</v>
      </c>
      <c r="XM13" s="4" t="s">
        <v>1010</v>
      </c>
      <c r="XN13" s="4">
        <v>1</v>
      </c>
      <c r="XO13" s="4" t="s">
        <v>1010</v>
      </c>
      <c r="XP13" s="4">
        <v>1</v>
      </c>
      <c r="XQ13" s="4" t="s">
        <v>1010</v>
      </c>
      <c r="XR13" s="4">
        <v>0</v>
      </c>
      <c r="XS13" s="4" t="s">
        <v>1011</v>
      </c>
      <c r="XT13" s="88">
        <v>0.94736842105263153</v>
      </c>
      <c r="XU13" s="88">
        <v>1</v>
      </c>
      <c r="XV13" s="4">
        <v>1</v>
      </c>
      <c r="XW13" s="4" t="s">
        <v>1010</v>
      </c>
      <c r="XX13" s="4">
        <v>0.33</v>
      </c>
      <c r="XY13" s="4" t="s">
        <v>1049</v>
      </c>
      <c r="XZ13" s="4">
        <v>1</v>
      </c>
      <c r="YA13" s="4" t="s">
        <v>1010</v>
      </c>
      <c r="YB13" s="4">
        <v>0</v>
      </c>
      <c r="YC13" s="4" t="s">
        <v>1050</v>
      </c>
      <c r="YD13" s="88">
        <v>0.58250000000000002</v>
      </c>
      <c r="YE13" s="88">
        <v>1</v>
      </c>
      <c r="YF13" s="4">
        <v>0</v>
      </c>
      <c r="YG13" s="4" t="s">
        <v>1011</v>
      </c>
      <c r="YH13" s="4">
        <v>0</v>
      </c>
      <c r="YI13" s="4" t="s">
        <v>1011</v>
      </c>
      <c r="YJ13" s="4">
        <v>0</v>
      </c>
      <c r="YK13" s="4" t="s">
        <v>1011</v>
      </c>
      <c r="YL13" s="4">
        <v>0</v>
      </c>
      <c r="YM13" s="4" t="s">
        <v>1011</v>
      </c>
      <c r="YN13" s="4">
        <v>0</v>
      </c>
      <c r="YO13" s="4" t="s">
        <v>1011</v>
      </c>
      <c r="YP13" s="4">
        <v>0</v>
      </c>
      <c r="YQ13" s="4" t="s">
        <v>1011</v>
      </c>
      <c r="YR13" s="4">
        <v>0</v>
      </c>
      <c r="YS13" s="4" t="s">
        <v>1011</v>
      </c>
      <c r="YT13" s="4">
        <v>0</v>
      </c>
      <c r="YU13" s="4" t="s">
        <v>1011</v>
      </c>
      <c r="YV13" s="4">
        <v>0.66</v>
      </c>
      <c r="YW13" s="4">
        <v>0.66</v>
      </c>
      <c r="YX13" s="4">
        <v>999</v>
      </c>
      <c r="YY13" s="4">
        <v>999</v>
      </c>
      <c r="YZ13" s="4">
        <v>999</v>
      </c>
      <c r="ZA13" s="4">
        <v>999</v>
      </c>
      <c r="ZB13" s="4">
        <v>999</v>
      </c>
      <c r="ZC13" s="4">
        <v>999</v>
      </c>
      <c r="ZD13" s="4">
        <v>999</v>
      </c>
      <c r="ZE13" s="4">
        <v>999</v>
      </c>
      <c r="ZF13" s="4">
        <v>999</v>
      </c>
      <c r="ZG13" s="4">
        <v>999</v>
      </c>
      <c r="ZH13" s="4">
        <v>999</v>
      </c>
      <c r="ZI13" s="4">
        <v>999</v>
      </c>
      <c r="ZJ13" s="4">
        <v>999</v>
      </c>
      <c r="ZK13" s="4">
        <v>999</v>
      </c>
      <c r="ZL13" s="4">
        <v>999</v>
      </c>
      <c r="ZM13" s="4">
        <v>999</v>
      </c>
      <c r="ZN13" s="4">
        <v>999</v>
      </c>
      <c r="ZO13" s="4">
        <v>999</v>
      </c>
      <c r="ZP13" s="4">
        <v>999</v>
      </c>
      <c r="ZQ13" s="4">
        <v>999</v>
      </c>
      <c r="ZR13" s="30">
        <v>999</v>
      </c>
      <c r="ZS13" s="30">
        <v>999</v>
      </c>
      <c r="ZT13" s="30">
        <v>999</v>
      </c>
      <c r="ZU13" s="30">
        <v>999</v>
      </c>
      <c r="ZV13" s="30">
        <v>999</v>
      </c>
      <c r="ZW13" s="30">
        <v>999</v>
      </c>
      <c r="ZX13" s="30">
        <v>999</v>
      </c>
      <c r="ZY13" s="30">
        <v>999</v>
      </c>
      <c r="ZZ13" s="30">
        <v>999</v>
      </c>
      <c r="AAA13" s="30">
        <v>999</v>
      </c>
      <c r="AAB13" s="24">
        <v>0.61899999999999999</v>
      </c>
      <c r="AAC13" s="24">
        <v>0.61899999999999999</v>
      </c>
      <c r="AAD13" s="24">
        <v>0.54799999999999993</v>
      </c>
      <c r="AAE13" s="24">
        <v>0.54799999999999993</v>
      </c>
      <c r="AAF13" s="24">
        <v>0.66299999999999992</v>
      </c>
      <c r="AAG13" s="24">
        <v>0.66299999999999992</v>
      </c>
      <c r="AAH13" s="4">
        <v>999</v>
      </c>
      <c r="AAI13" s="4">
        <v>999</v>
      </c>
      <c r="AAJ13" s="4">
        <v>999</v>
      </c>
      <c r="AAK13" s="4">
        <v>999</v>
      </c>
      <c r="AAL13" s="4">
        <v>999</v>
      </c>
      <c r="AAM13" s="4">
        <v>999</v>
      </c>
      <c r="AAN13" s="4">
        <v>999</v>
      </c>
      <c r="AAO13" s="4">
        <v>999</v>
      </c>
      <c r="AAP13" s="4">
        <v>999</v>
      </c>
      <c r="AAQ13" s="4">
        <v>999</v>
      </c>
      <c r="AAR13" s="4">
        <v>999</v>
      </c>
      <c r="AAS13" s="4">
        <v>999</v>
      </c>
      <c r="AAT13" s="4">
        <v>999</v>
      </c>
      <c r="AAU13" s="4">
        <v>999</v>
      </c>
      <c r="AAV13" s="4">
        <v>999</v>
      </c>
      <c r="AAW13" s="4">
        <v>999</v>
      </c>
      <c r="AAX13" s="30">
        <f t="shared" si="12"/>
        <v>1.2098540145985401</v>
      </c>
      <c r="AAY13" s="15" t="s">
        <v>1021</v>
      </c>
      <c r="AAZ13" s="30">
        <v>999</v>
      </c>
      <c r="ABA13" s="30">
        <v>999</v>
      </c>
      <c r="ABB13" s="30">
        <v>999</v>
      </c>
      <c r="ABC13" s="30">
        <v>999</v>
      </c>
      <c r="ABD13" s="30">
        <v>999</v>
      </c>
      <c r="ABE13" s="30">
        <v>999</v>
      </c>
      <c r="ABF13" s="30">
        <v>999</v>
      </c>
      <c r="ABG13" s="30">
        <v>999</v>
      </c>
      <c r="ABH13" s="24">
        <v>0.34499999999999997</v>
      </c>
      <c r="ABI13" s="24">
        <v>0.34499999999999997</v>
      </c>
      <c r="ABJ13" s="24">
        <v>0.31900000000000001</v>
      </c>
      <c r="ABK13" s="24">
        <v>0.31900000000000001</v>
      </c>
      <c r="ABL13" s="24">
        <v>0.35499999999999998</v>
      </c>
      <c r="ABM13" s="24">
        <v>0.35499999999999998</v>
      </c>
      <c r="ABN13" s="4">
        <v>999</v>
      </c>
      <c r="ABO13" s="4">
        <v>999</v>
      </c>
      <c r="ABP13" s="4">
        <v>999</v>
      </c>
      <c r="ABQ13" s="4">
        <v>999</v>
      </c>
      <c r="ABR13" s="4">
        <v>999</v>
      </c>
      <c r="ABS13" s="4">
        <v>999</v>
      </c>
      <c r="ABT13" s="4">
        <v>999</v>
      </c>
      <c r="ABU13" s="4">
        <v>999</v>
      </c>
      <c r="ABV13" s="4">
        <v>999</v>
      </c>
      <c r="ABW13" s="4">
        <v>999</v>
      </c>
      <c r="ABX13" s="4">
        <v>999</v>
      </c>
      <c r="ABY13" s="4">
        <v>999</v>
      </c>
      <c r="ABZ13" s="4">
        <v>999</v>
      </c>
      <c r="ACA13" s="4">
        <v>999</v>
      </c>
      <c r="ACB13" s="4">
        <v>999</v>
      </c>
      <c r="ACC13" s="4">
        <v>999</v>
      </c>
      <c r="ACD13" s="30">
        <f>ABM13/ABK13</f>
        <v>1.1128526645768024</v>
      </c>
      <c r="ACE13" s="15" t="s">
        <v>1021</v>
      </c>
      <c r="ACF13" s="30">
        <v>999</v>
      </c>
      <c r="ACG13" s="30">
        <v>999</v>
      </c>
      <c r="ACH13" s="30">
        <v>999</v>
      </c>
      <c r="ACI13" s="30">
        <v>999</v>
      </c>
      <c r="ACJ13" s="30">
        <v>999</v>
      </c>
      <c r="ACK13" s="30">
        <v>999</v>
      </c>
      <c r="ACL13" s="30">
        <v>999</v>
      </c>
      <c r="ACM13" s="30">
        <v>999</v>
      </c>
      <c r="ACN13" s="24">
        <v>0.69589408289548704</v>
      </c>
      <c r="ACO13" s="24">
        <v>0.64659999999999995</v>
      </c>
      <c r="ACP13" s="4">
        <v>999</v>
      </c>
      <c r="ACQ13" s="4">
        <v>999</v>
      </c>
      <c r="ACR13" s="4">
        <v>999</v>
      </c>
      <c r="ACS13" s="4">
        <v>999</v>
      </c>
      <c r="ACT13" s="4">
        <v>999</v>
      </c>
      <c r="ACU13" s="4">
        <v>999</v>
      </c>
      <c r="ACV13" s="4">
        <v>999</v>
      </c>
      <c r="ACW13" s="4">
        <v>999</v>
      </c>
      <c r="ACX13" s="4">
        <v>999</v>
      </c>
      <c r="ACY13" s="4">
        <v>999</v>
      </c>
      <c r="ACZ13" s="4">
        <v>999</v>
      </c>
      <c r="ADA13" s="4">
        <v>999</v>
      </c>
      <c r="ADB13" s="4">
        <v>999</v>
      </c>
      <c r="ADC13" s="4">
        <v>999</v>
      </c>
      <c r="ADD13" s="4">
        <v>999</v>
      </c>
      <c r="ADE13" s="4">
        <v>999</v>
      </c>
      <c r="ADF13" s="4">
        <v>999</v>
      </c>
      <c r="ADG13" s="4">
        <v>999</v>
      </c>
      <c r="ADH13" s="4">
        <v>999</v>
      </c>
      <c r="ADI13" s="4">
        <v>999</v>
      </c>
      <c r="ADJ13" s="30">
        <v>999</v>
      </c>
      <c r="ADK13" s="30">
        <v>999</v>
      </c>
      <c r="ADL13" s="30">
        <v>999</v>
      </c>
      <c r="ADM13" s="30">
        <v>999</v>
      </c>
      <c r="ADN13" s="30">
        <v>999</v>
      </c>
      <c r="ADO13" s="30">
        <v>999</v>
      </c>
      <c r="ADP13" s="30">
        <v>999</v>
      </c>
      <c r="ADQ13" s="30">
        <v>999</v>
      </c>
      <c r="ADR13" s="30">
        <v>999</v>
      </c>
      <c r="ADS13" s="30">
        <v>999</v>
      </c>
      <c r="ADT13" s="4">
        <v>999</v>
      </c>
      <c r="ADU13" s="4">
        <v>999</v>
      </c>
      <c r="ADV13" s="4">
        <v>999</v>
      </c>
      <c r="ADW13" s="4">
        <v>999</v>
      </c>
      <c r="ADX13" s="4">
        <v>999</v>
      </c>
      <c r="ADY13" s="4">
        <v>999</v>
      </c>
      <c r="ADZ13" s="4">
        <v>999</v>
      </c>
      <c r="AEA13" s="4">
        <v>999</v>
      </c>
      <c r="AEB13" s="4">
        <v>999</v>
      </c>
      <c r="AEC13" s="4">
        <v>999</v>
      </c>
      <c r="AED13" s="4">
        <v>999</v>
      </c>
      <c r="AEE13" s="4">
        <v>999</v>
      </c>
      <c r="AEF13" s="4">
        <v>999</v>
      </c>
      <c r="AEG13" s="4">
        <v>999</v>
      </c>
      <c r="AEH13" s="4">
        <v>999</v>
      </c>
      <c r="AEI13" s="4">
        <v>999</v>
      </c>
      <c r="AEJ13" s="4">
        <v>999</v>
      </c>
      <c r="AEK13" s="4">
        <v>999</v>
      </c>
      <c r="AEL13" s="4">
        <v>999</v>
      </c>
      <c r="AEM13" s="4">
        <v>999</v>
      </c>
      <c r="AEN13" s="4">
        <v>999</v>
      </c>
      <c r="AEO13" s="4">
        <v>999</v>
      </c>
      <c r="AEP13" s="30">
        <v>999</v>
      </c>
      <c r="AEQ13" s="30">
        <v>999</v>
      </c>
      <c r="AER13" s="30">
        <v>999</v>
      </c>
      <c r="AES13" s="30">
        <v>999</v>
      </c>
      <c r="AET13" s="30">
        <v>999</v>
      </c>
      <c r="AEU13" s="30">
        <v>999</v>
      </c>
      <c r="AEV13" s="30">
        <v>999</v>
      </c>
      <c r="AEW13" s="30">
        <v>999</v>
      </c>
      <c r="AEX13" s="30">
        <v>999</v>
      </c>
      <c r="AEY13" s="30">
        <v>999</v>
      </c>
      <c r="AEZ13" s="4">
        <v>999</v>
      </c>
      <c r="AFA13" s="4">
        <v>999</v>
      </c>
      <c r="AFB13" s="4">
        <v>999</v>
      </c>
      <c r="AFC13" s="4">
        <v>999</v>
      </c>
      <c r="AFD13" s="4">
        <v>999</v>
      </c>
      <c r="AFE13" s="4">
        <v>999</v>
      </c>
      <c r="AFF13" s="4">
        <v>999</v>
      </c>
      <c r="AFG13" s="4">
        <v>999</v>
      </c>
      <c r="AFH13" s="4">
        <v>999</v>
      </c>
      <c r="AFI13" s="4">
        <v>999</v>
      </c>
      <c r="AFJ13" s="4">
        <v>999</v>
      </c>
      <c r="AFK13" s="4">
        <v>999</v>
      </c>
      <c r="AFL13" s="4">
        <v>999</v>
      </c>
      <c r="AFM13" s="4">
        <v>999</v>
      </c>
      <c r="AFN13" s="4">
        <v>999</v>
      </c>
      <c r="AFO13" s="4">
        <v>999</v>
      </c>
      <c r="AFP13" s="4">
        <v>999</v>
      </c>
      <c r="AFQ13" s="4">
        <v>999</v>
      </c>
      <c r="AFR13" s="4">
        <v>999</v>
      </c>
      <c r="AFS13" s="4">
        <v>999</v>
      </c>
      <c r="AFT13" s="4">
        <v>999</v>
      </c>
      <c r="AFU13" s="4">
        <v>999</v>
      </c>
      <c r="AFV13" s="30">
        <v>999</v>
      </c>
      <c r="AFW13" s="30">
        <v>999</v>
      </c>
      <c r="AFX13" s="30">
        <v>999</v>
      </c>
      <c r="AFY13" s="30">
        <v>999</v>
      </c>
      <c r="AFZ13" s="30">
        <v>999</v>
      </c>
      <c r="AGA13" s="30">
        <v>999</v>
      </c>
      <c r="AGB13" s="30">
        <v>999</v>
      </c>
      <c r="AGC13" s="30">
        <v>999</v>
      </c>
      <c r="AGD13" s="30">
        <v>999</v>
      </c>
      <c r="AGE13" s="30">
        <v>999</v>
      </c>
      <c r="AGF13" s="4">
        <v>2014</v>
      </c>
      <c r="AGG13" s="24">
        <v>0.9890000000000001</v>
      </c>
      <c r="AGH13" s="24">
        <v>0.9890000000000001</v>
      </c>
      <c r="AGI13" s="24">
        <v>0.99</v>
      </c>
      <c r="AGJ13" s="24">
        <v>0.99</v>
      </c>
      <c r="AGK13" s="24">
        <v>0.9890000000000001</v>
      </c>
      <c r="AGL13" s="24">
        <v>0.9890000000000001</v>
      </c>
      <c r="AGM13" s="4">
        <v>999</v>
      </c>
      <c r="AGN13" s="4">
        <v>999</v>
      </c>
      <c r="AGO13" s="4">
        <v>999</v>
      </c>
      <c r="AGP13" s="4">
        <v>999</v>
      </c>
      <c r="AGQ13" s="4">
        <v>999</v>
      </c>
      <c r="AGR13" s="4">
        <v>999</v>
      </c>
      <c r="AGS13" s="4">
        <v>999</v>
      </c>
      <c r="AGT13" s="4">
        <v>999</v>
      </c>
      <c r="AGU13" s="4">
        <v>999</v>
      </c>
      <c r="AGV13" s="4">
        <v>999</v>
      </c>
      <c r="AGW13" s="4">
        <v>999</v>
      </c>
      <c r="AGX13" s="4">
        <v>999</v>
      </c>
      <c r="AGY13" s="4">
        <v>999</v>
      </c>
      <c r="AGZ13" s="4">
        <v>999</v>
      </c>
      <c r="AHA13" s="24">
        <v>0.46899999999999997</v>
      </c>
      <c r="AHB13" s="24">
        <v>0.46899999999999997</v>
      </c>
      <c r="AHC13" s="30">
        <f t="shared" si="8"/>
        <v>0.99898989898989909</v>
      </c>
      <c r="AHD13" s="15" t="s">
        <v>1024</v>
      </c>
      <c r="AHE13" s="30">
        <v>999</v>
      </c>
      <c r="AHF13" s="30">
        <v>999</v>
      </c>
      <c r="AHG13" s="30">
        <v>999</v>
      </c>
      <c r="AHH13" s="30">
        <v>999</v>
      </c>
      <c r="AHI13" s="30">
        <v>999</v>
      </c>
      <c r="AHJ13" s="30">
        <v>999</v>
      </c>
      <c r="AHK13" s="85">
        <f>AHB13/AGH13</f>
        <v>0.47421638018200196</v>
      </c>
      <c r="AHL13" s="15" t="s">
        <v>1022</v>
      </c>
      <c r="AHM13" s="24">
        <v>0.96299999999999997</v>
      </c>
      <c r="AHN13" s="24">
        <v>0.96299999999999997</v>
      </c>
      <c r="AHO13" s="24">
        <v>0.9840000000000001</v>
      </c>
      <c r="AHP13" s="24">
        <v>0.9840000000000001</v>
      </c>
      <c r="AHQ13" s="24">
        <v>0.94099999999999995</v>
      </c>
      <c r="AHR13" s="24">
        <v>0.94099999999999995</v>
      </c>
      <c r="AHS13" s="4">
        <v>999</v>
      </c>
      <c r="AHT13" s="4">
        <v>999</v>
      </c>
      <c r="AHU13" s="4">
        <v>999</v>
      </c>
      <c r="AHV13" s="4">
        <v>999</v>
      </c>
      <c r="AHW13" s="4">
        <v>999</v>
      </c>
      <c r="AHX13" s="4">
        <v>999</v>
      </c>
      <c r="AHY13" s="4">
        <v>999</v>
      </c>
      <c r="AHZ13" s="4">
        <v>999</v>
      </c>
      <c r="AIA13" s="4">
        <v>999</v>
      </c>
      <c r="AIB13" s="4">
        <v>999</v>
      </c>
      <c r="AIC13" s="4">
        <v>999</v>
      </c>
      <c r="AID13" s="4">
        <v>999</v>
      </c>
      <c r="AIE13" s="4">
        <v>999</v>
      </c>
      <c r="AIF13" s="4">
        <v>999</v>
      </c>
      <c r="AIG13" s="4">
        <v>999</v>
      </c>
      <c r="AIH13" s="4">
        <v>999</v>
      </c>
      <c r="AII13" s="30">
        <f t="shared" si="2"/>
        <v>0.95630081300812997</v>
      </c>
      <c r="AIJ13" s="15" t="s">
        <v>1024</v>
      </c>
      <c r="AIK13" s="30">
        <v>999</v>
      </c>
      <c r="AIL13" s="30">
        <v>999</v>
      </c>
      <c r="AIM13" s="30">
        <v>999</v>
      </c>
      <c r="AIN13" s="30">
        <v>999</v>
      </c>
      <c r="AIO13" s="30">
        <v>999</v>
      </c>
      <c r="AIP13" s="30">
        <v>999</v>
      </c>
      <c r="AIQ13" s="30">
        <v>999</v>
      </c>
      <c r="AIR13" s="30">
        <v>999</v>
      </c>
      <c r="AIS13" s="5">
        <v>2014</v>
      </c>
      <c r="AIT13" s="88">
        <v>0.30513529163539188</v>
      </c>
      <c r="AIU13" s="88">
        <v>0.60984848484848486</v>
      </c>
      <c r="AIV13" s="88">
        <v>0.86994949494949492</v>
      </c>
      <c r="AIW13" s="4">
        <v>1</v>
      </c>
      <c r="AIX13" s="4" t="s">
        <v>1010</v>
      </c>
      <c r="AIY13" s="4">
        <v>0.33</v>
      </c>
      <c r="AIZ13" s="4" t="s">
        <v>1042</v>
      </c>
      <c r="AJA13" s="24">
        <v>999</v>
      </c>
      <c r="AJB13" s="24">
        <v>999</v>
      </c>
      <c r="AJC13" s="24">
        <v>999</v>
      </c>
      <c r="AJD13" s="24">
        <v>999</v>
      </c>
      <c r="AJE13" s="24">
        <v>999</v>
      </c>
      <c r="AJF13" s="24">
        <v>999</v>
      </c>
      <c r="AJG13" s="88">
        <v>0.66500000000000004</v>
      </c>
      <c r="AJH13" s="88">
        <v>0.66666666666666663</v>
      </c>
      <c r="AJI13" s="4">
        <v>1</v>
      </c>
      <c r="AJJ13" s="4" t="s">
        <v>1051</v>
      </c>
      <c r="AJK13" s="4">
        <v>1</v>
      </c>
      <c r="AJL13" s="4" t="s">
        <v>1010</v>
      </c>
      <c r="AJM13" s="24">
        <v>1</v>
      </c>
      <c r="AJN13" s="1">
        <v>0</v>
      </c>
      <c r="AJO13" s="24">
        <v>1</v>
      </c>
      <c r="AJP13" s="1">
        <v>0</v>
      </c>
      <c r="AJQ13" s="88">
        <v>1</v>
      </c>
      <c r="AJR13" s="88">
        <v>1</v>
      </c>
      <c r="AJS13" s="4">
        <v>1</v>
      </c>
      <c r="AJT13" s="4" t="s">
        <v>1052</v>
      </c>
      <c r="AJU13" s="4">
        <v>1</v>
      </c>
      <c r="AJV13" s="4" t="s">
        <v>1010</v>
      </c>
      <c r="AJW13" s="4">
        <v>0</v>
      </c>
      <c r="AJX13" s="4" t="s">
        <v>1011</v>
      </c>
      <c r="AJY13" s="4">
        <v>0</v>
      </c>
      <c r="AJZ13" s="4" t="s">
        <v>1011</v>
      </c>
      <c r="AKA13" s="88">
        <v>0.5</v>
      </c>
      <c r="AKB13" s="88">
        <v>1</v>
      </c>
      <c r="AKC13" s="4" t="s">
        <v>1037</v>
      </c>
      <c r="AKD13" s="4" t="s">
        <v>1011</v>
      </c>
      <c r="AKE13" s="24">
        <v>0.69451725927531949</v>
      </c>
      <c r="AKF13">
        <v>35.5</v>
      </c>
      <c r="AKG13" s="4" t="s">
        <v>1036</v>
      </c>
      <c r="AKH13" s="4" t="s">
        <v>1010</v>
      </c>
      <c r="AKI13" s="4" t="s">
        <v>1036</v>
      </c>
      <c r="AKJ13" s="4" t="s">
        <v>1010</v>
      </c>
      <c r="AKK13" s="24">
        <v>0.94</v>
      </c>
      <c r="AKL13" s="24">
        <v>0.94</v>
      </c>
      <c r="AKM13" s="4" t="s">
        <v>1068</v>
      </c>
      <c r="AKN13" s="4" t="s">
        <v>1012</v>
      </c>
      <c r="AKO13" s="4" t="s">
        <v>1068</v>
      </c>
      <c r="AKP13" s="4" t="s">
        <v>1012</v>
      </c>
      <c r="AKQ13" s="88">
        <v>0.72690345185506389</v>
      </c>
      <c r="AKR13" s="88">
        <v>1</v>
      </c>
      <c r="AKS13" s="88">
        <v>0.91666666666666663</v>
      </c>
    </row>
    <row r="14" spans="1:981" s="4" customFormat="1" x14ac:dyDescent="0.25">
      <c r="A14" s="4" t="s">
        <v>1053</v>
      </c>
      <c r="B14" s="4">
        <v>1</v>
      </c>
      <c r="C14" s="4" t="s">
        <v>1010</v>
      </c>
      <c r="D14" s="4">
        <v>1</v>
      </c>
      <c r="E14" s="4" t="s">
        <v>1010</v>
      </c>
      <c r="F14" s="4">
        <v>1</v>
      </c>
      <c r="G14" s="4" t="s">
        <v>1010</v>
      </c>
      <c r="H14" s="4">
        <v>1</v>
      </c>
      <c r="I14" s="4" t="s">
        <v>1010</v>
      </c>
      <c r="J14" s="4">
        <v>1</v>
      </c>
      <c r="K14" s="4" t="s">
        <v>1010</v>
      </c>
      <c r="L14" s="4">
        <v>1</v>
      </c>
      <c r="M14" s="4" t="s">
        <v>1010</v>
      </c>
      <c r="N14" s="4">
        <v>1</v>
      </c>
      <c r="O14" s="4" t="s">
        <v>1010</v>
      </c>
      <c r="P14" s="4">
        <v>1</v>
      </c>
      <c r="Q14" s="4" t="s">
        <v>1010</v>
      </c>
      <c r="R14" s="4">
        <v>1</v>
      </c>
      <c r="S14" s="4" t="s">
        <v>1010</v>
      </c>
      <c r="T14" s="4">
        <v>1</v>
      </c>
      <c r="U14" s="4" t="s">
        <v>1010</v>
      </c>
      <c r="V14" s="4">
        <v>1</v>
      </c>
      <c r="W14" s="4" t="s">
        <v>1010</v>
      </c>
      <c r="X14" s="4">
        <v>1</v>
      </c>
      <c r="Y14" s="4" t="s">
        <v>1010</v>
      </c>
      <c r="Z14" s="4">
        <v>1</v>
      </c>
      <c r="AA14" s="4" t="s">
        <v>1315</v>
      </c>
      <c r="AB14" s="4">
        <v>1</v>
      </c>
      <c r="AC14" s="4" t="s">
        <v>1315</v>
      </c>
      <c r="AD14" s="4">
        <v>1</v>
      </c>
      <c r="AE14" s="4" t="s">
        <v>1315</v>
      </c>
      <c r="AF14" s="4">
        <v>1</v>
      </c>
      <c r="AG14" s="4" t="s">
        <v>1315</v>
      </c>
      <c r="AH14" s="4">
        <v>997</v>
      </c>
      <c r="AI14" s="4" t="s">
        <v>1012</v>
      </c>
      <c r="AJ14" s="4">
        <v>997</v>
      </c>
      <c r="AK14" s="4" t="s">
        <v>1012</v>
      </c>
      <c r="AL14" s="4">
        <v>997</v>
      </c>
      <c r="AM14" s="4" t="s">
        <v>1012</v>
      </c>
      <c r="AN14" s="4">
        <v>997</v>
      </c>
      <c r="AO14" s="4" t="s">
        <v>1012</v>
      </c>
      <c r="AP14" s="4">
        <v>997</v>
      </c>
      <c r="AQ14" s="4" t="s">
        <v>1012</v>
      </c>
      <c r="AR14" s="4">
        <v>997</v>
      </c>
      <c r="AS14" s="4" t="s">
        <v>1012</v>
      </c>
      <c r="AT14" s="4">
        <v>997</v>
      </c>
      <c r="AU14" s="4" t="s">
        <v>1012</v>
      </c>
      <c r="AV14" s="4">
        <v>997</v>
      </c>
      <c r="AW14" s="4" t="s">
        <v>1012</v>
      </c>
      <c r="AX14" s="4">
        <v>997</v>
      </c>
      <c r="AY14" s="4" t="s">
        <v>1012</v>
      </c>
      <c r="AZ14" s="4">
        <v>997</v>
      </c>
      <c r="BA14" s="28" t="s">
        <v>1012</v>
      </c>
      <c r="BB14" s="4">
        <v>997</v>
      </c>
      <c r="BC14" s="28" t="s">
        <v>1012</v>
      </c>
      <c r="BD14" s="4">
        <v>997</v>
      </c>
      <c r="BE14" s="28" t="s">
        <v>1012</v>
      </c>
      <c r="BF14" s="4">
        <v>997</v>
      </c>
      <c r="BG14" s="28" t="s">
        <v>1012</v>
      </c>
      <c r="BH14" s="4">
        <v>997</v>
      </c>
      <c r="BI14" s="28" t="s">
        <v>1012</v>
      </c>
      <c r="BJ14" s="4">
        <v>997</v>
      </c>
      <c r="BK14" s="28" t="s">
        <v>1012</v>
      </c>
      <c r="BL14" s="4">
        <v>997</v>
      </c>
      <c r="BM14" s="28" t="s">
        <v>1012</v>
      </c>
      <c r="BN14" s="90">
        <v>1</v>
      </c>
      <c r="BO14" s="90">
        <v>1</v>
      </c>
      <c r="BP14" s="4">
        <v>1</v>
      </c>
      <c r="BQ14" s="4" t="s">
        <v>1013</v>
      </c>
      <c r="BR14" s="4">
        <v>1</v>
      </c>
      <c r="BS14" s="4" t="s">
        <v>1013</v>
      </c>
      <c r="BT14" s="4">
        <v>1</v>
      </c>
      <c r="BU14" s="4" t="s">
        <v>1013</v>
      </c>
      <c r="BV14" s="4">
        <v>1</v>
      </c>
      <c r="BW14" s="4" t="s">
        <v>1013</v>
      </c>
      <c r="BX14" s="4">
        <v>1</v>
      </c>
      <c r="BY14" s="4" t="s">
        <v>1010</v>
      </c>
      <c r="BZ14" s="4">
        <v>1</v>
      </c>
      <c r="CA14" s="4" t="s">
        <v>1010</v>
      </c>
      <c r="CB14" s="4">
        <v>1</v>
      </c>
      <c r="CC14" s="4" t="s">
        <v>1010</v>
      </c>
      <c r="CD14" s="169">
        <v>1</v>
      </c>
      <c r="CE14" s="90">
        <v>1</v>
      </c>
      <c r="CF14" s="4">
        <v>1</v>
      </c>
      <c r="CG14" s="4" t="s">
        <v>1010</v>
      </c>
      <c r="CH14" s="4">
        <v>1</v>
      </c>
      <c r="CI14" s="4" t="s">
        <v>1010</v>
      </c>
      <c r="CJ14" s="4">
        <v>1</v>
      </c>
      <c r="CK14" s="4" t="s">
        <v>1010</v>
      </c>
      <c r="CL14" s="88">
        <v>1</v>
      </c>
      <c r="CM14" s="88">
        <v>1</v>
      </c>
      <c r="CN14" s="4">
        <v>1</v>
      </c>
      <c r="CO14" s="28" t="s">
        <v>1010</v>
      </c>
      <c r="CP14" s="4">
        <v>1</v>
      </c>
      <c r="CQ14" s="28" t="s">
        <v>1010</v>
      </c>
      <c r="CR14" s="4">
        <v>1</v>
      </c>
      <c r="CS14" s="4" t="s">
        <v>1035</v>
      </c>
      <c r="CT14" s="4">
        <v>1</v>
      </c>
      <c r="CU14" s="4" t="s">
        <v>1010</v>
      </c>
      <c r="CV14" s="90">
        <v>1</v>
      </c>
      <c r="CW14" s="90">
        <v>1</v>
      </c>
      <c r="CX14" s="4">
        <v>0.47515635283499624</v>
      </c>
      <c r="CY14" s="142">
        <v>9.3000000000000007</v>
      </c>
      <c r="CZ14" s="5" t="s">
        <v>1323</v>
      </c>
      <c r="DA14" s="23">
        <v>0.42774057162694301</v>
      </c>
      <c r="DB14" s="142">
        <v>2.5</v>
      </c>
      <c r="DC14" s="5">
        <v>2013</v>
      </c>
      <c r="DD14" s="4">
        <v>0.97724042502013442</v>
      </c>
      <c r="DE14">
        <v>2.3199999999999998</v>
      </c>
      <c r="DF14" s="5">
        <v>2012</v>
      </c>
      <c r="DG14" s="4">
        <v>997</v>
      </c>
      <c r="DH14" s="4">
        <v>997</v>
      </c>
      <c r="DI14" s="5">
        <v>997</v>
      </c>
      <c r="DJ14" s="5">
        <v>999</v>
      </c>
      <c r="DK14">
        <v>84.52</v>
      </c>
      <c r="DL14" s="5">
        <v>2014</v>
      </c>
      <c r="DM14" s="5">
        <v>999</v>
      </c>
      <c r="DN14">
        <v>84.52</v>
      </c>
      <c r="DO14" s="5">
        <v>2014</v>
      </c>
      <c r="DP14" s="4">
        <v>0.13793204682944499</v>
      </c>
      <c r="DQ14">
        <v>0.97</v>
      </c>
      <c r="DR14" s="5">
        <v>2014</v>
      </c>
      <c r="DS14" s="4">
        <v>1</v>
      </c>
      <c r="DT14">
        <v>13</v>
      </c>
      <c r="DU14" s="5">
        <v>2014</v>
      </c>
      <c r="DV14" s="4">
        <v>1</v>
      </c>
      <c r="DW14">
        <v>81.34</v>
      </c>
      <c r="DX14" s="5">
        <v>2012</v>
      </c>
      <c r="DY14" s="4">
        <v>0.3965264209884124</v>
      </c>
      <c r="DZ14">
        <v>12.7</v>
      </c>
      <c r="EA14" s="5">
        <v>2012</v>
      </c>
      <c r="EB14" s="4">
        <v>0.19616130165156032</v>
      </c>
      <c r="EC14">
        <v>5.96</v>
      </c>
      <c r="ED14" s="5">
        <v>2012</v>
      </c>
      <c r="EE14" s="4">
        <v>0.96174036964591558</v>
      </c>
      <c r="EF14">
        <v>96.1</v>
      </c>
      <c r="EG14" s="5">
        <v>2013</v>
      </c>
      <c r="EH14" s="88">
        <v>0.6191663876219341</v>
      </c>
      <c r="EI14" s="88">
        <v>0.7857142857142857</v>
      </c>
      <c r="EJ14" s="88">
        <v>0.95714285714285707</v>
      </c>
      <c r="EK14" s="4">
        <v>1</v>
      </c>
      <c r="EL14" s="4" t="s">
        <v>1010</v>
      </c>
      <c r="EM14" s="4">
        <v>0.45</v>
      </c>
      <c r="EN14" s="142">
        <v>45</v>
      </c>
      <c r="EO14" s="4">
        <v>1</v>
      </c>
      <c r="EP14" s="4" t="s">
        <v>1010</v>
      </c>
      <c r="EQ14" s="24">
        <v>0.46044111039111801</v>
      </c>
      <c r="ER14" s="142">
        <v>45</v>
      </c>
      <c r="ES14" s="103">
        <v>0.75</v>
      </c>
      <c r="ET14">
        <v>75</v>
      </c>
      <c r="EU14" s="103">
        <v>0.74</v>
      </c>
      <c r="EV14">
        <v>74</v>
      </c>
      <c r="EW14" s="5">
        <v>2013</v>
      </c>
      <c r="EX14" s="90">
        <v>0.30872833695070045</v>
      </c>
      <c r="EY14" s="90">
        <v>1</v>
      </c>
      <c r="EZ14" s="4">
        <v>0</v>
      </c>
      <c r="FA14" s="4" t="s">
        <v>1011</v>
      </c>
      <c r="FB14" s="4">
        <v>0.25</v>
      </c>
      <c r="FC14">
        <v>0</v>
      </c>
      <c r="FD14" s="4">
        <v>0</v>
      </c>
      <c r="FE14" s="4" t="s">
        <v>1011</v>
      </c>
      <c r="FF14" s="17">
        <v>0.25</v>
      </c>
      <c r="FG14">
        <v>0</v>
      </c>
      <c r="FH14" s="5">
        <v>0.73529411764705899</v>
      </c>
      <c r="FI14">
        <v>34</v>
      </c>
      <c r="FJ14" s="4">
        <v>0.51950228754682093</v>
      </c>
      <c r="FK14">
        <v>49</v>
      </c>
      <c r="FL14" s="4">
        <v>0.96699999999999997</v>
      </c>
      <c r="FM14">
        <v>96.7</v>
      </c>
      <c r="FN14" s="4">
        <v>999</v>
      </c>
      <c r="FO14" s="4">
        <v>999</v>
      </c>
      <c r="FP14" s="4">
        <v>999</v>
      </c>
      <c r="FQ14" s="4">
        <v>0.8</v>
      </c>
      <c r="FR14">
        <v>80</v>
      </c>
      <c r="FS14" s="24">
        <v>0.80379676741495187</v>
      </c>
      <c r="FT14">
        <v>80</v>
      </c>
      <c r="FU14" s="5">
        <v>2013</v>
      </c>
      <c r="FV14" s="88">
        <v>0.76511863452176632</v>
      </c>
      <c r="FW14" s="88">
        <v>0.875</v>
      </c>
      <c r="FX14" s="4">
        <v>1</v>
      </c>
      <c r="FY14">
        <v>100</v>
      </c>
      <c r="FZ14" s="4">
        <v>1</v>
      </c>
      <c r="GA14">
        <v>100</v>
      </c>
      <c r="GB14" s="5">
        <v>2012</v>
      </c>
      <c r="GC14" s="4">
        <v>1</v>
      </c>
      <c r="GD14" s="4" t="s">
        <v>1010</v>
      </c>
      <c r="GE14" s="4">
        <v>0.38</v>
      </c>
      <c r="GF14">
        <v>38</v>
      </c>
      <c r="GG14" s="4">
        <v>1</v>
      </c>
      <c r="GH14" s="4" t="s">
        <v>1010</v>
      </c>
      <c r="GI14" s="4">
        <v>0.38</v>
      </c>
      <c r="GJ14">
        <v>38</v>
      </c>
      <c r="GK14" s="103">
        <v>0.65789473684210531</v>
      </c>
      <c r="GL14">
        <v>38</v>
      </c>
      <c r="GM14" s="103">
        <v>0.64527746130500563</v>
      </c>
      <c r="GN14">
        <v>31.327675230000001</v>
      </c>
      <c r="GO14" s="5">
        <v>2013</v>
      </c>
      <c r="GP14" s="4">
        <v>1</v>
      </c>
      <c r="GQ14">
        <v>1.68</v>
      </c>
      <c r="GR14" s="5">
        <v>2014</v>
      </c>
      <c r="GS14" s="90">
        <v>0.86063443962942221</v>
      </c>
      <c r="GT14" s="90">
        <v>1</v>
      </c>
      <c r="GU14" s="4">
        <v>1</v>
      </c>
      <c r="GV14" s="4" t="s">
        <v>1010</v>
      </c>
      <c r="GW14" s="4">
        <v>1</v>
      </c>
      <c r="GX14" s="5">
        <v>1</v>
      </c>
      <c r="GY14" s="4">
        <v>1</v>
      </c>
      <c r="GZ14" s="4" t="s">
        <v>1010</v>
      </c>
      <c r="HA14" s="4">
        <v>1</v>
      </c>
      <c r="HB14" s="4">
        <v>1</v>
      </c>
      <c r="HC14" s="5">
        <v>2010</v>
      </c>
      <c r="HD14" s="4">
        <v>1</v>
      </c>
      <c r="HE14" s="4">
        <v>1</v>
      </c>
      <c r="HF14" s="4">
        <v>1</v>
      </c>
      <c r="HG14" s="4">
        <v>1</v>
      </c>
      <c r="HH14" s="5">
        <v>2010</v>
      </c>
      <c r="HI14" s="88">
        <v>1</v>
      </c>
      <c r="HJ14" s="88">
        <v>1</v>
      </c>
      <c r="HK14" s="88">
        <v>0.96875</v>
      </c>
      <c r="HL14" s="4">
        <v>1</v>
      </c>
      <c r="HM14" s="28" t="s">
        <v>1017</v>
      </c>
      <c r="HN14" s="4">
        <v>1</v>
      </c>
      <c r="HO14" s="4" t="s">
        <v>1018</v>
      </c>
      <c r="HP14" s="4">
        <v>0.95899999999999996</v>
      </c>
      <c r="HQ14">
        <v>4.0999999999999996</v>
      </c>
      <c r="HR14" s="5">
        <v>2012</v>
      </c>
      <c r="HS14" s="92">
        <v>0.95977833732006512</v>
      </c>
      <c r="HT14">
        <v>4.0999999999999996</v>
      </c>
      <c r="HU14" s="5">
        <v>2012</v>
      </c>
      <c r="HV14" s="102">
        <v>0</v>
      </c>
      <c r="HW14" s="5" t="s">
        <v>1010</v>
      </c>
      <c r="HX14" s="17">
        <v>440.17</v>
      </c>
      <c r="HY14" s="5">
        <v>2013</v>
      </c>
      <c r="HZ14" s="5">
        <v>1</v>
      </c>
      <c r="IA14" s="4" t="s">
        <v>1010</v>
      </c>
      <c r="IB14" s="88">
        <v>0.81979638955334411</v>
      </c>
      <c r="IC14" s="88">
        <v>1</v>
      </c>
      <c r="ID14" s="4">
        <v>1</v>
      </c>
      <c r="IE14" s="28" t="s">
        <v>1010</v>
      </c>
      <c r="IF14" s="29">
        <v>1</v>
      </c>
      <c r="IG14" s="28" t="s">
        <v>1010</v>
      </c>
      <c r="IH14" s="4">
        <v>1</v>
      </c>
      <c r="II14" s="4" t="s">
        <v>1010</v>
      </c>
      <c r="IJ14" s="21">
        <v>1</v>
      </c>
      <c r="IK14" s="21" t="s">
        <v>1010</v>
      </c>
      <c r="IL14" s="21">
        <v>1</v>
      </c>
      <c r="IM14" s="21" t="s">
        <v>1010</v>
      </c>
      <c r="IN14" s="4">
        <v>1</v>
      </c>
      <c r="IO14" s="21" t="s">
        <v>1010</v>
      </c>
      <c r="IP14" s="4">
        <v>1</v>
      </c>
      <c r="IQ14" s="4" t="s">
        <v>1010</v>
      </c>
      <c r="IR14" s="4">
        <v>1</v>
      </c>
      <c r="IS14" s="4" t="s">
        <v>1010</v>
      </c>
      <c r="IT14" s="4">
        <v>1</v>
      </c>
      <c r="IU14" s="4" t="s">
        <v>1010</v>
      </c>
      <c r="IV14" s="4">
        <v>1</v>
      </c>
      <c r="IW14" s="4" t="s">
        <v>1010</v>
      </c>
      <c r="IX14" s="4">
        <v>1</v>
      </c>
      <c r="IY14" s="21" t="s">
        <v>1010</v>
      </c>
      <c r="IZ14" s="4">
        <v>1</v>
      </c>
      <c r="JA14" s="4" t="s">
        <v>1010</v>
      </c>
      <c r="JB14" s="4">
        <v>1</v>
      </c>
      <c r="JC14" s="21" t="s">
        <v>1010</v>
      </c>
      <c r="JD14" s="4">
        <v>1</v>
      </c>
      <c r="JE14" s="21" t="s">
        <v>1010</v>
      </c>
      <c r="JF14" s="4">
        <v>1</v>
      </c>
      <c r="JG14" s="4" t="s">
        <v>1010</v>
      </c>
      <c r="JH14" s="4">
        <v>1</v>
      </c>
      <c r="JI14" s="4" t="s">
        <v>1010</v>
      </c>
      <c r="JJ14" s="4">
        <v>1</v>
      </c>
      <c r="JK14" s="21" t="s">
        <v>1010</v>
      </c>
      <c r="JL14" s="4">
        <v>0.66</v>
      </c>
      <c r="JM14" s="4" t="s">
        <v>1039</v>
      </c>
      <c r="JN14" s="4">
        <v>1</v>
      </c>
      <c r="JO14" s="5" t="s">
        <v>1011</v>
      </c>
      <c r="JP14" s="88">
        <v>0.9821052631578947</v>
      </c>
      <c r="JQ14" s="88">
        <v>1</v>
      </c>
      <c r="JR14" s="4">
        <v>1</v>
      </c>
      <c r="JS14" s="4">
        <v>1.1365000000000001</v>
      </c>
      <c r="JT14" s="4">
        <v>999</v>
      </c>
      <c r="JU14" s="17">
        <v>999</v>
      </c>
      <c r="JV14" s="6">
        <v>999</v>
      </c>
      <c r="JW14" s="17">
        <v>999</v>
      </c>
      <c r="JX14" s="6">
        <v>999</v>
      </c>
      <c r="JY14" s="17">
        <v>999</v>
      </c>
      <c r="JZ14" s="6">
        <v>999</v>
      </c>
      <c r="KA14" s="17">
        <v>999</v>
      </c>
      <c r="KB14" s="6">
        <v>999</v>
      </c>
      <c r="KC14" s="17">
        <v>999</v>
      </c>
      <c r="KD14" s="6">
        <v>999</v>
      </c>
      <c r="KE14" s="17">
        <v>999</v>
      </c>
      <c r="KF14" s="6">
        <v>999</v>
      </c>
      <c r="KG14" s="17">
        <v>999</v>
      </c>
      <c r="KH14" s="6">
        <v>999</v>
      </c>
      <c r="KI14" s="17">
        <v>999</v>
      </c>
      <c r="KJ14" s="6">
        <v>999</v>
      </c>
      <c r="KK14" s="6">
        <v>999</v>
      </c>
      <c r="KL14" s="4">
        <v>999</v>
      </c>
      <c r="KM14" s="4">
        <v>999</v>
      </c>
      <c r="KN14" s="30">
        <v>999</v>
      </c>
      <c r="KO14" s="30">
        <v>999</v>
      </c>
      <c r="KP14" s="30">
        <v>999</v>
      </c>
      <c r="KQ14" s="30">
        <v>999</v>
      </c>
      <c r="KR14" s="30">
        <v>999</v>
      </c>
      <c r="KS14" s="30">
        <v>999</v>
      </c>
      <c r="KT14" s="30">
        <v>999</v>
      </c>
      <c r="KU14" s="30">
        <v>999</v>
      </c>
      <c r="KV14" s="30">
        <v>999</v>
      </c>
      <c r="KW14" s="30">
        <v>999</v>
      </c>
      <c r="KX14" s="4">
        <v>0.85579062404998962</v>
      </c>
      <c r="KY14" s="4">
        <v>0.85299999999999998</v>
      </c>
      <c r="KZ14" s="4">
        <v>999</v>
      </c>
      <c r="LA14" s="4">
        <v>999</v>
      </c>
      <c r="LB14" s="4">
        <v>999</v>
      </c>
      <c r="LC14" s="4">
        <v>999</v>
      </c>
      <c r="LD14" s="4">
        <v>999</v>
      </c>
      <c r="LE14" s="4">
        <v>999</v>
      </c>
      <c r="LF14" s="4">
        <v>999</v>
      </c>
      <c r="LG14" s="4">
        <v>999</v>
      </c>
      <c r="LH14" s="4">
        <v>999</v>
      </c>
      <c r="LI14" s="4">
        <v>999</v>
      </c>
      <c r="LJ14" s="4">
        <v>999</v>
      </c>
      <c r="LK14" s="4">
        <v>999</v>
      </c>
      <c r="LL14" s="4">
        <v>999</v>
      </c>
      <c r="LM14" s="4">
        <v>999</v>
      </c>
      <c r="LN14" s="5">
        <v>999</v>
      </c>
      <c r="LO14" s="4">
        <v>999</v>
      </c>
      <c r="LP14" s="4">
        <v>999</v>
      </c>
      <c r="LQ14" s="4">
        <v>999</v>
      </c>
      <c r="LR14" s="4">
        <v>999</v>
      </c>
      <c r="LS14" s="21">
        <v>999</v>
      </c>
      <c r="LT14" s="30">
        <v>999</v>
      </c>
      <c r="LU14" s="30">
        <v>999</v>
      </c>
      <c r="LV14" s="30">
        <v>999</v>
      </c>
      <c r="LW14" s="30">
        <v>999</v>
      </c>
      <c r="LX14" s="30">
        <v>999</v>
      </c>
      <c r="LY14" s="30">
        <v>999</v>
      </c>
      <c r="LZ14" s="30">
        <v>999</v>
      </c>
      <c r="MA14" s="30">
        <v>999</v>
      </c>
      <c r="MB14" s="30">
        <v>999</v>
      </c>
      <c r="MC14" s="30">
        <v>999</v>
      </c>
      <c r="MD14" s="4">
        <v>8.7654968479526141E-2</v>
      </c>
      <c r="ME14" s="4">
        <v>7.0000000000000007E-2</v>
      </c>
      <c r="MF14" s="4">
        <v>999</v>
      </c>
      <c r="MG14" s="4">
        <v>999</v>
      </c>
      <c r="MH14" s="4">
        <v>999</v>
      </c>
      <c r="MI14" s="4">
        <v>999</v>
      </c>
      <c r="MJ14" s="4">
        <v>999</v>
      </c>
      <c r="MK14" s="4">
        <v>999</v>
      </c>
      <c r="ML14" s="4">
        <v>999</v>
      </c>
      <c r="MM14" s="4">
        <v>999</v>
      </c>
      <c r="MN14" s="4">
        <v>999</v>
      </c>
      <c r="MO14" s="4">
        <v>999</v>
      </c>
      <c r="MP14" s="4">
        <v>999</v>
      </c>
      <c r="MQ14" s="4">
        <v>999</v>
      </c>
      <c r="MR14" s="4">
        <v>999</v>
      </c>
      <c r="MS14" s="4">
        <v>999</v>
      </c>
      <c r="MT14" s="4">
        <v>999</v>
      </c>
      <c r="MU14" s="4">
        <v>999</v>
      </c>
      <c r="MV14" s="4">
        <v>999</v>
      </c>
      <c r="MW14" s="4">
        <v>999</v>
      </c>
      <c r="MX14" s="4">
        <v>999</v>
      </c>
      <c r="MY14" s="4">
        <v>999</v>
      </c>
      <c r="MZ14" s="30">
        <v>999</v>
      </c>
      <c r="NA14" s="30">
        <v>999</v>
      </c>
      <c r="NB14" s="30">
        <v>999</v>
      </c>
      <c r="NC14" s="30">
        <v>999</v>
      </c>
      <c r="ND14" s="30">
        <v>999</v>
      </c>
      <c r="NE14" s="30">
        <v>999</v>
      </c>
      <c r="NF14" s="30">
        <v>999</v>
      </c>
      <c r="NG14" s="30">
        <v>999</v>
      </c>
      <c r="NH14" s="30">
        <v>999</v>
      </c>
      <c r="NI14" s="30">
        <v>999</v>
      </c>
      <c r="NJ14" s="4">
        <v>0.35252933246934115</v>
      </c>
      <c r="NK14" s="4">
        <v>0.34</v>
      </c>
      <c r="NL14" s="4">
        <v>999</v>
      </c>
      <c r="NM14" s="4">
        <v>999</v>
      </c>
      <c r="NN14" s="4">
        <v>999</v>
      </c>
      <c r="NO14" s="4">
        <v>999</v>
      </c>
      <c r="NP14" s="4">
        <v>999</v>
      </c>
      <c r="NQ14" s="4">
        <v>999</v>
      </c>
      <c r="NR14" s="4">
        <v>999</v>
      </c>
      <c r="NS14" s="4">
        <v>999</v>
      </c>
      <c r="NT14" s="4">
        <v>999</v>
      </c>
      <c r="NU14" s="4">
        <v>999</v>
      </c>
      <c r="NV14" s="4">
        <v>999</v>
      </c>
      <c r="NW14" s="4">
        <v>999</v>
      </c>
      <c r="NX14" s="4">
        <v>999</v>
      </c>
      <c r="NY14" s="4">
        <v>999</v>
      </c>
      <c r="NZ14" s="4">
        <v>999</v>
      </c>
      <c r="OA14" s="4">
        <v>999</v>
      </c>
      <c r="OB14" s="5">
        <v>999</v>
      </c>
      <c r="OC14" s="4">
        <v>999</v>
      </c>
      <c r="OD14" s="4">
        <v>999</v>
      </c>
      <c r="OE14" s="4">
        <v>999</v>
      </c>
      <c r="OF14" s="30">
        <v>999</v>
      </c>
      <c r="OG14" s="30">
        <v>999</v>
      </c>
      <c r="OH14" s="30">
        <v>999</v>
      </c>
      <c r="OI14" s="30">
        <v>999</v>
      </c>
      <c r="OJ14" s="30">
        <v>999</v>
      </c>
      <c r="OK14" s="30">
        <v>999</v>
      </c>
      <c r="OL14" s="30">
        <v>999</v>
      </c>
      <c r="OM14" s="30">
        <v>999</v>
      </c>
      <c r="ON14" s="30">
        <v>999</v>
      </c>
      <c r="OO14" s="30">
        <v>999</v>
      </c>
      <c r="OP14" s="4">
        <v>2013</v>
      </c>
      <c r="OQ14" s="4">
        <v>0.95239999999999991</v>
      </c>
      <c r="OR14" s="4">
        <v>0.95239999999999991</v>
      </c>
      <c r="OS14" s="4">
        <v>0.94200000000000006</v>
      </c>
      <c r="OT14" s="4">
        <v>0.94200000000000006</v>
      </c>
      <c r="OU14" s="4">
        <v>0.96299999999999997</v>
      </c>
      <c r="OV14" s="4">
        <v>0.96299999999999997</v>
      </c>
      <c r="OW14" s="4">
        <v>999</v>
      </c>
      <c r="OX14" s="4">
        <v>999</v>
      </c>
      <c r="OY14" s="4">
        <v>999</v>
      </c>
      <c r="OZ14" s="4">
        <v>999</v>
      </c>
      <c r="PA14" s="4">
        <v>999</v>
      </c>
      <c r="PB14" s="4">
        <v>999</v>
      </c>
      <c r="PC14" s="4">
        <v>999</v>
      </c>
      <c r="PD14" s="4">
        <v>999</v>
      </c>
      <c r="PE14" s="4">
        <v>999</v>
      </c>
      <c r="PF14" s="4">
        <v>999</v>
      </c>
      <c r="PG14" s="4">
        <v>999</v>
      </c>
      <c r="PH14" s="4">
        <v>999</v>
      </c>
      <c r="PI14" s="4">
        <v>999</v>
      </c>
      <c r="PJ14" s="4">
        <v>999</v>
      </c>
      <c r="PK14" s="4">
        <v>999</v>
      </c>
      <c r="PL14" s="4">
        <v>999</v>
      </c>
      <c r="PM14" s="30">
        <f t="shared" si="6"/>
        <v>1.0222929936305731</v>
      </c>
      <c r="PN14" s="15" t="s">
        <v>1021</v>
      </c>
      <c r="PO14" s="30">
        <v>999</v>
      </c>
      <c r="PP14" s="30">
        <v>999</v>
      </c>
      <c r="PQ14" s="30">
        <v>999</v>
      </c>
      <c r="PR14" s="30">
        <v>999</v>
      </c>
      <c r="PS14" s="30">
        <v>999</v>
      </c>
      <c r="PT14" s="30">
        <v>999</v>
      </c>
      <c r="PU14" s="30">
        <v>999</v>
      </c>
      <c r="PV14" s="30">
        <v>999</v>
      </c>
      <c r="PW14" s="4">
        <v>0.65281837994075731</v>
      </c>
      <c r="PX14" s="4">
        <v>0.64610000000000001</v>
      </c>
      <c r="PY14" s="4">
        <v>0.60268841935324202</v>
      </c>
      <c r="PZ14" s="4">
        <v>0.59499999999999997</v>
      </c>
      <c r="QA14" s="4">
        <v>0.70569512544684598</v>
      </c>
      <c r="QB14" s="4">
        <v>0.7</v>
      </c>
      <c r="QC14" s="4">
        <v>999</v>
      </c>
      <c r="QD14" s="4">
        <v>999</v>
      </c>
      <c r="QE14" s="4">
        <v>999</v>
      </c>
      <c r="QF14" s="4">
        <v>999</v>
      </c>
      <c r="QG14" s="4">
        <v>999</v>
      </c>
      <c r="QH14" s="4">
        <v>999</v>
      </c>
      <c r="QI14" s="4">
        <v>999</v>
      </c>
      <c r="QJ14" s="4">
        <v>999</v>
      </c>
      <c r="QK14" s="4">
        <v>999</v>
      </c>
      <c r="QL14" s="4">
        <v>999</v>
      </c>
      <c r="QM14" s="4">
        <v>999</v>
      </c>
      <c r="QN14" s="4">
        <v>999</v>
      </c>
      <c r="QO14" s="4">
        <v>999</v>
      </c>
      <c r="QP14" s="4">
        <v>999</v>
      </c>
      <c r="QQ14" s="4">
        <v>999</v>
      </c>
      <c r="QR14" s="4">
        <v>999</v>
      </c>
      <c r="QS14" s="30">
        <f t="shared" si="9"/>
        <v>1.1764705882352942</v>
      </c>
      <c r="QT14" s="15" t="s">
        <v>1021</v>
      </c>
      <c r="QU14" s="30">
        <v>999</v>
      </c>
      <c r="QV14" s="30">
        <v>999</v>
      </c>
      <c r="QW14" s="30">
        <v>999</v>
      </c>
      <c r="QX14" s="30">
        <v>999</v>
      </c>
      <c r="QY14" s="30">
        <v>999</v>
      </c>
      <c r="QZ14" s="30">
        <v>999</v>
      </c>
      <c r="RA14" s="30">
        <v>999</v>
      </c>
      <c r="RB14" s="30">
        <v>999</v>
      </c>
      <c r="RC14" s="4">
        <v>2015</v>
      </c>
      <c r="RD14" s="24">
        <v>0.73699999999999999</v>
      </c>
      <c r="RE14" s="24">
        <v>0.73699999999999999</v>
      </c>
      <c r="RF14" s="24">
        <v>0.69599999999999995</v>
      </c>
      <c r="RG14" s="24">
        <v>0.69599999999999995</v>
      </c>
      <c r="RH14" s="24">
        <v>0.78200000000000003</v>
      </c>
      <c r="RI14" s="24">
        <v>0.78200000000000003</v>
      </c>
      <c r="RJ14" s="4">
        <v>999</v>
      </c>
      <c r="RK14" s="4">
        <v>999</v>
      </c>
      <c r="RL14" s="4">
        <v>999</v>
      </c>
      <c r="RM14" s="4">
        <v>999</v>
      </c>
      <c r="RN14" s="4">
        <v>999</v>
      </c>
      <c r="RO14" s="4">
        <v>999</v>
      </c>
      <c r="RP14" s="4">
        <v>999</v>
      </c>
      <c r="RQ14" s="4">
        <v>999</v>
      </c>
      <c r="RR14" s="4">
        <v>999</v>
      </c>
      <c r="RS14" s="4">
        <v>999</v>
      </c>
      <c r="RT14" s="4">
        <v>999</v>
      </c>
      <c r="RU14" s="4">
        <v>999</v>
      </c>
      <c r="RV14" s="4">
        <v>999</v>
      </c>
      <c r="RW14" s="4">
        <v>999</v>
      </c>
      <c r="RX14" s="4">
        <v>999</v>
      </c>
      <c r="RY14" s="4">
        <v>999</v>
      </c>
      <c r="RZ14" s="30">
        <f t="shared" si="7"/>
        <v>1.1235632183908046</v>
      </c>
      <c r="SA14" s="15" t="s">
        <v>1021</v>
      </c>
      <c r="SB14" s="30">
        <v>999</v>
      </c>
      <c r="SC14" s="30">
        <v>999</v>
      </c>
      <c r="SD14" s="30">
        <v>999</v>
      </c>
      <c r="SE14" s="30">
        <v>999</v>
      </c>
      <c r="SF14" s="30">
        <v>999</v>
      </c>
      <c r="SG14" s="30">
        <v>999</v>
      </c>
      <c r="SH14" s="30">
        <v>999</v>
      </c>
      <c r="SI14" s="30">
        <v>999</v>
      </c>
      <c r="SJ14" s="25">
        <v>0.75278392694283935</v>
      </c>
      <c r="SK14" s="24">
        <v>0.748</v>
      </c>
      <c r="SL14" s="24">
        <v>0.70373309294982489</v>
      </c>
      <c r="SM14" s="24">
        <v>0.69799999999999995</v>
      </c>
      <c r="SN14" s="24">
        <v>0.80281573404938689</v>
      </c>
      <c r="SO14" s="24">
        <v>0.79900000000000004</v>
      </c>
      <c r="SP14" s="4">
        <v>999</v>
      </c>
      <c r="SQ14" s="4">
        <v>999</v>
      </c>
      <c r="SR14" s="4">
        <v>999</v>
      </c>
      <c r="SS14" s="4">
        <v>999</v>
      </c>
      <c r="ST14" s="4">
        <v>999</v>
      </c>
      <c r="SU14" s="4">
        <v>999</v>
      </c>
      <c r="SV14" s="4">
        <v>999</v>
      </c>
      <c r="SW14" s="4">
        <v>999</v>
      </c>
      <c r="SX14" s="4">
        <v>999</v>
      </c>
      <c r="SY14" s="4">
        <v>999</v>
      </c>
      <c r="SZ14" s="4">
        <v>999</v>
      </c>
      <c r="TA14" s="4">
        <v>999</v>
      </c>
      <c r="TB14" s="4">
        <v>999</v>
      </c>
      <c r="TC14" s="4">
        <v>999</v>
      </c>
      <c r="TD14" s="4">
        <v>999</v>
      </c>
      <c r="TE14" s="4">
        <v>999</v>
      </c>
      <c r="TF14" s="30">
        <f t="shared" si="0"/>
        <v>1.1446991404011462</v>
      </c>
      <c r="TG14" s="15" t="s">
        <v>1021</v>
      </c>
      <c r="TH14" s="30">
        <v>999</v>
      </c>
      <c r="TI14" s="30">
        <v>999</v>
      </c>
      <c r="TJ14" s="30">
        <v>999</v>
      </c>
      <c r="TK14" s="30">
        <v>999</v>
      </c>
      <c r="TL14" s="30">
        <v>999</v>
      </c>
      <c r="TM14" s="30">
        <v>999</v>
      </c>
      <c r="TN14" s="30">
        <v>999</v>
      </c>
      <c r="TO14" s="30">
        <v>999</v>
      </c>
      <c r="TP14" s="24">
        <v>0.9117085453367284</v>
      </c>
      <c r="TQ14" s="24">
        <v>0.91</v>
      </c>
      <c r="TR14" s="4">
        <v>999</v>
      </c>
      <c r="TS14" s="4">
        <v>999</v>
      </c>
      <c r="TT14" s="4">
        <v>999</v>
      </c>
      <c r="TU14" s="4">
        <v>999</v>
      </c>
      <c r="TV14" s="4">
        <v>999</v>
      </c>
      <c r="TW14" s="4">
        <v>999</v>
      </c>
      <c r="TX14" s="4">
        <v>999</v>
      </c>
      <c r="TY14" s="4">
        <v>999</v>
      </c>
      <c r="TZ14" s="4">
        <v>999</v>
      </c>
      <c r="UA14" s="4">
        <v>999</v>
      </c>
      <c r="UB14" s="4">
        <v>999</v>
      </c>
      <c r="UC14" s="4">
        <v>999</v>
      </c>
      <c r="UD14" s="4">
        <v>999</v>
      </c>
      <c r="UE14" s="4">
        <v>999</v>
      </c>
      <c r="UF14" s="4">
        <v>999</v>
      </c>
      <c r="UG14" s="4">
        <v>999</v>
      </c>
      <c r="UH14" s="4">
        <v>999</v>
      </c>
      <c r="UI14" s="4">
        <v>999</v>
      </c>
      <c r="UJ14" s="4">
        <v>999</v>
      </c>
      <c r="UK14" s="4">
        <v>999</v>
      </c>
      <c r="UL14" s="30">
        <v>999</v>
      </c>
      <c r="UM14" s="30">
        <v>999</v>
      </c>
      <c r="UN14" s="30">
        <v>999</v>
      </c>
      <c r="UO14" s="30">
        <v>999</v>
      </c>
      <c r="UP14" s="30">
        <v>999</v>
      </c>
      <c r="UQ14" s="30">
        <v>999</v>
      </c>
      <c r="UR14" s="30">
        <v>999</v>
      </c>
      <c r="US14" s="30">
        <v>999</v>
      </c>
      <c r="UT14" s="30">
        <v>999</v>
      </c>
      <c r="UU14" s="30">
        <v>999</v>
      </c>
      <c r="UV14" s="24">
        <v>0.57571050953483338</v>
      </c>
      <c r="UW14" s="24">
        <v>0.5675</v>
      </c>
      <c r="UX14" s="4">
        <v>999</v>
      </c>
      <c r="UY14" s="4">
        <v>999</v>
      </c>
      <c r="UZ14" s="4">
        <v>999</v>
      </c>
      <c r="VA14" s="4">
        <v>999</v>
      </c>
      <c r="VB14" s="4">
        <v>999</v>
      </c>
      <c r="VC14" s="4">
        <v>999</v>
      </c>
      <c r="VD14" s="4">
        <v>999</v>
      </c>
      <c r="VE14" s="4">
        <v>999</v>
      </c>
      <c r="VF14" s="4">
        <v>999</v>
      </c>
      <c r="VG14" s="4">
        <v>999</v>
      </c>
      <c r="VH14" s="4">
        <v>999</v>
      </c>
      <c r="VI14" s="4">
        <v>999</v>
      </c>
      <c r="VJ14" s="4">
        <v>999</v>
      </c>
      <c r="VK14" s="4">
        <v>999</v>
      </c>
      <c r="VL14" s="4">
        <v>999</v>
      </c>
      <c r="VM14" s="4">
        <v>999</v>
      </c>
      <c r="VN14" s="4">
        <v>999</v>
      </c>
      <c r="VO14" s="4">
        <v>999</v>
      </c>
      <c r="VP14" s="4">
        <v>999</v>
      </c>
      <c r="VQ14" s="4">
        <v>999</v>
      </c>
      <c r="VR14" s="30">
        <v>999</v>
      </c>
      <c r="VS14" s="30">
        <v>999</v>
      </c>
      <c r="VT14" s="30">
        <v>999</v>
      </c>
      <c r="VU14" s="30">
        <v>999</v>
      </c>
      <c r="VV14" s="30">
        <v>999</v>
      </c>
      <c r="VW14" s="30">
        <v>999</v>
      </c>
      <c r="VX14" s="30">
        <v>999</v>
      </c>
      <c r="VY14" s="30">
        <v>999</v>
      </c>
      <c r="VZ14" s="30">
        <v>999</v>
      </c>
      <c r="WA14" s="30">
        <v>999</v>
      </c>
      <c r="WB14" s="4">
        <v>2015</v>
      </c>
      <c r="WC14" s="88">
        <v>0.68716779068132594</v>
      </c>
      <c r="WD14" s="88">
        <v>0.18939393939393942</v>
      </c>
      <c r="WE14" s="88">
        <v>0.72979797979797978</v>
      </c>
      <c r="WF14" s="4">
        <v>1</v>
      </c>
      <c r="WG14" s="4" t="s">
        <v>1010</v>
      </c>
      <c r="WH14" s="4">
        <v>1</v>
      </c>
      <c r="WI14" s="4" t="s">
        <v>1010</v>
      </c>
      <c r="WJ14" s="4">
        <v>1</v>
      </c>
      <c r="WK14" s="4" t="s">
        <v>1010</v>
      </c>
      <c r="WL14" s="4">
        <v>1</v>
      </c>
      <c r="WM14" s="4" t="s">
        <v>1010</v>
      </c>
      <c r="WN14" s="4">
        <v>1</v>
      </c>
      <c r="WO14" s="4" t="s">
        <v>1010</v>
      </c>
      <c r="WP14" s="4">
        <v>1</v>
      </c>
      <c r="WQ14" s="4" t="s">
        <v>1010</v>
      </c>
      <c r="WR14" s="4">
        <v>1</v>
      </c>
      <c r="WS14" s="4" t="s">
        <v>1010</v>
      </c>
      <c r="WT14" s="4">
        <v>1</v>
      </c>
      <c r="WU14" s="4" t="s">
        <v>1010</v>
      </c>
      <c r="WV14" s="4">
        <v>1</v>
      </c>
      <c r="WW14" s="4" t="s">
        <v>1010</v>
      </c>
      <c r="WX14" s="4">
        <v>1</v>
      </c>
      <c r="WY14" s="4" t="s">
        <v>1010</v>
      </c>
      <c r="WZ14" s="4">
        <v>1</v>
      </c>
      <c r="XA14" s="4" t="s">
        <v>1010</v>
      </c>
      <c r="XB14" s="4">
        <v>1</v>
      </c>
      <c r="XC14" s="4" t="s">
        <v>1010</v>
      </c>
      <c r="XD14" s="4">
        <v>1</v>
      </c>
      <c r="XE14" s="4" t="s">
        <v>1010</v>
      </c>
      <c r="XF14" s="4">
        <v>1</v>
      </c>
      <c r="XG14" s="4" t="s">
        <v>1010</v>
      </c>
      <c r="XH14" s="4">
        <v>1</v>
      </c>
      <c r="XI14" s="4" t="s">
        <v>1010</v>
      </c>
      <c r="XJ14" s="4">
        <v>1</v>
      </c>
      <c r="XK14" s="4" t="s">
        <v>1010</v>
      </c>
      <c r="XL14" s="4">
        <v>1</v>
      </c>
      <c r="XM14" s="4" t="s">
        <v>1010</v>
      </c>
      <c r="XN14" s="4">
        <v>1</v>
      </c>
      <c r="XO14" s="4" t="s">
        <v>1010</v>
      </c>
      <c r="XP14" s="4">
        <v>1</v>
      </c>
      <c r="XQ14" s="4" t="s">
        <v>1010</v>
      </c>
      <c r="XR14" s="4">
        <v>0</v>
      </c>
      <c r="XS14" s="4" t="s">
        <v>1011</v>
      </c>
      <c r="XT14" s="88">
        <v>0.94736842105263153</v>
      </c>
      <c r="XU14" s="88">
        <v>1</v>
      </c>
      <c r="XV14" s="4">
        <v>1</v>
      </c>
      <c r="XW14" s="4" t="s">
        <v>1010</v>
      </c>
      <c r="XX14" s="4">
        <v>0.66</v>
      </c>
      <c r="XY14" s="4" t="s">
        <v>1061</v>
      </c>
      <c r="XZ14" s="4">
        <v>1</v>
      </c>
      <c r="YA14" s="4" t="s">
        <v>1010</v>
      </c>
      <c r="YB14" s="4">
        <v>0.33</v>
      </c>
      <c r="YC14" s="4" t="s">
        <v>1309</v>
      </c>
      <c r="YD14" s="88">
        <v>0.74750000000000005</v>
      </c>
      <c r="YE14" s="88">
        <v>1</v>
      </c>
      <c r="YF14" s="4">
        <v>1</v>
      </c>
      <c r="YG14" s="4" t="s">
        <v>1010</v>
      </c>
      <c r="YH14" s="4">
        <v>1</v>
      </c>
      <c r="YI14" s="4" t="s">
        <v>1010</v>
      </c>
      <c r="YJ14" s="4">
        <v>1</v>
      </c>
      <c r="YK14" s="4" t="s">
        <v>1010</v>
      </c>
      <c r="YL14" s="4">
        <v>1</v>
      </c>
      <c r="YM14" s="4" t="s">
        <v>1010</v>
      </c>
      <c r="YN14" s="4">
        <v>1</v>
      </c>
      <c r="YO14" s="4" t="s">
        <v>1010</v>
      </c>
      <c r="YP14" s="4">
        <v>1</v>
      </c>
      <c r="YQ14" s="4" t="s">
        <v>1010</v>
      </c>
      <c r="YR14" s="4">
        <v>1</v>
      </c>
      <c r="YS14" s="4" t="s">
        <v>1010</v>
      </c>
      <c r="YT14" s="4">
        <v>1</v>
      </c>
      <c r="YU14" s="4" t="s">
        <v>1010</v>
      </c>
      <c r="YV14" s="24">
        <v>0.7</v>
      </c>
      <c r="YW14" s="24">
        <v>0.7</v>
      </c>
      <c r="YX14" s="24">
        <v>0.67200000000000004</v>
      </c>
      <c r="YY14" s="24">
        <v>0.67200000000000004</v>
      </c>
      <c r="YZ14" s="24">
        <v>0.70599999999999996</v>
      </c>
      <c r="ZA14" s="24">
        <v>0.70599999999999996</v>
      </c>
      <c r="ZB14" s="4">
        <v>999</v>
      </c>
      <c r="ZC14" s="4">
        <v>999</v>
      </c>
      <c r="ZD14" s="4">
        <v>999</v>
      </c>
      <c r="ZE14" s="4">
        <v>999</v>
      </c>
      <c r="ZF14" s="4">
        <v>999</v>
      </c>
      <c r="ZG14" s="4">
        <v>999</v>
      </c>
      <c r="ZH14" s="4">
        <v>999</v>
      </c>
      <c r="ZI14" s="4">
        <v>999</v>
      </c>
      <c r="ZJ14" s="4">
        <v>999</v>
      </c>
      <c r="ZK14" s="4">
        <v>999</v>
      </c>
      <c r="ZL14" s="4">
        <v>999</v>
      </c>
      <c r="ZM14" s="4">
        <v>999</v>
      </c>
      <c r="ZN14" s="4">
        <v>999</v>
      </c>
      <c r="ZO14" s="4">
        <v>999</v>
      </c>
      <c r="ZP14" s="4">
        <v>999</v>
      </c>
      <c r="ZQ14" s="4">
        <v>999</v>
      </c>
      <c r="ZR14" s="30">
        <f t="shared" si="10"/>
        <v>1.0505952380952379</v>
      </c>
      <c r="ZS14" s="15" t="s">
        <v>1021</v>
      </c>
      <c r="ZT14" s="30">
        <v>999</v>
      </c>
      <c r="ZU14" s="30">
        <v>999</v>
      </c>
      <c r="ZV14" s="30">
        <v>999</v>
      </c>
      <c r="ZW14" s="30">
        <v>999</v>
      </c>
      <c r="ZX14" s="30">
        <v>999</v>
      </c>
      <c r="ZY14" s="30">
        <v>999</v>
      </c>
      <c r="ZZ14" s="30">
        <v>999</v>
      </c>
      <c r="AAA14" s="30">
        <v>999</v>
      </c>
      <c r="AAB14" s="24">
        <v>0.67120000000000002</v>
      </c>
      <c r="AAC14" s="24">
        <v>0.67120000000000002</v>
      </c>
      <c r="AAD14" s="4">
        <v>999</v>
      </c>
      <c r="AAE14" s="4">
        <v>999</v>
      </c>
      <c r="AAF14" s="4">
        <v>999</v>
      </c>
      <c r="AAG14" s="4">
        <v>999</v>
      </c>
      <c r="AAH14" s="4">
        <v>999</v>
      </c>
      <c r="AAI14" s="4">
        <v>999</v>
      </c>
      <c r="AAJ14" s="4">
        <v>999</v>
      </c>
      <c r="AAK14" s="4">
        <v>999</v>
      </c>
      <c r="AAL14" s="4">
        <v>999</v>
      </c>
      <c r="AAM14" s="4">
        <v>999</v>
      </c>
      <c r="AAN14" s="4">
        <v>999</v>
      </c>
      <c r="AAO14" s="4">
        <v>999</v>
      </c>
      <c r="AAP14" s="4">
        <v>999</v>
      </c>
      <c r="AAQ14" s="4">
        <v>999</v>
      </c>
      <c r="AAR14" s="4">
        <v>999</v>
      </c>
      <c r="AAS14" s="4">
        <v>999</v>
      </c>
      <c r="AAT14" s="4">
        <v>999</v>
      </c>
      <c r="AAU14" s="4">
        <v>999</v>
      </c>
      <c r="AAV14" s="4">
        <v>999</v>
      </c>
      <c r="AAW14" s="4">
        <v>999</v>
      </c>
      <c r="AAX14" s="30">
        <v>999</v>
      </c>
      <c r="AAY14" s="30">
        <v>999</v>
      </c>
      <c r="AAZ14" s="30">
        <v>999</v>
      </c>
      <c r="ABA14" s="30">
        <v>999</v>
      </c>
      <c r="ABB14" s="30">
        <v>999</v>
      </c>
      <c r="ABC14" s="30">
        <v>999</v>
      </c>
      <c r="ABD14" s="30">
        <v>999</v>
      </c>
      <c r="ABE14" s="30">
        <v>999</v>
      </c>
      <c r="ABF14" s="30">
        <v>999</v>
      </c>
      <c r="ABG14" s="30">
        <v>999</v>
      </c>
      <c r="ABH14" s="24">
        <v>0.69030000000000002</v>
      </c>
      <c r="ABI14" s="24">
        <v>0.69030000000000002</v>
      </c>
      <c r="ABJ14" s="4">
        <v>999</v>
      </c>
      <c r="ABK14" s="4">
        <v>999</v>
      </c>
      <c r="ABL14" s="4">
        <v>999</v>
      </c>
      <c r="ABM14" s="4">
        <v>999</v>
      </c>
      <c r="ABN14" s="4">
        <v>999</v>
      </c>
      <c r="ABO14" s="4">
        <v>999</v>
      </c>
      <c r="ABP14" s="4">
        <v>999</v>
      </c>
      <c r="ABQ14" s="4">
        <v>999</v>
      </c>
      <c r="ABR14" s="4">
        <v>999</v>
      </c>
      <c r="ABS14" s="4">
        <v>999</v>
      </c>
      <c r="ABT14" s="4">
        <v>999</v>
      </c>
      <c r="ABU14" s="4">
        <v>999</v>
      </c>
      <c r="ABV14" s="4">
        <v>999</v>
      </c>
      <c r="ABW14" s="4">
        <v>999</v>
      </c>
      <c r="ABX14" s="4">
        <v>999</v>
      </c>
      <c r="ABY14" s="4">
        <v>999</v>
      </c>
      <c r="ABZ14" s="4">
        <v>999</v>
      </c>
      <c r="ACA14" s="4">
        <v>999</v>
      </c>
      <c r="ACB14" s="4">
        <v>999</v>
      </c>
      <c r="ACC14" s="4">
        <v>999</v>
      </c>
      <c r="ACD14" s="30">
        <v>999</v>
      </c>
      <c r="ACE14" s="30">
        <v>999</v>
      </c>
      <c r="ACF14" s="30">
        <v>999</v>
      </c>
      <c r="ACG14" s="30">
        <v>999</v>
      </c>
      <c r="ACH14" s="30">
        <v>999</v>
      </c>
      <c r="ACI14" s="30">
        <v>999</v>
      </c>
      <c r="ACJ14" s="30">
        <v>999</v>
      </c>
      <c r="ACK14" s="30">
        <v>999</v>
      </c>
      <c r="ACL14" s="30">
        <v>999</v>
      </c>
      <c r="ACM14" s="30">
        <v>999</v>
      </c>
      <c r="ACN14" s="24">
        <v>0.54873256505438928</v>
      </c>
      <c r="ACO14" s="24">
        <v>0.54</v>
      </c>
      <c r="ACP14" s="24">
        <v>0.49968171325963817</v>
      </c>
      <c r="ACQ14" s="24">
        <v>0.49</v>
      </c>
      <c r="ACR14" s="24">
        <v>0.54382744444261133</v>
      </c>
      <c r="ACS14" s="24">
        <v>0.53500000000000003</v>
      </c>
      <c r="ACT14" s="4">
        <v>999</v>
      </c>
      <c r="ACU14" s="4">
        <v>999</v>
      </c>
      <c r="ACV14" s="4">
        <v>999</v>
      </c>
      <c r="ACW14" s="4">
        <v>999</v>
      </c>
      <c r="ACX14" s="4">
        <v>999</v>
      </c>
      <c r="ACY14" s="4">
        <v>999</v>
      </c>
      <c r="ACZ14" s="4">
        <v>999</v>
      </c>
      <c r="ADA14" s="4">
        <v>999</v>
      </c>
      <c r="ADB14" s="4">
        <v>999</v>
      </c>
      <c r="ADC14" s="4">
        <v>999</v>
      </c>
      <c r="ADD14" s="4">
        <v>999</v>
      </c>
      <c r="ADE14" s="4">
        <v>999</v>
      </c>
      <c r="ADF14" s="4">
        <v>999</v>
      </c>
      <c r="ADG14" s="4">
        <v>999</v>
      </c>
      <c r="ADH14" s="4">
        <v>999</v>
      </c>
      <c r="ADI14" s="4">
        <v>999</v>
      </c>
      <c r="ADJ14" s="30">
        <f t="shared" si="11"/>
        <v>1.0918367346938775</v>
      </c>
      <c r="ADK14" s="30" t="s">
        <v>1021</v>
      </c>
      <c r="ADL14" s="30">
        <v>999</v>
      </c>
      <c r="ADM14" s="30">
        <v>999</v>
      </c>
      <c r="ADN14" s="30">
        <v>999</v>
      </c>
      <c r="ADO14" s="30">
        <v>999</v>
      </c>
      <c r="ADP14" s="30">
        <v>999</v>
      </c>
      <c r="ADQ14" s="30">
        <v>999</v>
      </c>
      <c r="ADR14" s="30">
        <v>999</v>
      </c>
      <c r="ADS14" s="30">
        <v>999</v>
      </c>
      <c r="ADT14" s="24">
        <v>0.54863446343809685</v>
      </c>
      <c r="ADU14" s="24">
        <v>0.53990000000000005</v>
      </c>
      <c r="ADV14" s="4">
        <v>999</v>
      </c>
      <c r="ADW14" s="4">
        <v>999</v>
      </c>
      <c r="ADX14" s="4">
        <v>999</v>
      </c>
      <c r="ADY14" s="4">
        <v>999</v>
      </c>
      <c r="ADZ14" s="4">
        <v>999</v>
      </c>
      <c r="AEA14" s="4">
        <v>999</v>
      </c>
      <c r="AEB14" s="4">
        <v>999</v>
      </c>
      <c r="AEC14" s="4">
        <v>999</v>
      </c>
      <c r="AED14" s="4">
        <v>999</v>
      </c>
      <c r="AEE14" s="4">
        <v>999</v>
      </c>
      <c r="AEF14" s="4">
        <v>999</v>
      </c>
      <c r="AEG14" s="4">
        <v>999</v>
      </c>
      <c r="AEH14" s="4">
        <v>999</v>
      </c>
      <c r="AEI14" s="4">
        <v>999</v>
      </c>
      <c r="AEJ14" s="4">
        <v>999</v>
      </c>
      <c r="AEK14" s="4">
        <v>999</v>
      </c>
      <c r="AEL14" s="4">
        <v>999</v>
      </c>
      <c r="AEM14" s="4">
        <v>999</v>
      </c>
      <c r="AEN14" s="4">
        <v>999</v>
      </c>
      <c r="AEO14" s="4">
        <v>999</v>
      </c>
      <c r="AEP14" s="30">
        <v>999</v>
      </c>
      <c r="AEQ14" s="30">
        <v>999</v>
      </c>
      <c r="AER14" s="30">
        <v>999</v>
      </c>
      <c r="AES14" s="30">
        <v>999</v>
      </c>
      <c r="AET14" s="30">
        <v>999</v>
      </c>
      <c r="AEU14" s="30">
        <v>999</v>
      </c>
      <c r="AEV14" s="30">
        <v>999</v>
      </c>
      <c r="AEW14" s="30">
        <v>999</v>
      </c>
      <c r="AEX14" s="30">
        <v>999</v>
      </c>
      <c r="AEY14" s="30">
        <v>999</v>
      </c>
      <c r="AEZ14" s="24">
        <v>0.47839370617264942</v>
      </c>
      <c r="AFA14" s="24">
        <v>0.46829999999999999</v>
      </c>
      <c r="AFB14" s="4">
        <v>999</v>
      </c>
      <c r="AFC14" s="4">
        <v>999</v>
      </c>
      <c r="AFD14" s="4">
        <v>999</v>
      </c>
      <c r="AFE14" s="4">
        <v>999</v>
      </c>
      <c r="AFF14" s="4">
        <v>999</v>
      </c>
      <c r="AFG14" s="4">
        <v>999</v>
      </c>
      <c r="AFH14" s="4">
        <v>999</v>
      </c>
      <c r="AFI14" s="4">
        <v>999</v>
      </c>
      <c r="AFJ14" s="4">
        <v>999</v>
      </c>
      <c r="AFK14" s="4">
        <v>999</v>
      </c>
      <c r="AFL14" s="4">
        <v>999</v>
      </c>
      <c r="AFM14" s="4">
        <v>999</v>
      </c>
      <c r="AFN14" s="4">
        <v>999</v>
      </c>
      <c r="AFO14" s="4">
        <v>999</v>
      </c>
      <c r="AFP14" s="4">
        <v>999</v>
      </c>
      <c r="AFQ14" s="4">
        <v>999</v>
      </c>
      <c r="AFR14" s="4">
        <v>999</v>
      </c>
      <c r="AFS14" s="4">
        <v>999</v>
      </c>
      <c r="AFT14" s="4">
        <v>999</v>
      </c>
      <c r="AFU14" s="4">
        <v>999</v>
      </c>
      <c r="AFV14" s="30">
        <v>999</v>
      </c>
      <c r="AFW14" s="30">
        <v>999</v>
      </c>
      <c r="AFX14" s="30">
        <v>999</v>
      </c>
      <c r="AFY14" s="30">
        <v>999</v>
      </c>
      <c r="AFZ14" s="30">
        <v>999</v>
      </c>
      <c r="AGA14" s="30">
        <v>999</v>
      </c>
      <c r="AGB14" s="30">
        <v>999</v>
      </c>
      <c r="AGC14" s="30">
        <v>999</v>
      </c>
      <c r="AGD14" s="30">
        <v>999</v>
      </c>
      <c r="AGE14" s="30">
        <v>999</v>
      </c>
      <c r="AGF14" s="4">
        <v>2013</v>
      </c>
      <c r="AGG14" s="24">
        <v>0.97750000000000004</v>
      </c>
      <c r="AGH14" s="24">
        <v>0.97750000000000004</v>
      </c>
      <c r="AGI14" s="24">
        <v>0.97019999999999995</v>
      </c>
      <c r="AGJ14" s="24">
        <v>0.97019999999999995</v>
      </c>
      <c r="AGK14" s="24">
        <v>0.9849</v>
      </c>
      <c r="AGL14" s="24">
        <v>0.9849</v>
      </c>
      <c r="AGM14" s="4">
        <v>999</v>
      </c>
      <c r="AGN14" s="4">
        <v>999</v>
      </c>
      <c r="AGO14" s="4">
        <v>999</v>
      </c>
      <c r="AGP14" s="4">
        <v>999</v>
      </c>
      <c r="AGQ14" s="4">
        <v>999</v>
      </c>
      <c r="AGR14" s="4">
        <v>999</v>
      </c>
      <c r="AGS14" s="4">
        <v>999</v>
      </c>
      <c r="AGT14" s="4">
        <v>999</v>
      </c>
      <c r="AGU14" s="4">
        <v>999</v>
      </c>
      <c r="AGV14" s="4">
        <v>999</v>
      </c>
      <c r="AGW14" s="4">
        <v>999</v>
      </c>
      <c r="AGX14" s="4">
        <v>999</v>
      </c>
      <c r="AGY14" s="4">
        <v>999</v>
      </c>
      <c r="AGZ14" s="4">
        <v>999</v>
      </c>
      <c r="AHA14" s="4">
        <v>999</v>
      </c>
      <c r="AHB14" s="4">
        <v>999</v>
      </c>
      <c r="AHC14" s="30">
        <f t="shared" si="8"/>
        <v>1.0151515151515151</v>
      </c>
      <c r="AHD14" s="15" t="s">
        <v>1021</v>
      </c>
      <c r="AHE14" s="30">
        <v>999</v>
      </c>
      <c r="AHF14" s="30">
        <v>999</v>
      </c>
      <c r="AHG14" s="30">
        <v>999</v>
      </c>
      <c r="AHH14" s="30">
        <v>999</v>
      </c>
      <c r="AHI14" s="30">
        <v>999</v>
      </c>
      <c r="AHJ14" s="30">
        <v>999</v>
      </c>
      <c r="AHK14" s="30">
        <v>999</v>
      </c>
      <c r="AHL14" s="30">
        <v>999</v>
      </c>
      <c r="AHM14" s="24">
        <v>0.95420000000000005</v>
      </c>
      <c r="AHN14" s="24">
        <v>0.95420000000000005</v>
      </c>
      <c r="AHO14" s="24">
        <v>0.95010000000000006</v>
      </c>
      <c r="AHP14" s="24">
        <v>0.95010000000000006</v>
      </c>
      <c r="AHQ14" s="24">
        <v>0.95829999999999993</v>
      </c>
      <c r="AHR14" s="24">
        <v>0.95829999999999993</v>
      </c>
      <c r="AHS14" s="4">
        <v>999</v>
      </c>
      <c r="AHT14" s="4">
        <v>999</v>
      </c>
      <c r="AHU14" s="4">
        <v>999</v>
      </c>
      <c r="AHV14" s="4">
        <v>999</v>
      </c>
      <c r="AHW14" s="4">
        <v>999</v>
      </c>
      <c r="AHX14" s="4">
        <v>999</v>
      </c>
      <c r="AHY14" s="4">
        <v>999</v>
      </c>
      <c r="AHZ14" s="4">
        <v>999</v>
      </c>
      <c r="AIA14" s="4">
        <v>999</v>
      </c>
      <c r="AIB14" s="4">
        <v>999</v>
      </c>
      <c r="AIC14" s="4">
        <v>999</v>
      </c>
      <c r="AID14" s="4">
        <v>999</v>
      </c>
      <c r="AIE14" s="4">
        <v>999</v>
      </c>
      <c r="AIF14" s="4">
        <v>999</v>
      </c>
      <c r="AIG14" s="4">
        <v>999</v>
      </c>
      <c r="AIH14" s="4">
        <v>999</v>
      </c>
      <c r="AII14" s="30">
        <f t="shared" si="2"/>
        <v>1.0086306704557413</v>
      </c>
      <c r="AIJ14" s="15" t="s">
        <v>1021</v>
      </c>
      <c r="AIK14" s="30">
        <v>999</v>
      </c>
      <c r="AIL14" s="30">
        <v>999</v>
      </c>
      <c r="AIM14" s="30">
        <v>999</v>
      </c>
      <c r="AIN14" s="30">
        <v>999</v>
      </c>
      <c r="AIO14" s="30">
        <v>999</v>
      </c>
      <c r="AIP14" s="30">
        <v>999</v>
      </c>
      <c r="AIQ14" s="30">
        <v>999</v>
      </c>
      <c r="AIR14" s="30">
        <v>999</v>
      </c>
      <c r="AIS14" s="5">
        <v>2008</v>
      </c>
      <c r="AIT14" s="88">
        <v>0.84806004591657103</v>
      </c>
      <c r="AIU14" s="88">
        <v>0.60606060606060608</v>
      </c>
      <c r="AIV14" s="88">
        <v>0.86868686868686862</v>
      </c>
      <c r="AIW14" s="4">
        <v>1</v>
      </c>
      <c r="AIX14" s="4" t="s">
        <v>1010</v>
      </c>
      <c r="AIY14" s="4">
        <v>0.66</v>
      </c>
      <c r="AIZ14" s="4" t="s">
        <v>1062</v>
      </c>
      <c r="AJA14" s="24">
        <v>2.2515495261290153E-2</v>
      </c>
      <c r="AJB14" s="24">
        <v>3.5999999999999999E-3</v>
      </c>
      <c r="AJC14" s="24">
        <v>999</v>
      </c>
      <c r="AJD14" s="24">
        <v>999</v>
      </c>
      <c r="AJE14" s="24">
        <v>999</v>
      </c>
      <c r="AJF14" s="24">
        <v>999</v>
      </c>
      <c r="AJG14" s="88">
        <v>0.5608384984204301</v>
      </c>
      <c r="AJH14" s="88">
        <v>1</v>
      </c>
      <c r="AJI14" s="4">
        <v>997</v>
      </c>
      <c r="AJJ14" s="6" t="s">
        <v>1012</v>
      </c>
      <c r="AJK14" s="4">
        <v>1</v>
      </c>
      <c r="AJL14" s="4" t="s">
        <v>1010</v>
      </c>
      <c r="AJM14" s="24">
        <v>1</v>
      </c>
      <c r="AJN14" s="108">
        <v>0</v>
      </c>
      <c r="AJO14" s="24">
        <v>1</v>
      </c>
      <c r="AJP14" s="108">
        <v>0</v>
      </c>
      <c r="AJQ14" s="88">
        <v>1</v>
      </c>
      <c r="AJR14" s="88">
        <v>1</v>
      </c>
      <c r="AJS14" s="4">
        <v>0.66</v>
      </c>
      <c r="AJT14" s="4" t="s">
        <v>1044</v>
      </c>
      <c r="AJU14" s="4">
        <v>997</v>
      </c>
      <c r="AJV14" s="5" t="s">
        <v>1012</v>
      </c>
      <c r="AJW14" s="4">
        <v>0.33</v>
      </c>
      <c r="AJX14" s="4" t="s">
        <v>1045</v>
      </c>
      <c r="AJY14" s="4">
        <v>1</v>
      </c>
      <c r="AJZ14" s="4" t="s">
        <v>1010</v>
      </c>
      <c r="AKA14" s="88">
        <v>0.66333333333333333</v>
      </c>
      <c r="AKB14" s="88">
        <v>1</v>
      </c>
      <c r="AKC14" s="4" t="s">
        <v>1036</v>
      </c>
      <c r="AKD14" s="4" t="s">
        <v>1010</v>
      </c>
      <c r="AKE14" s="24">
        <v>0.85284757556121393</v>
      </c>
      <c r="AKF14">
        <v>15</v>
      </c>
      <c r="AKG14" s="4" t="s">
        <v>1036</v>
      </c>
      <c r="AKH14" s="4" t="s">
        <v>1010</v>
      </c>
      <c r="AKI14" s="4" t="s">
        <v>1036</v>
      </c>
      <c r="AKJ14" s="4" t="s">
        <v>1010</v>
      </c>
      <c r="AKK14" s="24">
        <v>0.96599999999999997</v>
      </c>
      <c r="AKL14" s="24">
        <v>0.96599999999999997</v>
      </c>
      <c r="AKM14" s="4" t="s">
        <v>1036</v>
      </c>
      <c r="AKN14" s="4" t="s">
        <v>1010</v>
      </c>
      <c r="AKO14" s="4" t="s">
        <v>1038</v>
      </c>
      <c r="AKP14" s="5" t="s">
        <v>1343</v>
      </c>
      <c r="AKQ14" s="88">
        <v>0.87840679650874487</v>
      </c>
      <c r="AKR14" s="88">
        <v>1</v>
      </c>
      <c r="AKS14" s="88">
        <v>1</v>
      </c>
    </row>
    <row r="15" spans="1:981" s="4" customFormat="1" x14ac:dyDescent="0.25">
      <c r="A15" s="4" t="s">
        <v>1054</v>
      </c>
      <c r="B15" s="4">
        <v>1</v>
      </c>
      <c r="C15" s="4" t="s">
        <v>1010</v>
      </c>
      <c r="D15" s="4">
        <v>1</v>
      </c>
      <c r="E15" s="4" t="s">
        <v>1010</v>
      </c>
      <c r="F15" s="4">
        <v>1</v>
      </c>
      <c r="G15" s="4" t="s">
        <v>1010</v>
      </c>
      <c r="H15" s="4">
        <v>1</v>
      </c>
      <c r="I15" s="4" t="s">
        <v>1010</v>
      </c>
      <c r="J15" s="4">
        <v>0</v>
      </c>
      <c r="K15" s="4" t="s">
        <v>1011</v>
      </c>
      <c r="L15" s="4">
        <v>1</v>
      </c>
      <c r="M15" s="4" t="s">
        <v>1010</v>
      </c>
      <c r="N15" s="4">
        <v>1</v>
      </c>
      <c r="O15" s="4" t="s">
        <v>1010</v>
      </c>
      <c r="P15" s="4">
        <v>1</v>
      </c>
      <c r="Q15" s="4" t="s">
        <v>1010</v>
      </c>
      <c r="R15" s="4">
        <v>0</v>
      </c>
      <c r="S15" s="4" t="s">
        <v>1011</v>
      </c>
      <c r="T15" s="4">
        <v>1</v>
      </c>
      <c r="U15" s="4" t="s">
        <v>1010</v>
      </c>
      <c r="V15" s="4">
        <v>1</v>
      </c>
      <c r="W15" s="4" t="s">
        <v>1010</v>
      </c>
      <c r="X15" s="4">
        <v>0</v>
      </c>
      <c r="Y15" s="4" t="s">
        <v>1011</v>
      </c>
      <c r="Z15" s="4">
        <v>0.5</v>
      </c>
      <c r="AA15" s="4" t="s">
        <v>1009</v>
      </c>
      <c r="AB15" s="4">
        <v>0.5</v>
      </c>
      <c r="AC15" s="4" t="s">
        <v>1009</v>
      </c>
      <c r="AD15" s="4">
        <v>1</v>
      </c>
      <c r="AE15" s="4" t="s">
        <v>1315</v>
      </c>
      <c r="AF15" s="4">
        <v>1</v>
      </c>
      <c r="AG15" s="4" t="s">
        <v>1315</v>
      </c>
      <c r="AH15" s="4">
        <v>997</v>
      </c>
      <c r="AI15" s="4" t="s">
        <v>1012</v>
      </c>
      <c r="AJ15" s="4">
        <v>997</v>
      </c>
      <c r="AK15" s="4" t="s">
        <v>1012</v>
      </c>
      <c r="AL15" s="4">
        <v>997</v>
      </c>
      <c r="AM15" s="4" t="s">
        <v>1012</v>
      </c>
      <c r="AN15" s="4">
        <v>997</v>
      </c>
      <c r="AO15" s="4" t="s">
        <v>1012</v>
      </c>
      <c r="AP15" s="4">
        <v>997</v>
      </c>
      <c r="AQ15" s="4" t="s">
        <v>1012</v>
      </c>
      <c r="AR15" s="4">
        <v>997</v>
      </c>
      <c r="AS15" s="4" t="s">
        <v>1012</v>
      </c>
      <c r="AT15" s="4">
        <v>997</v>
      </c>
      <c r="AU15" s="4" t="s">
        <v>1012</v>
      </c>
      <c r="AV15" s="4">
        <v>997</v>
      </c>
      <c r="AW15" s="4" t="s">
        <v>1012</v>
      </c>
      <c r="AX15" s="4">
        <v>997</v>
      </c>
      <c r="AY15" s="4" t="s">
        <v>1012</v>
      </c>
      <c r="AZ15" s="4">
        <v>997</v>
      </c>
      <c r="BA15" s="28" t="s">
        <v>1012</v>
      </c>
      <c r="BB15" s="4">
        <v>997</v>
      </c>
      <c r="BC15" s="28" t="s">
        <v>1012</v>
      </c>
      <c r="BD15" s="4">
        <v>997</v>
      </c>
      <c r="BE15" s="28" t="s">
        <v>1012</v>
      </c>
      <c r="BF15" s="4">
        <v>997</v>
      </c>
      <c r="BG15" s="28" t="s">
        <v>1012</v>
      </c>
      <c r="BH15" s="4">
        <v>997</v>
      </c>
      <c r="BI15" s="28" t="s">
        <v>1012</v>
      </c>
      <c r="BJ15" s="4">
        <v>997</v>
      </c>
      <c r="BK15" s="28" t="s">
        <v>1012</v>
      </c>
      <c r="BL15" s="4">
        <v>997</v>
      </c>
      <c r="BM15" s="28" t="s">
        <v>1012</v>
      </c>
      <c r="BN15" s="90">
        <v>0.75</v>
      </c>
      <c r="BO15" s="90">
        <v>1</v>
      </c>
      <c r="BP15" s="4">
        <v>0.5</v>
      </c>
      <c r="BQ15" s="4" t="s">
        <v>1047</v>
      </c>
      <c r="BR15" s="4">
        <v>0.5</v>
      </c>
      <c r="BS15" s="4" t="s">
        <v>1047</v>
      </c>
      <c r="BT15" s="4">
        <v>0.5</v>
      </c>
      <c r="BU15" s="4" t="s">
        <v>1047</v>
      </c>
      <c r="BV15" s="4">
        <v>0.5</v>
      </c>
      <c r="BW15" s="4" t="s">
        <v>1047</v>
      </c>
      <c r="BX15" s="4">
        <v>1</v>
      </c>
      <c r="BY15" s="4" t="s">
        <v>1010</v>
      </c>
      <c r="BZ15" s="4">
        <v>1</v>
      </c>
      <c r="CA15" s="4" t="s">
        <v>1010</v>
      </c>
      <c r="CB15" s="4">
        <v>1</v>
      </c>
      <c r="CC15" s="4" t="s">
        <v>1010</v>
      </c>
      <c r="CD15" s="169">
        <v>0.7142857142857143</v>
      </c>
      <c r="CE15" s="90">
        <v>1</v>
      </c>
      <c r="CF15" s="4">
        <v>1</v>
      </c>
      <c r="CG15" s="4" t="s">
        <v>1010</v>
      </c>
      <c r="CH15" s="4">
        <v>0</v>
      </c>
      <c r="CI15" s="4" t="s">
        <v>1011</v>
      </c>
      <c r="CJ15" s="4">
        <v>1</v>
      </c>
      <c r="CK15" s="4" t="s">
        <v>1010</v>
      </c>
      <c r="CL15" s="88">
        <v>0.66666666666666663</v>
      </c>
      <c r="CM15" s="88">
        <v>1</v>
      </c>
      <c r="CN15" s="4">
        <v>1</v>
      </c>
      <c r="CO15" s="28" t="s">
        <v>1010</v>
      </c>
      <c r="CP15" s="4">
        <v>1</v>
      </c>
      <c r="CQ15" s="28" t="s">
        <v>1010</v>
      </c>
      <c r="CR15" s="4">
        <v>1</v>
      </c>
      <c r="CS15" s="4" t="s">
        <v>1035</v>
      </c>
      <c r="CT15" s="4">
        <v>1</v>
      </c>
      <c r="CU15" s="4" t="s">
        <v>1010</v>
      </c>
      <c r="CV15" s="90">
        <v>1</v>
      </c>
      <c r="CW15" s="90">
        <v>1</v>
      </c>
      <c r="CX15" s="22">
        <v>0.75705244740577671</v>
      </c>
      <c r="CY15">
        <v>15.78</v>
      </c>
      <c r="CZ15" s="5">
        <v>2015</v>
      </c>
      <c r="DA15" s="23">
        <v>0.73517565357027803</v>
      </c>
      <c r="DB15">
        <v>4.62</v>
      </c>
      <c r="DC15" s="5">
        <v>2015</v>
      </c>
      <c r="DD15" s="4">
        <v>1</v>
      </c>
      <c r="DE15">
        <v>0</v>
      </c>
      <c r="DF15" s="180" t="s">
        <v>1012</v>
      </c>
      <c r="DG15" s="23">
        <v>1</v>
      </c>
      <c r="DH15" s="171">
        <v>1.75E-3</v>
      </c>
      <c r="DI15" s="5">
        <v>2007</v>
      </c>
      <c r="DJ15" s="4">
        <v>0.90788718385053147</v>
      </c>
      <c r="DK15">
        <v>46</v>
      </c>
      <c r="DL15" s="5">
        <v>2013</v>
      </c>
      <c r="DM15" s="23">
        <v>1</v>
      </c>
      <c r="DN15">
        <v>34.200000000000003</v>
      </c>
      <c r="DO15" s="5">
        <v>2013</v>
      </c>
      <c r="DP15" s="4">
        <v>3.5693955935251202E-2</v>
      </c>
      <c r="DQ15">
        <v>1.3</v>
      </c>
      <c r="DR15" s="5">
        <v>2013</v>
      </c>
      <c r="DS15" s="4">
        <v>1</v>
      </c>
      <c r="DT15">
        <v>18.5</v>
      </c>
      <c r="DU15" s="5">
        <v>2013</v>
      </c>
      <c r="DV15" s="4">
        <v>0</v>
      </c>
      <c r="DW15">
        <v>7.8</v>
      </c>
      <c r="DX15" s="5">
        <v>2016</v>
      </c>
      <c r="DY15" s="4">
        <v>999</v>
      </c>
      <c r="DZ15" s="4">
        <v>999</v>
      </c>
      <c r="EA15" s="4">
        <v>999</v>
      </c>
      <c r="EB15" s="4">
        <v>999</v>
      </c>
      <c r="EC15" s="4">
        <v>999</v>
      </c>
      <c r="ED15" s="4">
        <v>999</v>
      </c>
      <c r="EE15" s="4">
        <v>1</v>
      </c>
      <c r="EF15">
        <v>100</v>
      </c>
      <c r="EG15" s="5">
        <v>2015</v>
      </c>
      <c r="EH15" s="88">
        <v>0.65722515893605693</v>
      </c>
      <c r="EI15" s="88">
        <v>0.90476190476190477</v>
      </c>
      <c r="EJ15" s="88">
        <v>0.98095238095238102</v>
      </c>
      <c r="EK15" s="4">
        <v>1</v>
      </c>
      <c r="EL15" s="4" t="s">
        <v>1010</v>
      </c>
      <c r="EM15" s="4">
        <v>0.27</v>
      </c>
      <c r="EN15">
        <v>27</v>
      </c>
      <c r="EO15" s="4">
        <v>1</v>
      </c>
      <c r="EP15" s="4" t="s">
        <v>1010</v>
      </c>
      <c r="EQ15" s="24">
        <v>0.20552696071083401</v>
      </c>
      <c r="ER15">
        <v>31</v>
      </c>
      <c r="ES15" s="103">
        <v>0.22600000000000001</v>
      </c>
      <c r="ET15">
        <v>22.6</v>
      </c>
      <c r="EU15" s="103">
        <v>0.29499999999999998</v>
      </c>
      <c r="EV15">
        <v>29.5</v>
      </c>
      <c r="EW15" s="5">
        <v>2015</v>
      </c>
      <c r="EX15" s="90">
        <v>0.81460344207204427</v>
      </c>
      <c r="EY15" s="90">
        <v>1</v>
      </c>
      <c r="EZ15" s="4">
        <v>1</v>
      </c>
      <c r="FA15" s="4" t="s">
        <v>1010</v>
      </c>
      <c r="FB15" s="4">
        <v>8.3000000000000004E-2</v>
      </c>
      <c r="FC15">
        <v>8.3000000000000007</v>
      </c>
      <c r="FD15" s="4">
        <v>1</v>
      </c>
      <c r="FE15" s="4" t="s">
        <v>1010</v>
      </c>
      <c r="FF15">
        <v>8.3000000000000004E-2</v>
      </c>
      <c r="FG15">
        <v>8.3000000000000007</v>
      </c>
      <c r="FH15" s="4">
        <v>1</v>
      </c>
      <c r="FI15">
        <v>7.9</v>
      </c>
      <c r="FJ15" s="4">
        <v>0.85455871134294448</v>
      </c>
      <c r="FK15">
        <v>9.5</v>
      </c>
      <c r="FL15" s="4">
        <v>1</v>
      </c>
      <c r="FM15">
        <v>100</v>
      </c>
      <c r="FN15" s="4">
        <v>1</v>
      </c>
      <c r="FO15">
        <v>100</v>
      </c>
      <c r="FP15" s="5" t="s">
        <v>1292</v>
      </c>
      <c r="FQ15" s="4">
        <v>1</v>
      </c>
      <c r="FR15">
        <v>100</v>
      </c>
      <c r="FS15" s="4">
        <v>1</v>
      </c>
      <c r="FT15">
        <v>100</v>
      </c>
      <c r="FU15" s="5" t="s">
        <v>1292</v>
      </c>
      <c r="FV15" s="88">
        <v>0.97575978522382412</v>
      </c>
      <c r="FW15" s="88">
        <v>1</v>
      </c>
      <c r="FX15" s="4">
        <v>1</v>
      </c>
      <c r="FY15">
        <v>100</v>
      </c>
      <c r="FZ15" s="4">
        <v>1</v>
      </c>
      <c r="GA15">
        <v>100</v>
      </c>
      <c r="GB15" s="5">
        <v>2015</v>
      </c>
      <c r="GC15" s="4">
        <v>0</v>
      </c>
      <c r="GD15" s="4" t="s">
        <v>1011</v>
      </c>
      <c r="GE15" s="4">
        <v>0.25</v>
      </c>
      <c r="GF15">
        <v>999</v>
      </c>
      <c r="GG15" s="4">
        <v>0</v>
      </c>
      <c r="GH15" s="4" t="s">
        <v>1011</v>
      </c>
      <c r="GI15" s="4">
        <v>0.2</v>
      </c>
      <c r="GJ15">
        <v>999</v>
      </c>
      <c r="GK15" s="103">
        <v>1</v>
      </c>
      <c r="GL15">
        <v>14.9</v>
      </c>
      <c r="GM15" s="103">
        <v>1</v>
      </c>
      <c r="GN15">
        <v>13.8</v>
      </c>
      <c r="GO15" s="5">
        <v>2015</v>
      </c>
      <c r="GP15" s="4">
        <v>1</v>
      </c>
      <c r="GQ15">
        <v>1.45</v>
      </c>
      <c r="GR15" s="5">
        <v>2015</v>
      </c>
      <c r="GS15" s="90">
        <v>1</v>
      </c>
      <c r="GT15" s="90">
        <v>1</v>
      </c>
      <c r="GU15" s="4">
        <v>0</v>
      </c>
      <c r="GV15" s="4" t="s">
        <v>1011</v>
      </c>
      <c r="GW15" s="4">
        <v>1</v>
      </c>
      <c r="GX15" s="5">
        <v>999</v>
      </c>
      <c r="GY15" s="4">
        <v>0</v>
      </c>
      <c r="GZ15" s="4" t="s">
        <v>1011</v>
      </c>
      <c r="HA15" s="4">
        <v>1</v>
      </c>
      <c r="HB15" s="4">
        <v>999</v>
      </c>
      <c r="HC15" s="38" t="s">
        <v>1292</v>
      </c>
      <c r="HD15" s="4">
        <v>1</v>
      </c>
      <c r="HE15" s="4">
        <v>1</v>
      </c>
      <c r="HF15" s="4">
        <v>1</v>
      </c>
      <c r="HG15" s="4">
        <v>1</v>
      </c>
      <c r="HH15" s="5" t="s">
        <v>1292</v>
      </c>
      <c r="HI15" s="88">
        <v>1</v>
      </c>
      <c r="HJ15" s="88">
        <v>1</v>
      </c>
      <c r="HK15" s="88">
        <v>1</v>
      </c>
      <c r="HL15" s="4">
        <v>1</v>
      </c>
      <c r="HM15" s="28" t="s">
        <v>1017</v>
      </c>
      <c r="HN15" s="4">
        <v>1</v>
      </c>
      <c r="HO15" s="4" t="s">
        <v>1018</v>
      </c>
      <c r="HP15" s="78">
        <v>0.93900000000000006</v>
      </c>
      <c r="HQ15">
        <v>6.1</v>
      </c>
      <c r="HR15" s="5">
        <v>2013</v>
      </c>
      <c r="HS15" s="22">
        <v>0.72262528236991286</v>
      </c>
      <c r="HT15">
        <v>24.09</v>
      </c>
      <c r="HU15" s="5">
        <v>2014</v>
      </c>
      <c r="HV15" s="102">
        <v>0</v>
      </c>
      <c r="HW15" s="5" t="s">
        <v>1010</v>
      </c>
      <c r="HX15" t="s">
        <v>1320</v>
      </c>
      <c r="HY15" s="5">
        <v>2014</v>
      </c>
      <c r="HZ15" s="5">
        <v>1</v>
      </c>
      <c r="IA15" s="4" t="s">
        <v>1010</v>
      </c>
      <c r="IB15" s="88">
        <v>0.77693754706165219</v>
      </c>
      <c r="IC15" s="88">
        <v>1</v>
      </c>
      <c r="ID15" s="4">
        <v>1</v>
      </c>
      <c r="IE15" s="28" t="s">
        <v>1010</v>
      </c>
      <c r="IF15" s="29">
        <v>1</v>
      </c>
      <c r="IG15" s="28" t="s">
        <v>1010</v>
      </c>
      <c r="IH15" s="4">
        <v>0</v>
      </c>
      <c r="II15" s="4" t="s">
        <v>1011</v>
      </c>
      <c r="IJ15" s="21">
        <v>1</v>
      </c>
      <c r="IK15" s="21" t="s">
        <v>1010</v>
      </c>
      <c r="IL15" s="21">
        <v>1</v>
      </c>
      <c r="IM15" s="21" t="s">
        <v>1010</v>
      </c>
      <c r="IN15" s="4">
        <v>1</v>
      </c>
      <c r="IO15" s="21" t="s">
        <v>1010</v>
      </c>
      <c r="IP15" s="4">
        <v>1</v>
      </c>
      <c r="IQ15" s="4" t="s">
        <v>1010</v>
      </c>
      <c r="IR15" s="4">
        <v>0</v>
      </c>
      <c r="IS15" s="4" t="s">
        <v>1011</v>
      </c>
      <c r="IT15" s="4">
        <v>0</v>
      </c>
      <c r="IU15" s="4" t="s">
        <v>1011</v>
      </c>
      <c r="IV15" s="4">
        <v>1</v>
      </c>
      <c r="IW15" s="4" t="s">
        <v>1010</v>
      </c>
      <c r="IX15" s="4">
        <v>0</v>
      </c>
      <c r="IY15" s="4" t="s">
        <v>1011</v>
      </c>
      <c r="IZ15" s="4">
        <v>0</v>
      </c>
      <c r="JA15" s="4" t="s">
        <v>1011</v>
      </c>
      <c r="JB15" s="4">
        <v>0</v>
      </c>
      <c r="JC15" s="4" t="s">
        <v>1011</v>
      </c>
      <c r="JD15" s="4">
        <v>1</v>
      </c>
      <c r="JE15" s="21" t="s">
        <v>1010</v>
      </c>
      <c r="JF15" s="4">
        <v>0</v>
      </c>
      <c r="JG15" s="4" t="s">
        <v>1011</v>
      </c>
      <c r="JH15" s="4">
        <v>1</v>
      </c>
      <c r="JI15" s="4" t="s">
        <v>1010</v>
      </c>
      <c r="JJ15" s="4">
        <v>1</v>
      </c>
      <c r="JK15" s="21" t="s">
        <v>1010</v>
      </c>
      <c r="JL15" s="4">
        <v>0.33</v>
      </c>
      <c r="JM15" s="5" t="s">
        <v>1342</v>
      </c>
      <c r="JN15" s="4">
        <v>0</v>
      </c>
      <c r="JO15" s="4" t="s">
        <v>1010</v>
      </c>
      <c r="JP15" s="88">
        <v>0.54368421052631577</v>
      </c>
      <c r="JQ15" s="88">
        <v>1</v>
      </c>
      <c r="JR15" s="4">
        <v>0.99040000000000006</v>
      </c>
      <c r="JS15" s="4">
        <v>0.99040000000000006</v>
      </c>
      <c r="JT15" s="4">
        <v>0.9948999999999999</v>
      </c>
      <c r="JU15" s="17">
        <v>0.9948999999999999</v>
      </c>
      <c r="JV15" s="6">
        <v>0.98549999999999993</v>
      </c>
      <c r="JW15" s="17">
        <v>0.98549999999999993</v>
      </c>
      <c r="JX15" s="6">
        <v>999</v>
      </c>
      <c r="JY15" s="17">
        <v>999</v>
      </c>
      <c r="JZ15" s="6">
        <v>999</v>
      </c>
      <c r="KA15" s="17">
        <v>999</v>
      </c>
      <c r="KB15" s="6">
        <v>999</v>
      </c>
      <c r="KC15" s="17">
        <v>999</v>
      </c>
      <c r="KD15" s="6">
        <v>999</v>
      </c>
      <c r="KE15" s="17">
        <v>999</v>
      </c>
      <c r="KF15" s="6">
        <v>999</v>
      </c>
      <c r="KG15" s="17">
        <v>999</v>
      </c>
      <c r="KH15" s="6">
        <v>999</v>
      </c>
      <c r="KI15" s="17">
        <v>999</v>
      </c>
      <c r="KJ15" s="6">
        <v>999</v>
      </c>
      <c r="KK15" s="6">
        <v>999</v>
      </c>
      <c r="KL15" s="4">
        <v>999</v>
      </c>
      <c r="KM15" s="4">
        <v>999</v>
      </c>
      <c r="KN15" s="30">
        <f t="shared" si="3"/>
        <v>0.99055181425268879</v>
      </c>
      <c r="KO15" s="15" t="s">
        <v>1024</v>
      </c>
      <c r="KP15" s="30">
        <v>999</v>
      </c>
      <c r="KQ15" s="30">
        <v>999</v>
      </c>
      <c r="KR15" s="30">
        <v>999</v>
      </c>
      <c r="KS15" s="30">
        <v>999</v>
      </c>
      <c r="KT15" s="30">
        <v>999</v>
      </c>
      <c r="KU15" s="30">
        <v>999</v>
      </c>
      <c r="KV15" s="30">
        <v>999</v>
      </c>
      <c r="KW15" s="30">
        <v>999</v>
      </c>
      <c r="KX15" s="4">
        <v>0.97386298841758834</v>
      </c>
      <c r="KY15" s="4">
        <v>0.97729999999999995</v>
      </c>
      <c r="KZ15" s="4">
        <v>0.97996546073964852</v>
      </c>
      <c r="LA15" s="4">
        <v>0.98260000000000003</v>
      </c>
      <c r="LB15" s="4">
        <v>0.96718480638390703</v>
      </c>
      <c r="LC15" s="4">
        <v>0.97150000000000003</v>
      </c>
      <c r="LD15" s="4">
        <v>999</v>
      </c>
      <c r="LE15" s="4">
        <v>999</v>
      </c>
      <c r="LF15" s="4">
        <v>999</v>
      </c>
      <c r="LG15" s="4">
        <v>999</v>
      </c>
      <c r="LH15" s="4">
        <v>999</v>
      </c>
      <c r="LI15" s="4">
        <v>999</v>
      </c>
      <c r="LJ15" s="4">
        <v>999</v>
      </c>
      <c r="LK15" s="4">
        <v>999</v>
      </c>
      <c r="LL15" s="4">
        <v>999</v>
      </c>
      <c r="LM15" s="4">
        <v>999</v>
      </c>
      <c r="LN15" s="5">
        <v>999</v>
      </c>
      <c r="LO15" s="4">
        <v>999</v>
      </c>
      <c r="LP15" s="4">
        <v>999</v>
      </c>
      <c r="LQ15" s="4">
        <v>999</v>
      </c>
      <c r="LR15" s="4">
        <v>999</v>
      </c>
      <c r="LS15" s="21">
        <v>999</v>
      </c>
      <c r="LT15" s="30">
        <f t="shared" si="4"/>
        <v>0.98870343985344999</v>
      </c>
      <c r="LU15" s="15" t="s">
        <v>1024</v>
      </c>
      <c r="LV15" s="30">
        <v>999</v>
      </c>
      <c r="LW15" s="30">
        <v>999</v>
      </c>
      <c r="LX15" s="30">
        <v>999</v>
      </c>
      <c r="LY15" s="30">
        <v>999</v>
      </c>
      <c r="LZ15" s="30">
        <v>999</v>
      </c>
      <c r="MA15" s="30">
        <v>999</v>
      </c>
      <c r="MB15" s="30">
        <v>999</v>
      </c>
      <c r="MC15" s="30">
        <v>999</v>
      </c>
      <c r="MD15" s="4">
        <v>999</v>
      </c>
      <c r="ME15" s="4">
        <v>999</v>
      </c>
      <c r="MF15" s="4">
        <v>999</v>
      </c>
      <c r="MG15" s="4">
        <v>999</v>
      </c>
      <c r="MH15" s="4">
        <v>999</v>
      </c>
      <c r="MI15" s="4">
        <v>999</v>
      </c>
      <c r="MJ15" s="4">
        <v>999</v>
      </c>
      <c r="MK15" s="4">
        <v>999</v>
      </c>
      <c r="ML15" s="4">
        <v>999</v>
      </c>
      <c r="MM15" s="4">
        <v>999</v>
      </c>
      <c r="MN15" s="4">
        <v>999</v>
      </c>
      <c r="MO15" s="4">
        <v>999</v>
      </c>
      <c r="MP15" s="4">
        <v>999</v>
      </c>
      <c r="MQ15" s="4">
        <v>999</v>
      </c>
      <c r="MR15" s="4">
        <v>999</v>
      </c>
      <c r="MS15" s="4">
        <v>999</v>
      </c>
      <c r="MT15" s="4">
        <v>999</v>
      </c>
      <c r="MU15" s="4">
        <v>999</v>
      </c>
      <c r="MV15" s="4">
        <v>999</v>
      </c>
      <c r="MW15" s="4">
        <v>999</v>
      </c>
      <c r="MX15" s="4">
        <v>999</v>
      </c>
      <c r="MY15" s="4">
        <v>999</v>
      </c>
      <c r="MZ15" s="30">
        <v>999</v>
      </c>
      <c r="NA15" s="30">
        <v>999</v>
      </c>
      <c r="NB15" s="30">
        <v>999</v>
      </c>
      <c r="NC15" s="30">
        <v>999</v>
      </c>
      <c r="ND15" s="30">
        <v>999</v>
      </c>
      <c r="NE15" s="30">
        <v>999</v>
      </c>
      <c r="NF15" s="30">
        <v>999</v>
      </c>
      <c r="NG15" s="30">
        <v>999</v>
      </c>
      <c r="NH15" s="30">
        <v>999</v>
      </c>
      <c r="NI15" s="30">
        <v>999</v>
      </c>
      <c r="NJ15" s="4">
        <v>0.94645942561312135</v>
      </c>
      <c r="NK15" s="4">
        <v>0.9534999999999999</v>
      </c>
      <c r="NL15" s="4">
        <v>1.0902705677018139</v>
      </c>
      <c r="NM15" s="4">
        <v>1.0784</v>
      </c>
      <c r="NN15" s="4">
        <v>0.78434085037564139</v>
      </c>
      <c r="NO15" s="4">
        <v>0.81269999999999998</v>
      </c>
      <c r="NP15" s="4">
        <v>999</v>
      </c>
      <c r="NQ15" s="4">
        <v>999</v>
      </c>
      <c r="NR15" s="4">
        <v>999</v>
      </c>
      <c r="NS15" s="4">
        <v>999</v>
      </c>
      <c r="NT15" s="4">
        <v>999</v>
      </c>
      <c r="NU15" s="4">
        <v>999</v>
      </c>
      <c r="NV15" s="4">
        <v>999</v>
      </c>
      <c r="NW15" s="4">
        <v>999</v>
      </c>
      <c r="NX15" s="4">
        <v>999</v>
      </c>
      <c r="NY15" s="4">
        <v>999</v>
      </c>
      <c r="NZ15" s="4">
        <v>999</v>
      </c>
      <c r="OA15" s="4">
        <v>999</v>
      </c>
      <c r="OB15" s="5">
        <v>999</v>
      </c>
      <c r="OC15" s="4">
        <v>999</v>
      </c>
      <c r="OD15" s="4">
        <v>999</v>
      </c>
      <c r="OE15" s="4">
        <v>999</v>
      </c>
      <c r="OF15" s="30">
        <f t="shared" si="5"/>
        <v>0.75361646884272993</v>
      </c>
      <c r="OG15" s="15" t="s">
        <v>1024</v>
      </c>
      <c r="OH15" s="30">
        <v>999</v>
      </c>
      <c r="OI15" s="30">
        <v>999</v>
      </c>
      <c r="OJ15" s="30">
        <v>999</v>
      </c>
      <c r="OK15" s="30">
        <v>999</v>
      </c>
      <c r="OL15" s="30">
        <v>999</v>
      </c>
      <c r="OM15" s="30">
        <v>999</v>
      </c>
      <c r="ON15" s="30">
        <v>999</v>
      </c>
      <c r="OO15" s="30">
        <v>999</v>
      </c>
      <c r="OP15" s="4">
        <v>2013</v>
      </c>
      <c r="OQ15" s="4">
        <v>0.96310000000000007</v>
      </c>
      <c r="OR15" s="4">
        <v>0.96310000000000007</v>
      </c>
      <c r="OS15" s="4">
        <v>0.96609999999999996</v>
      </c>
      <c r="OT15" s="4">
        <v>0.96609999999999996</v>
      </c>
      <c r="OU15" s="4">
        <v>0.95989999999999998</v>
      </c>
      <c r="OV15" s="4">
        <v>0.95989999999999998</v>
      </c>
      <c r="OW15" s="4">
        <v>999</v>
      </c>
      <c r="OX15" s="4">
        <v>999</v>
      </c>
      <c r="OY15" s="4">
        <v>999</v>
      </c>
      <c r="OZ15" s="4">
        <v>999</v>
      </c>
      <c r="PA15" s="4">
        <v>999</v>
      </c>
      <c r="PB15" s="4">
        <v>999</v>
      </c>
      <c r="PC15" s="4">
        <v>999</v>
      </c>
      <c r="PD15" s="4">
        <v>999</v>
      </c>
      <c r="PE15" s="4">
        <v>999</v>
      </c>
      <c r="PF15" s="4">
        <v>999</v>
      </c>
      <c r="PG15" s="4">
        <v>999</v>
      </c>
      <c r="PH15" s="4">
        <v>999</v>
      </c>
      <c r="PI15" s="4">
        <v>999</v>
      </c>
      <c r="PJ15" s="4">
        <v>999</v>
      </c>
      <c r="PK15" s="4">
        <v>999</v>
      </c>
      <c r="PL15" s="4">
        <v>999</v>
      </c>
      <c r="PM15" s="30">
        <f t="shared" si="6"/>
        <v>0.99358244488148229</v>
      </c>
      <c r="PN15" s="15" t="s">
        <v>1024</v>
      </c>
      <c r="PO15" s="30">
        <v>999</v>
      </c>
      <c r="PP15" s="30">
        <v>999</v>
      </c>
      <c r="PQ15" s="30">
        <v>999</v>
      </c>
      <c r="PR15" s="30">
        <v>999</v>
      </c>
      <c r="PS15" s="30">
        <v>999</v>
      </c>
      <c r="PT15" s="30">
        <v>999</v>
      </c>
      <c r="PU15" s="30">
        <v>999</v>
      </c>
      <c r="PV15" s="30">
        <v>999</v>
      </c>
      <c r="PW15" s="4">
        <v>0.95567070722806824</v>
      </c>
      <c r="PX15" s="4">
        <v>0.96150000000000002</v>
      </c>
      <c r="PY15" s="4">
        <v>0.96062176766068841</v>
      </c>
      <c r="PZ15" s="4">
        <v>0.96579999999999999</v>
      </c>
      <c r="QA15" s="4">
        <v>0.95025907493981698</v>
      </c>
      <c r="QB15" s="4">
        <v>0.95680000000000009</v>
      </c>
      <c r="QC15" s="4">
        <v>999</v>
      </c>
      <c r="QD15" s="4">
        <v>999</v>
      </c>
      <c r="QE15" s="4">
        <v>999</v>
      </c>
      <c r="QF15" s="4">
        <v>999</v>
      </c>
      <c r="QG15" s="4">
        <v>999</v>
      </c>
      <c r="QH15" s="4">
        <v>999</v>
      </c>
      <c r="QI15" s="4">
        <v>999</v>
      </c>
      <c r="QJ15" s="4">
        <v>999</v>
      </c>
      <c r="QK15" s="4">
        <v>999</v>
      </c>
      <c r="QL15" s="4">
        <v>999</v>
      </c>
      <c r="QM15" s="4">
        <v>999</v>
      </c>
      <c r="QN15" s="4">
        <v>999</v>
      </c>
      <c r="QO15" s="4">
        <v>999</v>
      </c>
      <c r="QP15" s="4">
        <v>999</v>
      </c>
      <c r="QQ15" s="4">
        <v>999</v>
      </c>
      <c r="QR15" s="4">
        <v>999</v>
      </c>
      <c r="QS15" s="30">
        <f t="shared" si="9"/>
        <v>0.99068130047628922</v>
      </c>
      <c r="QT15" s="15" t="s">
        <v>1024</v>
      </c>
      <c r="QU15" s="30">
        <v>999</v>
      </c>
      <c r="QV15" s="30">
        <v>999</v>
      </c>
      <c r="QW15" s="30">
        <v>999</v>
      </c>
      <c r="QX15" s="30">
        <v>999</v>
      </c>
      <c r="QY15" s="30">
        <v>999</v>
      </c>
      <c r="QZ15" s="30">
        <v>999</v>
      </c>
      <c r="RA15" s="30">
        <v>999</v>
      </c>
      <c r="RB15" s="30">
        <v>999</v>
      </c>
      <c r="RC15" s="4">
        <v>2013</v>
      </c>
      <c r="RD15" s="24">
        <v>0.99959999999999993</v>
      </c>
      <c r="RE15" s="24">
        <v>0.99959999999999993</v>
      </c>
      <c r="RF15" s="4">
        <v>1</v>
      </c>
      <c r="RG15" s="4">
        <v>1</v>
      </c>
      <c r="RH15" s="24">
        <v>0.99919999999999998</v>
      </c>
      <c r="RI15" s="24">
        <v>0.99919999999999998</v>
      </c>
      <c r="RJ15" s="4">
        <v>1</v>
      </c>
      <c r="RK15" s="4">
        <v>1</v>
      </c>
      <c r="RL15" s="24">
        <v>0.99950000000000006</v>
      </c>
      <c r="RM15" s="24">
        <v>0.99950000000000006</v>
      </c>
      <c r="RN15" s="4">
        <v>999</v>
      </c>
      <c r="RO15" s="4">
        <v>999</v>
      </c>
      <c r="RP15" s="4">
        <v>999</v>
      </c>
      <c r="RQ15" s="4">
        <v>999</v>
      </c>
      <c r="RR15" s="4">
        <v>999</v>
      </c>
      <c r="RS15" s="4">
        <v>999</v>
      </c>
      <c r="RT15" s="4">
        <v>999</v>
      </c>
      <c r="RU15" s="4">
        <v>999</v>
      </c>
      <c r="RV15" s="4">
        <v>999</v>
      </c>
      <c r="RW15" s="4">
        <v>999</v>
      </c>
      <c r="RX15" s="24">
        <v>0.79299999999999993</v>
      </c>
      <c r="RY15" s="24">
        <v>0.79299999999999993</v>
      </c>
      <c r="RZ15" s="30">
        <f t="shared" si="7"/>
        <v>0.99919999999999998</v>
      </c>
      <c r="SA15" s="15" t="s">
        <v>1024</v>
      </c>
      <c r="SB15" s="84">
        <f>RM15/RK15</f>
        <v>0.99950000000000006</v>
      </c>
      <c r="SC15" s="15" t="s">
        <v>1030</v>
      </c>
      <c r="SD15" s="30">
        <v>999</v>
      </c>
      <c r="SE15" s="30">
        <v>999</v>
      </c>
      <c r="SF15" s="30">
        <v>999</v>
      </c>
      <c r="SG15" s="30">
        <v>999</v>
      </c>
      <c r="SH15" s="85">
        <f>RY15/RE15</f>
        <v>0.79331732693077228</v>
      </c>
      <c r="SI15" s="15" t="s">
        <v>1022</v>
      </c>
      <c r="SJ15" s="25">
        <v>0.90788718385053147</v>
      </c>
      <c r="SK15" s="24">
        <v>0.92</v>
      </c>
      <c r="SL15" s="24">
        <v>0.91940127883766642</v>
      </c>
      <c r="SM15" s="24">
        <v>0.93</v>
      </c>
      <c r="SN15" s="24">
        <v>0.90788717581447587</v>
      </c>
      <c r="SO15" s="24">
        <v>0.92</v>
      </c>
      <c r="SP15" s="4">
        <v>999</v>
      </c>
      <c r="SQ15" s="4">
        <v>999</v>
      </c>
      <c r="SR15" s="4">
        <v>999</v>
      </c>
      <c r="SS15" s="4">
        <v>999</v>
      </c>
      <c r="ST15" s="4">
        <v>999</v>
      </c>
      <c r="SU15" s="4">
        <v>999</v>
      </c>
      <c r="SV15" s="4">
        <v>999</v>
      </c>
      <c r="SW15" s="4">
        <v>999</v>
      </c>
      <c r="SX15" s="4">
        <v>999</v>
      </c>
      <c r="SY15" s="4">
        <v>999</v>
      </c>
      <c r="SZ15" s="4">
        <v>999</v>
      </c>
      <c r="TA15" s="4">
        <v>999</v>
      </c>
      <c r="TB15" s="4">
        <v>999</v>
      </c>
      <c r="TC15" s="4">
        <v>999</v>
      </c>
      <c r="TD15" s="78">
        <v>0.40126664279409252</v>
      </c>
      <c r="TE15">
        <v>0.48</v>
      </c>
      <c r="TF15" s="30">
        <f t="shared" si="0"/>
        <v>0.989247311827957</v>
      </c>
      <c r="TG15" s="15" t="s">
        <v>1024</v>
      </c>
      <c r="TH15" s="30">
        <v>999</v>
      </c>
      <c r="TI15" s="30">
        <v>999</v>
      </c>
      <c r="TJ15" s="30">
        <v>999</v>
      </c>
      <c r="TK15" s="30">
        <v>999</v>
      </c>
      <c r="TL15" s="30">
        <v>999</v>
      </c>
      <c r="TM15" s="30">
        <v>999</v>
      </c>
      <c r="TN15" s="85">
        <f>TE15/SK15</f>
        <v>0.52173913043478259</v>
      </c>
      <c r="TO15" s="15" t="s">
        <v>1022</v>
      </c>
      <c r="TP15" s="24">
        <v>9.0385940523998176E-2</v>
      </c>
      <c r="TQ15" s="24">
        <v>0.21</v>
      </c>
      <c r="TR15" s="24">
        <v>9.0385861167948334E-2</v>
      </c>
      <c r="TS15" s="24">
        <v>0.21</v>
      </c>
      <c r="TT15" s="24">
        <v>7.8871758144757775E-2</v>
      </c>
      <c r="TU15" s="24">
        <v>0.2</v>
      </c>
      <c r="TV15" s="4">
        <v>999</v>
      </c>
      <c r="TW15" s="4">
        <v>999</v>
      </c>
      <c r="TX15" s="4">
        <v>999</v>
      </c>
      <c r="TY15" s="4">
        <v>999</v>
      </c>
      <c r="TZ15" s="4">
        <v>999</v>
      </c>
      <c r="UA15" s="4">
        <v>999</v>
      </c>
      <c r="UB15" s="4">
        <v>999</v>
      </c>
      <c r="UC15" s="4">
        <v>999</v>
      </c>
      <c r="UD15" s="4">
        <v>999</v>
      </c>
      <c r="UE15" s="4">
        <v>999</v>
      </c>
      <c r="UF15" s="4">
        <v>999</v>
      </c>
      <c r="UG15" s="4">
        <v>999</v>
      </c>
      <c r="UH15" s="4">
        <v>999</v>
      </c>
      <c r="UI15" s="4">
        <v>999</v>
      </c>
      <c r="UJ15" s="4">
        <v>999</v>
      </c>
      <c r="UK15" s="4">
        <v>999</v>
      </c>
      <c r="UL15" s="30">
        <f>TU15/TS15</f>
        <v>0.95238095238095244</v>
      </c>
      <c r="UM15" s="15" t="s">
        <v>1024</v>
      </c>
      <c r="UN15" s="30">
        <v>999</v>
      </c>
      <c r="UO15" s="30">
        <v>999</v>
      </c>
      <c r="UP15" s="30">
        <v>999</v>
      </c>
      <c r="UQ15" s="30">
        <v>999</v>
      </c>
      <c r="UR15" s="30">
        <v>999</v>
      </c>
      <c r="US15" s="30">
        <v>999</v>
      </c>
      <c r="UT15" s="30">
        <v>999</v>
      </c>
      <c r="UU15" s="30">
        <v>999</v>
      </c>
      <c r="UV15" s="24">
        <v>0.41715615581423782</v>
      </c>
      <c r="UW15" s="24">
        <v>0.49380000000000002</v>
      </c>
      <c r="UX15" s="24">
        <v>0.40276347618710739</v>
      </c>
      <c r="UY15" s="24">
        <v>0.48130000000000001</v>
      </c>
      <c r="UZ15" s="24">
        <v>0.43339099022879413</v>
      </c>
      <c r="VA15" s="24">
        <v>0.50790000000000002</v>
      </c>
      <c r="VB15" s="4">
        <v>999</v>
      </c>
      <c r="VC15" s="4">
        <v>999</v>
      </c>
      <c r="VD15" s="4">
        <v>999</v>
      </c>
      <c r="VE15" s="4">
        <v>999</v>
      </c>
      <c r="VF15" s="4">
        <v>999</v>
      </c>
      <c r="VG15" s="4">
        <v>999</v>
      </c>
      <c r="VH15" s="4">
        <v>999</v>
      </c>
      <c r="VI15" s="4">
        <v>999</v>
      </c>
      <c r="VJ15" s="4">
        <v>999</v>
      </c>
      <c r="VK15" s="4">
        <v>999</v>
      </c>
      <c r="VL15" s="4">
        <v>999</v>
      </c>
      <c r="VM15" s="4">
        <v>999</v>
      </c>
      <c r="VN15" s="4">
        <v>999</v>
      </c>
      <c r="VO15" s="4">
        <v>999</v>
      </c>
      <c r="VP15" s="4">
        <v>999</v>
      </c>
      <c r="VQ15" s="4">
        <v>999</v>
      </c>
      <c r="VR15" s="30">
        <f t="shared" si="1"/>
        <v>1.0552669852482859</v>
      </c>
      <c r="VS15" s="15" t="s">
        <v>1021</v>
      </c>
      <c r="VT15" s="30">
        <v>999</v>
      </c>
      <c r="VU15" s="30">
        <v>999</v>
      </c>
      <c r="VV15" s="30">
        <v>999</v>
      </c>
      <c r="VW15" s="30">
        <v>999</v>
      </c>
      <c r="VX15" s="30">
        <v>999</v>
      </c>
      <c r="VY15" s="30">
        <v>999</v>
      </c>
      <c r="VZ15" s="30">
        <v>999</v>
      </c>
      <c r="WA15" s="30">
        <v>999</v>
      </c>
      <c r="WB15" s="4">
        <v>2015</v>
      </c>
      <c r="WC15" s="88">
        <v>0.80559463269105303</v>
      </c>
      <c r="WD15" s="88">
        <v>0.28030303030303033</v>
      </c>
      <c r="WE15" s="88">
        <v>0.76010101010101006</v>
      </c>
      <c r="WF15" s="4">
        <v>1</v>
      </c>
      <c r="WG15" s="4" t="s">
        <v>1010</v>
      </c>
      <c r="WH15" s="4">
        <v>1</v>
      </c>
      <c r="WI15" s="4" t="s">
        <v>1010</v>
      </c>
      <c r="WJ15" s="4">
        <v>1</v>
      </c>
      <c r="WK15" s="4" t="s">
        <v>1010</v>
      </c>
      <c r="WL15" s="4">
        <v>1</v>
      </c>
      <c r="WM15" s="4" t="s">
        <v>1010</v>
      </c>
      <c r="WN15" s="4">
        <v>0</v>
      </c>
      <c r="WO15" s="4" t="s">
        <v>1011</v>
      </c>
      <c r="WP15" s="4">
        <v>1</v>
      </c>
      <c r="WQ15" s="4" t="s">
        <v>1010</v>
      </c>
      <c r="WR15" s="4">
        <v>0</v>
      </c>
      <c r="WS15" s="4" t="s">
        <v>1011</v>
      </c>
      <c r="WT15" s="4">
        <v>1</v>
      </c>
      <c r="WU15" s="4" t="s">
        <v>1010</v>
      </c>
      <c r="WV15" s="4">
        <v>0</v>
      </c>
      <c r="WW15" s="4" t="s">
        <v>1011</v>
      </c>
      <c r="WX15" s="4">
        <v>0</v>
      </c>
      <c r="WY15" s="4" t="s">
        <v>1011</v>
      </c>
      <c r="WZ15" s="4">
        <v>0</v>
      </c>
      <c r="XA15" s="4" t="s">
        <v>1011</v>
      </c>
      <c r="XB15" s="4">
        <v>0</v>
      </c>
      <c r="XC15" s="4" t="s">
        <v>1011</v>
      </c>
      <c r="XD15" s="4">
        <v>0</v>
      </c>
      <c r="XE15" s="4" t="s">
        <v>1011</v>
      </c>
      <c r="XF15" s="4">
        <v>0</v>
      </c>
      <c r="XG15" s="4" t="s">
        <v>1011</v>
      </c>
      <c r="XH15" s="4">
        <v>0</v>
      </c>
      <c r="XI15" s="4" t="s">
        <v>1011</v>
      </c>
      <c r="XJ15" s="4">
        <v>1</v>
      </c>
      <c r="XK15" s="4" t="s">
        <v>1010</v>
      </c>
      <c r="XL15" s="4">
        <v>1</v>
      </c>
      <c r="XM15" s="4" t="s">
        <v>1010</v>
      </c>
      <c r="XN15" s="4">
        <v>1</v>
      </c>
      <c r="XO15" s="4" t="s">
        <v>1010</v>
      </c>
      <c r="XP15" s="4">
        <v>1</v>
      </c>
      <c r="XQ15" s="4" t="s">
        <v>1010</v>
      </c>
      <c r="XR15" s="4">
        <v>0</v>
      </c>
      <c r="XS15" s="4" t="s">
        <v>1011</v>
      </c>
      <c r="XT15" s="88">
        <v>0.47368421052631576</v>
      </c>
      <c r="XU15" s="88">
        <v>1</v>
      </c>
      <c r="XV15" s="4">
        <v>1</v>
      </c>
      <c r="XW15" s="4" t="s">
        <v>1010</v>
      </c>
      <c r="XX15" s="4">
        <v>0.66</v>
      </c>
      <c r="XY15" s="4" t="s">
        <v>1061</v>
      </c>
      <c r="XZ15" s="4">
        <v>1</v>
      </c>
      <c r="YA15" s="4" t="s">
        <v>1010</v>
      </c>
      <c r="YB15" s="4">
        <v>0.66</v>
      </c>
      <c r="YC15" s="4" t="s">
        <v>1041</v>
      </c>
      <c r="YD15" s="88">
        <v>0.83000000000000007</v>
      </c>
      <c r="YE15" s="88">
        <v>1</v>
      </c>
      <c r="YF15" s="4">
        <v>1</v>
      </c>
      <c r="YG15" s="4" t="s">
        <v>1010</v>
      </c>
      <c r="YH15" s="4">
        <v>1</v>
      </c>
      <c r="YI15" s="4" t="s">
        <v>1010</v>
      </c>
      <c r="YJ15" s="4">
        <v>1</v>
      </c>
      <c r="YK15" s="4" t="s">
        <v>1010</v>
      </c>
      <c r="YL15" s="4">
        <v>1</v>
      </c>
      <c r="YM15" s="4" t="s">
        <v>1010</v>
      </c>
      <c r="YN15" s="4">
        <v>1</v>
      </c>
      <c r="YO15" s="4" t="s">
        <v>1010</v>
      </c>
      <c r="YP15" s="4">
        <v>1</v>
      </c>
      <c r="YQ15" s="4" t="s">
        <v>1010</v>
      </c>
      <c r="YR15" s="4">
        <v>1</v>
      </c>
      <c r="YS15" s="4" t="s">
        <v>1010</v>
      </c>
      <c r="YT15" s="4">
        <v>1</v>
      </c>
      <c r="YU15" s="4" t="s">
        <v>1010</v>
      </c>
      <c r="YV15" s="4">
        <v>999</v>
      </c>
      <c r="YW15" s="4">
        <v>999</v>
      </c>
      <c r="YX15" s="4">
        <v>999</v>
      </c>
      <c r="YY15" s="4">
        <v>999</v>
      </c>
      <c r="YZ15" s="4">
        <v>999</v>
      </c>
      <c r="ZA15" s="4">
        <v>999</v>
      </c>
      <c r="ZB15" s="4">
        <v>999</v>
      </c>
      <c r="ZC15" s="4">
        <v>999</v>
      </c>
      <c r="ZD15" s="4">
        <v>999</v>
      </c>
      <c r="ZE15" s="4">
        <v>999</v>
      </c>
      <c r="ZF15" s="4">
        <v>999</v>
      </c>
      <c r="ZG15" s="4">
        <v>999</v>
      </c>
      <c r="ZH15" s="4">
        <v>999</v>
      </c>
      <c r="ZI15" s="4">
        <v>999</v>
      </c>
      <c r="ZJ15" s="4">
        <v>999</v>
      </c>
      <c r="ZK15" s="4">
        <v>999</v>
      </c>
      <c r="ZL15" s="4">
        <v>999</v>
      </c>
      <c r="ZM15" s="4">
        <v>999</v>
      </c>
      <c r="ZN15" s="4">
        <v>999</v>
      </c>
      <c r="ZO15" s="4">
        <v>999</v>
      </c>
      <c r="ZP15" s="4">
        <v>999</v>
      </c>
      <c r="ZQ15" s="4">
        <v>999</v>
      </c>
      <c r="ZR15" s="30">
        <v>999</v>
      </c>
      <c r="ZS15" s="30">
        <v>999</v>
      </c>
      <c r="ZT15" s="30">
        <v>999</v>
      </c>
      <c r="ZU15" s="30">
        <v>999</v>
      </c>
      <c r="ZV15" s="30">
        <v>999</v>
      </c>
      <c r="ZW15" s="30">
        <v>999</v>
      </c>
      <c r="ZX15" s="30">
        <v>999</v>
      </c>
      <c r="ZY15" s="30">
        <v>999</v>
      </c>
      <c r="ZZ15" s="30">
        <v>999</v>
      </c>
      <c r="AAA15" s="30">
        <v>999</v>
      </c>
      <c r="AAB15" s="4">
        <v>999</v>
      </c>
      <c r="AAC15" s="4">
        <v>999</v>
      </c>
      <c r="AAD15" s="4">
        <v>999</v>
      </c>
      <c r="AAE15" s="4">
        <v>999</v>
      </c>
      <c r="AAF15" s="4">
        <v>999</v>
      </c>
      <c r="AAG15" s="4">
        <v>999</v>
      </c>
      <c r="AAH15" s="4">
        <v>999</v>
      </c>
      <c r="AAI15" s="4">
        <v>999</v>
      </c>
      <c r="AAJ15" s="4">
        <v>999</v>
      </c>
      <c r="AAK15" s="4">
        <v>999</v>
      </c>
      <c r="AAL15" s="4">
        <v>999</v>
      </c>
      <c r="AAM15" s="4">
        <v>999</v>
      </c>
      <c r="AAN15" s="4">
        <v>999</v>
      </c>
      <c r="AAO15" s="4">
        <v>999</v>
      </c>
      <c r="AAP15" s="4">
        <v>999</v>
      </c>
      <c r="AAQ15" s="4">
        <v>999</v>
      </c>
      <c r="AAR15" s="4">
        <v>999</v>
      </c>
      <c r="AAS15" s="4">
        <v>999</v>
      </c>
      <c r="AAT15" s="4">
        <v>999</v>
      </c>
      <c r="AAU15" s="4">
        <v>999</v>
      </c>
      <c r="AAV15" s="4">
        <v>999</v>
      </c>
      <c r="AAW15" s="4">
        <v>999</v>
      </c>
      <c r="AAX15" s="30">
        <v>999</v>
      </c>
      <c r="AAY15" s="30">
        <v>999</v>
      </c>
      <c r="AAZ15" s="30">
        <v>999</v>
      </c>
      <c r="ABA15" s="30">
        <v>999</v>
      </c>
      <c r="ABB15" s="30">
        <v>999</v>
      </c>
      <c r="ABC15" s="30">
        <v>999</v>
      </c>
      <c r="ABD15" s="30">
        <v>999</v>
      </c>
      <c r="ABE15" s="30">
        <v>999</v>
      </c>
      <c r="ABF15" s="30">
        <v>999</v>
      </c>
      <c r="ABG15" s="30">
        <v>999</v>
      </c>
      <c r="ABH15" s="4">
        <v>999</v>
      </c>
      <c r="ABI15" s="4">
        <v>999</v>
      </c>
      <c r="ABJ15" s="4">
        <v>999</v>
      </c>
      <c r="ABK15" s="4">
        <v>999</v>
      </c>
      <c r="ABL15" s="4">
        <v>999</v>
      </c>
      <c r="ABM15" s="4">
        <v>999</v>
      </c>
      <c r="ABN15" s="4">
        <v>999</v>
      </c>
      <c r="ABO15" s="4">
        <v>999</v>
      </c>
      <c r="ABP15" s="4">
        <v>999</v>
      </c>
      <c r="ABQ15" s="4">
        <v>999</v>
      </c>
      <c r="ABR15" s="4">
        <v>999</v>
      </c>
      <c r="ABS15" s="4">
        <v>999</v>
      </c>
      <c r="ABT15" s="4">
        <v>999</v>
      </c>
      <c r="ABU15" s="4">
        <v>999</v>
      </c>
      <c r="ABV15" s="4">
        <v>999</v>
      </c>
      <c r="ABW15" s="4">
        <v>999</v>
      </c>
      <c r="ABX15" s="4">
        <v>999</v>
      </c>
      <c r="ABY15" s="4">
        <v>999</v>
      </c>
      <c r="ABZ15" s="4">
        <v>999</v>
      </c>
      <c r="ACA15" s="4">
        <v>999</v>
      </c>
      <c r="ACB15" s="4">
        <v>999</v>
      </c>
      <c r="ACC15" s="4">
        <v>999</v>
      </c>
      <c r="ACD15" s="30">
        <v>999</v>
      </c>
      <c r="ACE15" s="30">
        <v>999</v>
      </c>
      <c r="ACF15" s="30">
        <v>999</v>
      </c>
      <c r="ACG15" s="30">
        <v>999</v>
      </c>
      <c r="ACH15" s="30">
        <v>999</v>
      </c>
      <c r="ACI15" s="30">
        <v>999</v>
      </c>
      <c r="ACJ15" s="30">
        <v>999</v>
      </c>
      <c r="ACK15" s="30">
        <v>999</v>
      </c>
      <c r="ACL15" s="30">
        <v>999</v>
      </c>
      <c r="ACM15" s="30">
        <v>999</v>
      </c>
      <c r="ACN15" s="24">
        <v>0.77892924124127538</v>
      </c>
      <c r="ACO15" s="24">
        <v>0.80799999999999994</v>
      </c>
      <c r="ACP15" s="4">
        <v>999</v>
      </c>
      <c r="ACQ15" s="4">
        <v>999</v>
      </c>
      <c r="ACR15" s="4">
        <v>999</v>
      </c>
      <c r="ACS15" s="4">
        <v>999</v>
      </c>
      <c r="ACT15" s="24">
        <v>0.70178473169936528</v>
      </c>
      <c r="ACU15" s="24">
        <v>0.74099999999999999</v>
      </c>
      <c r="ACV15" s="24">
        <v>0.61312613842079833</v>
      </c>
      <c r="ACW15" s="24">
        <v>0.66400000000000003</v>
      </c>
      <c r="ACX15" s="4">
        <v>999</v>
      </c>
      <c r="ACY15" s="4">
        <v>999</v>
      </c>
      <c r="ACZ15" s="4">
        <v>999</v>
      </c>
      <c r="ADA15" s="4">
        <v>999</v>
      </c>
      <c r="ADB15" s="4">
        <v>999</v>
      </c>
      <c r="ADC15" s="4">
        <v>999</v>
      </c>
      <c r="ADD15" s="4">
        <v>999</v>
      </c>
      <c r="ADE15" s="4">
        <v>999</v>
      </c>
      <c r="ADF15" s="4">
        <v>999</v>
      </c>
      <c r="ADG15" s="4">
        <v>999</v>
      </c>
      <c r="ADH15" s="4">
        <v>999</v>
      </c>
      <c r="ADI15" s="4">
        <v>999</v>
      </c>
      <c r="ADJ15" s="30">
        <v>999</v>
      </c>
      <c r="ADK15" s="30">
        <v>999</v>
      </c>
      <c r="ADL15" s="84">
        <f>ACW15/ACU15</f>
        <v>0.89608636977058032</v>
      </c>
      <c r="ADM15" s="30" t="s">
        <v>1030</v>
      </c>
      <c r="ADN15" s="30">
        <v>999</v>
      </c>
      <c r="ADO15" s="30">
        <v>999</v>
      </c>
      <c r="ADP15" s="30">
        <v>999</v>
      </c>
      <c r="ADQ15" s="30">
        <v>999</v>
      </c>
      <c r="ADR15" s="30">
        <v>999</v>
      </c>
      <c r="ADS15" s="30">
        <v>999</v>
      </c>
      <c r="ADT15" s="24">
        <v>0.85377090436271863</v>
      </c>
      <c r="ADU15" s="24">
        <v>0.873</v>
      </c>
      <c r="ADV15" s="4">
        <v>999</v>
      </c>
      <c r="ADW15" s="4">
        <v>999</v>
      </c>
      <c r="ADX15" s="4">
        <v>999</v>
      </c>
      <c r="ADY15" s="4">
        <v>999</v>
      </c>
      <c r="ADZ15" s="4">
        <v>999</v>
      </c>
      <c r="AEA15" s="4">
        <v>999</v>
      </c>
      <c r="AEB15" s="4">
        <v>999</v>
      </c>
      <c r="AEC15" s="4">
        <v>999</v>
      </c>
      <c r="AED15" s="4">
        <v>999</v>
      </c>
      <c r="AEE15" s="4">
        <v>999</v>
      </c>
      <c r="AEF15" s="4">
        <v>999</v>
      </c>
      <c r="AEG15" s="4">
        <v>999</v>
      </c>
      <c r="AEH15" s="4">
        <v>999</v>
      </c>
      <c r="AEI15" s="4">
        <v>999</v>
      </c>
      <c r="AEJ15" s="4">
        <v>999</v>
      </c>
      <c r="AEK15" s="4">
        <v>999</v>
      </c>
      <c r="AEL15" s="4">
        <v>999</v>
      </c>
      <c r="AEM15" s="4">
        <v>999</v>
      </c>
      <c r="AEN15" s="4">
        <v>999</v>
      </c>
      <c r="AEO15" s="4">
        <v>999</v>
      </c>
      <c r="AEP15" s="30">
        <v>999</v>
      </c>
      <c r="AEQ15" s="30">
        <v>999</v>
      </c>
      <c r="AER15" s="30">
        <v>999</v>
      </c>
      <c r="AES15" s="30">
        <v>999</v>
      </c>
      <c r="AET15" s="30">
        <v>999</v>
      </c>
      <c r="AEU15" s="30">
        <v>999</v>
      </c>
      <c r="AEV15" s="30">
        <v>999</v>
      </c>
      <c r="AEW15" s="30">
        <v>999</v>
      </c>
      <c r="AEX15" s="30">
        <v>999</v>
      </c>
      <c r="AEY15" s="30">
        <v>999</v>
      </c>
      <c r="AEZ15" s="24">
        <v>0.61773181297970547</v>
      </c>
      <c r="AFA15" s="24">
        <v>0.66799999999999993</v>
      </c>
      <c r="AFB15" s="4">
        <v>999</v>
      </c>
      <c r="AFC15" s="4">
        <v>999</v>
      </c>
      <c r="AFD15" s="4">
        <v>999</v>
      </c>
      <c r="AFE15" s="4">
        <v>999</v>
      </c>
      <c r="AFF15" s="4">
        <v>999</v>
      </c>
      <c r="AFG15" s="4">
        <v>999</v>
      </c>
      <c r="AFH15" s="4">
        <v>999</v>
      </c>
      <c r="AFI15" s="4">
        <v>999</v>
      </c>
      <c r="AFJ15" s="4">
        <v>999</v>
      </c>
      <c r="AFK15" s="4">
        <v>999</v>
      </c>
      <c r="AFL15" s="4">
        <v>999</v>
      </c>
      <c r="AFM15" s="4">
        <v>999</v>
      </c>
      <c r="AFN15" s="4">
        <v>999</v>
      </c>
      <c r="AFO15" s="4">
        <v>999</v>
      </c>
      <c r="AFP15" s="4">
        <v>999</v>
      </c>
      <c r="AFQ15" s="4">
        <v>999</v>
      </c>
      <c r="AFR15" s="4">
        <v>999</v>
      </c>
      <c r="AFS15" s="4">
        <v>999</v>
      </c>
      <c r="AFT15" s="4">
        <v>999</v>
      </c>
      <c r="AFU15" s="4">
        <v>999</v>
      </c>
      <c r="AFV15" s="30">
        <v>999</v>
      </c>
      <c r="AFW15" s="30">
        <v>999</v>
      </c>
      <c r="AFX15" s="30">
        <v>999</v>
      </c>
      <c r="AFY15" s="30">
        <v>999</v>
      </c>
      <c r="AFZ15" s="30">
        <v>999</v>
      </c>
      <c r="AGA15" s="30">
        <v>999</v>
      </c>
      <c r="AGB15" s="30">
        <v>999</v>
      </c>
      <c r="AGC15" s="30">
        <v>999</v>
      </c>
      <c r="AGD15" s="30">
        <v>999</v>
      </c>
      <c r="AGE15" s="30">
        <v>999</v>
      </c>
      <c r="AGF15" s="4">
        <v>2014</v>
      </c>
      <c r="AGG15" s="4">
        <v>999</v>
      </c>
      <c r="AGH15" s="4">
        <v>999</v>
      </c>
      <c r="AGI15" s="4">
        <v>999</v>
      </c>
      <c r="AGJ15" s="4">
        <v>999</v>
      </c>
      <c r="AGK15" s="4">
        <v>999</v>
      </c>
      <c r="AGL15" s="4">
        <v>999</v>
      </c>
      <c r="AGM15" s="4">
        <v>999</v>
      </c>
      <c r="AGN15" s="4">
        <v>999</v>
      </c>
      <c r="AGO15" s="4">
        <v>999</v>
      </c>
      <c r="AGP15" s="4">
        <v>999</v>
      </c>
      <c r="AGQ15" s="4">
        <v>999</v>
      </c>
      <c r="AGR15" s="4">
        <v>999</v>
      </c>
      <c r="AGS15" s="4">
        <v>999</v>
      </c>
      <c r="AGT15" s="4">
        <v>999</v>
      </c>
      <c r="AGU15" s="4">
        <v>999</v>
      </c>
      <c r="AGV15" s="4">
        <v>999</v>
      </c>
      <c r="AGW15" s="4">
        <v>999</v>
      </c>
      <c r="AGX15" s="4">
        <v>999</v>
      </c>
      <c r="AGY15" s="4">
        <v>999</v>
      </c>
      <c r="AGZ15" s="4">
        <v>999</v>
      </c>
      <c r="AHA15" s="4">
        <v>999</v>
      </c>
      <c r="AHB15" s="4">
        <v>999</v>
      </c>
      <c r="AHC15" s="30">
        <v>999</v>
      </c>
      <c r="AHD15" s="30">
        <v>999</v>
      </c>
      <c r="AHE15" s="30">
        <v>999</v>
      </c>
      <c r="AHF15" s="30">
        <v>999</v>
      </c>
      <c r="AHG15" s="30">
        <v>999</v>
      </c>
      <c r="AHH15" s="30">
        <v>999</v>
      </c>
      <c r="AHI15" s="30">
        <v>999</v>
      </c>
      <c r="AHJ15" s="30">
        <v>999</v>
      </c>
      <c r="AHK15" s="30">
        <v>999</v>
      </c>
      <c r="AHL15" s="30">
        <v>999</v>
      </c>
      <c r="AHM15" s="24">
        <v>0.98319999999999996</v>
      </c>
      <c r="AHN15" s="24">
        <v>0.98319999999999996</v>
      </c>
      <c r="AHO15" s="24">
        <v>0.97620000000000007</v>
      </c>
      <c r="AHP15" s="24">
        <v>0.97620000000000007</v>
      </c>
      <c r="AHQ15" s="24">
        <v>0.97620000000000007</v>
      </c>
      <c r="AHR15" s="24">
        <v>0.97620000000000007</v>
      </c>
      <c r="AHS15" s="4">
        <v>999</v>
      </c>
      <c r="AHT15" s="4">
        <v>999</v>
      </c>
      <c r="AHU15" s="4">
        <v>999</v>
      </c>
      <c r="AHV15" s="4">
        <v>999</v>
      </c>
      <c r="AHW15" s="4">
        <v>999</v>
      </c>
      <c r="AHX15" s="4">
        <v>999</v>
      </c>
      <c r="AHY15" s="4">
        <v>999</v>
      </c>
      <c r="AHZ15" s="4">
        <v>999</v>
      </c>
      <c r="AIA15" s="4">
        <v>999</v>
      </c>
      <c r="AIB15" s="4">
        <v>999</v>
      </c>
      <c r="AIC15" s="4">
        <v>999</v>
      </c>
      <c r="AID15" s="4">
        <v>999</v>
      </c>
      <c r="AIE15" s="4">
        <v>999</v>
      </c>
      <c r="AIF15" s="4">
        <v>999</v>
      </c>
      <c r="AIG15" s="4">
        <v>999</v>
      </c>
      <c r="AIH15" s="4">
        <v>999</v>
      </c>
      <c r="AII15" s="30">
        <f t="shared" si="2"/>
        <v>1</v>
      </c>
      <c r="AIJ15" s="15" t="s">
        <v>1032</v>
      </c>
      <c r="AIK15" s="30">
        <v>999</v>
      </c>
      <c r="AIL15" s="30">
        <v>999</v>
      </c>
      <c r="AIM15" s="30">
        <v>999</v>
      </c>
      <c r="AIN15" s="30">
        <v>999</v>
      </c>
      <c r="AIO15" s="30">
        <v>999</v>
      </c>
      <c r="AIP15" s="30">
        <v>999</v>
      </c>
      <c r="AIQ15" s="30">
        <v>999</v>
      </c>
      <c r="AIR15" s="30">
        <v>999</v>
      </c>
      <c r="AIS15" s="5" t="s">
        <v>1292</v>
      </c>
      <c r="AIT15" s="88">
        <v>0.93613599654864166</v>
      </c>
      <c r="AIU15" s="88">
        <v>0.55303030303030298</v>
      </c>
      <c r="AIV15" s="88">
        <v>0.85101010101010088</v>
      </c>
      <c r="AIW15" s="4">
        <v>1</v>
      </c>
      <c r="AIX15" s="4" t="s">
        <v>1010</v>
      </c>
      <c r="AIY15" s="4">
        <v>0.66</v>
      </c>
      <c r="AIZ15" s="4" t="s">
        <v>1062</v>
      </c>
      <c r="AJA15" s="24">
        <v>0</v>
      </c>
      <c r="AJB15" s="24">
        <v>5.7999999999999996E-2</v>
      </c>
      <c r="AJC15" s="24">
        <v>999</v>
      </c>
      <c r="AJD15" s="24">
        <v>999</v>
      </c>
      <c r="AJE15" s="24">
        <v>999</v>
      </c>
      <c r="AJF15" s="24">
        <v>999</v>
      </c>
      <c r="AJG15" s="88">
        <v>0.55333333333333334</v>
      </c>
      <c r="AJH15" s="88">
        <v>1</v>
      </c>
      <c r="AJI15" s="4">
        <v>997</v>
      </c>
      <c r="AJJ15" s="6" t="s">
        <v>1012</v>
      </c>
      <c r="AJK15" s="4">
        <v>0</v>
      </c>
      <c r="AJL15" s="4" t="s">
        <v>1011</v>
      </c>
      <c r="AJM15" s="24">
        <v>0.99</v>
      </c>
      <c r="AJN15" s="1">
        <v>0.01</v>
      </c>
      <c r="AJO15" s="24">
        <v>0.98848589798131647</v>
      </c>
      <c r="AJP15" s="1">
        <v>0.01</v>
      </c>
      <c r="AJQ15" s="88">
        <v>0.65949529932710549</v>
      </c>
      <c r="AJR15" s="88">
        <v>1</v>
      </c>
      <c r="AJS15" s="4">
        <v>0.66</v>
      </c>
      <c r="AJT15" s="4" t="s">
        <v>1044</v>
      </c>
      <c r="AJU15" s="4">
        <v>1</v>
      </c>
      <c r="AJV15" s="4" t="s">
        <v>1010</v>
      </c>
      <c r="AJW15" s="4">
        <v>0.66</v>
      </c>
      <c r="AJX15" s="4" t="s">
        <v>1044</v>
      </c>
      <c r="AJY15" s="4">
        <v>1</v>
      </c>
      <c r="AJZ15" s="4" t="s">
        <v>1010</v>
      </c>
      <c r="AKA15" s="88">
        <v>0.83000000000000007</v>
      </c>
      <c r="AKB15" s="88">
        <v>1</v>
      </c>
      <c r="AKC15" s="4" t="s">
        <v>1036</v>
      </c>
      <c r="AKD15" s="4" t="s">
        <v>1010</v>
      </c>
      <c r="AKE15" s="24">
        <v>0.9932066798089767</v>
      </c>
      <c r="AKF15">
        <v>0.59</v>
      </c>
      <c r="AKG15" s="4" t="s">
        <v>1036</v>
      </c>
      <c r="AKH15" s="4" t="s">
        <v>1010</v>
      </c>
      <c r="AKI15" s="4" t="s">
        <v>1036</v>
      </c>
      <c r="AKJ15" s="4" t="s">
        <v>1010</v>
      </c>
      <c r="AKK15" s="24">
        <v>1</v>
      </c>
      <c r="AKL15" s="24">
        <v>1</v>
      </c>
      <c r="AKM15" s="4" t="s">
        <v>1036</v>
      </c>
      <c r="AKN15" s="4" t="s">
        <v>1010</v>
      </c>
      <c r="AKO15" s="4" t="s">
        <v>1036</v>
      </c>
      <c r="AKP15" s="4" t="s">
        <v>1010</v>
      </c>
      <c r="AKQ15" s="88">
        <v>0.99902952568699666</v>
      </c>
      <c r="AKR15" s="88">
        <v>1</v>
      </c>
      <c r="AKS15" s="88">
        <v>1</v>
      </c>
    </row>
    <row r="16" spans="1:981" s="4" customFormat="1" x14ac:dyDescent="0.25">
      <c r="A16" s="4" t="s">
        <v>1055</v>
      </c>
      <c r="B16" s="4">
        <v>1</v>
      </c>
      <c r="C16" s="4" t="s">
        <v>1010</v>
      </c>
      <c r="D16" s="4">
        <v>1</v>
      </c>
      <c r="E16" s="4" t="s">
        <v>1010</v>
      </c>
      <c r="F16" s="4">
        <v>1</v>
      </c>
      <c r="G16" s="4" t="s">
        <v>1010</v>
      </c>
      <c r="H16" s="4">
        <v>1</v>
      </c>
      <c r="I16" s="4" t="s">
        <v>1010</v>
      </c>
      <c r="J16" s="4">
        <v>0</v>
      </c>
      <c r="K16" s="4" t="s">
        <v>1011</v>
      </c>
      <c r="L16" s="4">
        <v>1</v>
      </c>
      <c r="M16" s="4" t="s">
        <v>1010</v>
      </c>
      <c r="N16" s="4">
        <v>1</v>
      </c>
      <c r="O16" s="4" t="s">
        <v>1010</v>
      </c>
      <c r="P16" s="4">
        <v>1</v>
      </c>
      <c r="Q16" s="4" t="s">
        <v>1010</v>
      </c>
      <c r="R16" s="4">
        <v>1</v>
      </c>
      <c r="S16" s="4" t="s">
        <v>1010</v>
      </c>
      <c r="T16" s="4">
        <v>1</v>
      </c>
      <c r="U16" s="4" t="s">
        <v>1010</v>
      </c>
      <c r="V16" s="4">
        <v>1</v>
      </c>
      <c r="W16" s="4" t="s">
        <v>1010</v>
      </c>
      <c r="X16" s="4">
        <v>1</v>
      </c>
      <c r="Y16" s="4" t="s">
        <v>1010</v>
      </c>
      <c r="Z16" s="4">
        <v>0</v>
      </c>
      <c r="AA16" s="4" t="s">
        <v>1011</v>
      </c>
      <c r="AB16" s="4">
        <v>0</v>
      </c>
      <c r="AC16" s="4" t="s">
        <v>1011</v>
      </c>
      <c r="AD16" s="4">
        <v>1</v>
      </c>
      <c r="AE16" s="4" t="s">
        <v>1315</v>
      </c>
      <c r="AF16" s="4">
        <v>1</v>
      </c>
      <c r="AG16" s="4" t="s">
        <v>1315</v>
      </c>
      <c r="AH16" s="4">
        <v>1</v>
      </c>
      <c r="AI16" s="4" t="s">
        <v>1010</v>
      </c>
      <c r="AJ16" s="4">
        <v>1</v>
      </c>
      <c r="AK16" s="4" t="s">
        <v>1010</v>
      </c>
      <c r="AL16" s="4">
        <v>1</v>
      </c>
      <c r="AM16" s="4" t="s">
        <v>1010</v>
      </c>
      <c r="AN16" s="4">
        <v>1</v>
      </c>
      <c r="AO16" s="4" t="s">
        <v>1010</v>
      </c>
      <c r="AP16" s="4">
        <v>1</v>
      </c>
      <c r="AQ16" s="4" t="s">
        <v>1010</v>
      </c>
      <c r="AR16" s="4">
        <v>997</v>
      </c>
      <c r="AS16" s="4" t="s">
        <v>1012</v>
      </c>
      <c r="AT16" s="4">
        <v>997</v>
      </c>
      <c r="AU16" s="4" t="s">
        <v>1012</v>
      </c>
      <c r="AV16" s="4">
        <v>997</v>
      </c>
      <c r="AW16" s="4" t="s">
        <v>1012</v>
      </c>
      <c r="AX16" s="4">
        <v>997</v>
      </c>
      <c r="AY16" s="4" t="s">
        <v>1012</v>
      </c>
      <c r="AZ16" s="4">
        <v>997</v>
      </c>
      <c r="BA16" s="4" t="s">
        <v>1012</v>
      </c>
      <c r="BB16" s="4">
        <v>997</v>
      </c>
      <c r="BC16" s="28" t="s">
        <v>1012</v>
      </c>
      <c r="BD16" s="4">
        <v>997</v>
      </c>
      <c r="BE16" s="28" t="s">
        <v>1012</v>
      </c>
      <c r="BF16" s="4">
        <v>997</v>
      </c>
      <c r="BG16" s="28" t="s">
        <v>1012</v>
      </c>
      <c r="BH16" s="4">
        <v>997</v>
      </c>
      <c r="BI16" s="28" t="s">
        <v>1012</v>
      </c>
      <c r="BJ16" s="4">
        <v>997</v>
      </c>
      <c r="BK16" s="28" t="s">
        <v>1012</v>
      </c>
      <c r="BL16" s="4">
        <v>997</v>
      </c>
      <c r="BM16" s="28" t="s">
        <v>1012</v>
      </c>
      <c r="BN16" s="90">
        <v>0.8571428571428571</v>
      </c>
      <c r="BO16" s="90">
        <v>1</v>
      </c>
      <c r="BP16" s="4">
        <v>0.5</v>
      </c>
      <c r="BQ16" s="4" t="s">
        <v>1047</v>
      </c>
      <c r="BR16" s="4">
        <v>0.5</v>
      </c>
      <c r="BS16" s="4" t="s">
        <v>1047</v>
      </c>
      <c r="BT16" s="4">
        <v>0.5</v>
      </c>
      <c r="BU16" s="4" t="s">
        <v>1047</v>
      </c>
      <c r="BV16" s="4">
        <v>0.5</v>
      </c>
      <c r="BW16" s="4" t="s">
        <v>1047</v>
      </c>
      <c r="BX16" s="4">
        <v>1</v>
      </c>
      <c r="BY16" s="4" t="s">
        <v>1010</v>
      </c>
      <c r="BZ16" s="4">
        <v>1</v>
      </c>
      <c r="CA16" s="4" t="s">
        <v>1010</v>
      </c>
      <c r="CB16" s="4">
        <v>1</v>
      </c>
      <c r="CC16" s="4" t="s">
        <v>1010</v>
      </c>
      <c r="CD16" s="169">
        <v>0.7142857142857143</v>
      </c>
      <c r="CE16" s="90">
        <v>1</v>
      </c>
      <c r="CF16" s="4">
        <v>1</v>
      </c>
      <c r="CG16" s="4" t="s">
        <v>1010</v>
      </c>
      <c r="CH16" s="4">
        <v>1</v>
      </c>
      <c r="CI16" s="4" t="s">
        <v>1010</v>
      </c>
      <c r="CJ16" s="4">
        <v>1</v>
      </c>
      <c r="CK16" s="4" t="s">
        <v>1010</v>
      </c>
      <c r="CL16" s="88">
        <v>1</v>
      </c>
      <c r="CM16" s="88">
        <v>1</v>
      </c>
      <c r="CN16" s="4">
        <v>1</v>
      </c>
      <c r="CO16" s="28" t="s">
        <v>1010</v>
      </c>
      <c r="CP16" s="4">
        <v>1</v>
      </c>
      <c r="CQ16" s="28" t="s">
        <v>1010</v>
      </c>
      <c r="CR16" s="4">
        <v>1</v>
      </c>
      <c r="CS16" s="4" t="s">
        <v>1035</v>
      </c>
      <c r="CT16" s="4">
        <v>1</v>
      </c>
      <c r="CU16" s="4" t="s">
        <v>1010</v>
      </c>
      <c r="CV16" s="90">
        <v>1</v>
      </c>
      <c r="CW16" s="90">
        <v>1</v>
      </c>
      <c r="CX16" s="5">
        <v>0.49151751122737208</v>
      </c>
      <c r="CY16" s="142">
        <v>8.3000000000000007</v>
      </c>
      <c r="CZ16" s="5">
        <v>2009</v>
      </c>
      <c r="DA16" s="23">
        <v>0.64362765744140615</v>
      </c>
      <c r="DB16" s="142">
        <v>3.54</v>
      </c>
      <c r="DC16" s="5">
        <v>2014</v>
      </c>
      <c r="DD16" s="4">
        <v>0.93307153566582501</v>
      </c>
      <c r="DE16">
        <v>7.7</v>
      </c>
      <c r="DF16" s="5" t="s">
        <v>1015</v>
      </c>
      <c r="DG16" s="4">
        <v>997</v>
      </c>
      <c r="DH16" s="4">
        <v>997</v>
      </c>
      <c r="DI16" s="5">
        <v>997</v>
      </c>
      <c r="DJ16" s="4">
        <v>1</v>
      </c>
      <c r="DK16">
        <v>55.5</v>
      </c>
      <c r="DL16" s="5">
        <v>2015</v>
      </c>
      <c r="DM16" s="4">
        <v>0.57988626283742994</v>
      </c>
      <c r="DN16">
        <v>15.5</v>
      </c>
      <c r="DO16" s="5">
        <v>2015</v>
      </c>
      <c r="DP16" s="4">
        <v>0.31550434203684702</v>
      </c>
      <c r="DQ16">
        <v>1.7</v>
      </c>
      <c r="DR16" s="5">
        <v>2015</v>
      </c>
      <c r="DS16" s="4">
        <v>1</v>
      </c>
      <c r="DT16">
        <v>27.3</v>
      </c>
      <c r="DU16" s="5">
        <v>2015</v>
      </c>
      <c r="DV16" s="4">
        <v>999</v>
      </c>
      <c r="DW16" s="4">
        <v>999</v>
      </c>
      <c r="DX16" s="4">
        <v>999</v>
      </c>
      <c r="DY16" s="4">
        <v>999</v>
      </c>
      <c r="DZ16" s="4">
        <v>999</v>
      </c>
      <c r="EA16" s="4">
        <v>999</v>
      </c>
      <c r="EB16" s="4">
        <v>999</v>
      </c>
      <c r="EC16" s="4">
        <v>999</v>
      </c>
      <c r="ED16" s="4">
        <v>999</v>
      </c>
      <c r="EE16" s="4">
        <v>0.90178030558750943</v>
      </c>
      <c r="EF16">
        <v>88.7</v>
      </c>
      <c r="EG16" s="5">
        <v>2015</v>
      </c>
      <c r="EH16" s="88">
        <v>0.73317345184954885</v>
      </c>
      <c r="EI16" s="88">
        <v>0.7142857142857143</v>
      </c>
      <c r="EJ16" s="88">
        <v>0.94285714285714284</v>
      </c>
      <c r="EK16" s="4">
        <v>1</v>
      </c>
      <c r="EL16" s="4" t="s">
        <v>1010</v>
      </c>
      <c r="EM16" s="4">
        <v>0.4</v>
      </c>
      <c r="EN16" s="142">
        <v>40</v>
      </c>
      <c r="EO16" s="4">
        <v>1</v>
      </c>
      <c r="EP16" s="4" t="s">
        <v>1010</v>
      </c>
      <c r="EQ16" s="24">
        <v>0.47847949869473999</v>
      </c>
      <c r="ER16" s="142">
        <v>40</v>
      </c>
      <c r="ES16" s="103">
        <v>0.75</v>
      </c>
      <c r="ET16">
        <v>75</v>
      </c>
      <c r="EU16" s="103">
        <v>0.25</v>
      </c>
      <c r="EV16">
        <v>25</v>
      </c>
      <c r="EW16" s="5">
        <v>2015</v>
      </c>
      <c r="EX16" s="90">
        <v>0.57974658311579008</v>
      </c>
      <c r="EY16" s="90">
        <v>1</v>
      </c>
      <c r="EZ16" s="4">
        <v>1</v>
      </c>
      <c r="FA16" s="4" t="s">
        <v>1010</v>
      </c>
      <c r="FB16" s="4">
        <v>0.22500000000000001</v>
      </c>
      <c r="FC16">
        <f>AVERAGE(25,20)</f>
        <v>22.5</v>
      </c>
      <c r="FD16" s="4">
        <v>1</v>
      </c>
      <c r="FE16" s="4" t="s">
        <v>1010</v>
      </c>
      <c r="FF16">
        <v>0.22500000000000001</v>
      </c>
      <c r="FG16">
        <f>AVERAGE(25,20)</f>
        <v>22.5</v>
      </c>
      <c r="FH16" s="4">
        <v>0.42452830188679203</v>
      </c>
      <c r="FI16">
        <v>53</v>
      </c>
      <c r="FJ16" s="4">
        <v>1</v>
      </c>
      <c r="FK16">
        <v>22</v>
      </c>
      <c r="FL16" s="4">
        <v>1</v>
      </c>
      <c r="FM16">
        <v>100</v>
      </c>
      <c r="FN16" s="4">
        <v>1</v>
      </c>
      <c r="FO16">
        <v>100</v>
      </c>
      <c r="FP16" s="5">
        <v>2015</v>
      </c>
      <c r="FQ16" s="4">
        <v>0.436</v>
      </c>
      <c r="FR16">
        <v>43.6</v>
      </c>
      <c r="FS16" s="24">
        <v>0.60364441900800281</v>
      </c>
      <c r="FT16">
        <v>54.4</v>
      </c>
      <c r="FU16" s="5">
        <v>2010</v>
      </c>
      <c r="FV16" s="88">
        <v>0.7440287868157992</v>
      </c>
      <c r="FW16" s="88">
        <v>1</v>
      </c>
      <c r="FX16" s="4">
        <v>0.94599999999999995</v>
      </c>
      <c r="FY16">
        <v>94.6</v>
      </c>
      <c r="FZ16" s="4">
        <v>0.99565399582245617</v>
      </c>
      <c r="GA16">
        <v>99.5</v>
      </c>
      <c r="GB16" s="5">
        <v>2015</v>
      </c>
      <c r="GC16" s="4">
        <v>1</v>
      </c>
      <c r="GD16" s="4" t="s">
        <v>1010</v>
      </c>
      <c r="GE16" s="4">
        <v>0.4</v>
      </c>
      <c r="GF16">
        <v>40</v>
      </c>
      <c r="GG16" s="4">
        <v>1</v>
      </c>
      <c r="GH16" s="4" t="s">
        <v>1010</v>
      </c>
      <c r="GI16" s="4">
        <v>0.4</v>
      </c>
      <c r="GJ16">
        <v>40</v>
      </c>
      <c r="GK16" s="103">
        <v>0.56818181818181823</v>
      </c>
      <c r="GL16">
        <v>44</v>
      </c>
      <c r="GM16" s="103">
        <v>0.85513319408187238</v>
      </c>
      <c r="GN16">
        <v>24</v>
      </c>
      <c r="GO16" s="5">
        <v>2015</v>
      </c>
      <c r="GP16" s="4">
        <v>0.4</v>
      </c>
      <c r="GQ16">
        <v>0.4</v>
      </c>
      <c r="GR16" s="5">
        <v>2016</v>
      </c>
      <c r="GS16" s="90">
        <v>0.76868970135617742</v>
      </c>
      <c r="GT16" s="90">
        <v>1</v>
      </c>
      <c r="GU16" s="4">
        <v>1</v>
      </c>
      <c r="GV16" s="4" t="s">
        <v>1010</v>
      </c>
      <c r="GW16" s="4">
        <v>1</v>
      </c>
      <c r="GX16" s="5">
        <v>1</v>
      </c>
      <c r="GY16" s="4">
        <v>1</v>
      </c>
      <c r="GZ16" s="4" t="s">
        <v>1010</v>
      </c>
      <c r="HA16" s="4">
        <v>1</v>
      </c>
      <c r="HB16" s="4">
        <v>1</v>
      </c>
      <c r="HC16" s="5">
        <v>2008</v>
      </c>
      <c r="HD16" s="24">
        <v>0.33333333333333298</v>
      </c>
      <c r="HE16" s="24">
        <v>0.33333333333333298</v>
      </c>
      <c r="HF16" s="24">
        <v>0.56539958224561704</v>
      </c>
      <c r="HG16" s="4">
        <v>0.5</v>
      </c>
      <c r="HH16" s="5">
        <v>2015</v>
      </c>
      <c r="HI16" s="88">
        <v>0.44936645778947515</v>
      </c>
      <c r="HJ16" s="88">
        <v>1</v>
      </c>
      <c r="HK16" s="88">
        <v>1</v>
      </c>
      <c r="HL16" s="4">
        <v>1</v>
      </c>
      <c r="HM16" s="28" t="s">
        <v>1017</v>
      </c>
      <c r="HN16" s="4">
        <v>1</v>
      </c>
      <c r="HO16" s="4" t="s">
        <v>1018</v>
      </c>
      <c r="HP16" s="4">
        <v>0.74</v>
      </c>
      <c r="HQ16">
        <v>26</v>
      </c>
      <c r="HR16" s="4">
        <v>2011</v>
      </c>
      <c r="HS16" s="91">
        <v>0.81746782454315925</v>
      </c>
      <c r="HT16">
        <v>21</v>
      </c>
      <c r="HU16" s="5">
        <v>2011</v>
      </c>
      <c r="HV16" s="81">
        <v>0</v>
      </c>
      <c r="HW16" s="4" t="s">
        <v>1010</v>
      </c>
      <c r="HX16" t="s">
        <v>1056</v>
      </c>
      <c r="HY16" s="5">
        <v>2015</v>
      </c>
      <c r="HZ16" s="4">
        <v>1</v>
      </c>
      <c r="IA16" s="4" t="s">
        <v>1010</v>
      </c>
      <c r="IB16" s="88">
        <v>0.75957797075719335</v>
      </c>
      <c r="IC16" s="88">
        <v>1</v>
      </c>
      <c r="ID16" s="4">
        <v>1</v>
      </c>
      <c r="IE16" s="28" t="s">
        <v>1010</v>
      </c>
      <c r="IF16" s="29">
        <v>1</v>
      </c>
      <c r="IG16" s="28" t="s">
        <v>1010</v>
      </c>
      <c r="IH16" s="4">
        <v>1</v>
      </c>
      <c r="II16" s="4" t="s">
        <v>1010</v>
      </c>
      <c r="IJ16" s="21">
        <v>1</v>
      </c>
      <c r="IK16" s="21" t="s">
        <v>1010</v>
      </c>
      <c r="IL16" s="21">
        <v>1</v>
      </c>
      <c r="IM16" s="21" t="s">
        <v>1010</v>
      </c>
      <c r="IN16" s="4">
        <v>1</v>
      </c>
      <c r="IO16" s="21" t="s">
        <v>1010</v>
      </c>
      <c r="IP16" s="4">
        <v>1</v>
      </c>
      <c r="IQ16" s="4" t="s">
        <v>1010</v>
      </c>
      <c r="IR16" s="4">
        <v>1</v>
      </c>
      <c r="IS16" s="4" t="s">
        <v>1010</v>
      </c>
      <c r="IT16" s="4">
        <v>1</v>
      </c>
      <c r="IU16" s="4" t="s">
        <v>1010</v>
      </c>
      <c r="IV16" s="4">
        <v>1</v>
      </c>
      <c r="IW16" s="4" t="s">
        <v>1010</v>
      </c>
      <c r="IX16" s="4">
        <v>1</v>
      </c>
      <c r="IY16" s="4" t="s">
        <v>1010</v>
      </c>
      <c r="IZ16" s="4">
        <v>1</v>
      </c>
      <c r="JA16" s="4" t="s">
        <v>1010</v>
      </c>
      <c r="JB16" s="4">
        <v>1</v>
      </c>
      <c r="JC16" s="4" t="s">
        <v>1010</v>
      </c>
      <c r="JD16" s="4">
        <v>1</v>
      </c>
      <c r="JE16" s="21" t="s">
        <v>1010</v>
      </c>
      <c r="JF16" s="4">
        <v>1</v>
      </c>
      <c r="JG16" s="4" t="s">
        <v>1010</v>
      </c>
      <c r="JH16" s="4">
        <v>1</v>
      </c>
      <c r="JI16" s="4" t="s">
        <v>1010</v>
      </c>
      <c r="JJ16" s="4">
        <v>0</v>
      </c>
      <c r="JK16" s="4" t="s">
        <v>1011</v>
      </c>
      <c r="JL16" s="4">
        <v>0</v>
      </c>
      <c r="JM16" s="4" t="s">
        <v>1048</v>
      </c>
      <c r="JN16" s="4">
        <v>1</v>
      </c>
      <c r="JO16" s="4" t="s">
        <v>1010</v>
      </c>
      <c r="JP16" s="88">
        <v>0.89473684210526316</v>
      </c>
      <c r="JQ16" s="88">
        <v>1</v>
      </c>
      <c r="JR16" s="4">
        <v>0.93299999999999994</v>
      </c>
      <c r="JS16" s="4">
        <v>0.93299999999999994</v>
      </c>
      <c r="JT16" s="4">
        <v>0.92</v>
      </c>
      <c r="JU16" s="17">
        <v>0.92</v>
      </c>
      <c r="JV16" s="6">
        <v>0.94599999999999995</v>
      </c>
      <c r="JW16" s="17">
        <v>0.94599999999999995</v>
      </c>
      <c r="JX16" s="6">
        <v>999</v>
      </c>
      <c r="JY16" s="17">
        <v>999</v>
      </c>
      <c r="JZ16" s="6">
        <v>999</v>
      </c>
      <c r="KA16" s="17">
        <v>999</v>
      </c>
      <c r="KB16" s="6">
        <v>999</v>
      </c>
      <c r="KC16" s="17">
        <v>999</v>
      </c>
      <c r="KD16" s="6">
        <v>999</v>
      </c>
      <c r="KE16" s="17">
        <v>999</v>
      </c>
      <c r="KF16" s="6">
        <v>999</v>
      </c>
      <c r="KG16" s="17">
        <v>999</v>
      </c>
      <c r="KH16" s="6">
        <v>999</v>
      </c>
      <c r="KI16" s="17">
        <v>999</v>
      </c>
      <c r="KJ16" s="6">
        <v>999</v>
      </c>
      <c r="KK16" s="6">
        <v>999</v>
      </c>
      <c r="KL16" s="4">
        <v>999</v>
      </c>
      <c r="KM16" s="4">
        <v>999</v>
      </c>
      <c r="KN16" s="30">
        <f t="shared" si="3"/>
        <v>1.0282608695652173</v>
      </c>
      <c r="KO16" s="15" t="s">
        <v>1057</v>
      </c>
      <c r="KP16" s="30">
        <v>999</v>
      </c>
      <c r="KQ16" s="30">
        <v>999</v>
      </c>
      <c r="KR16" s="30">
        <v>999</v>
      </c>
      <c r="KS16" s="30">
        <v>999</v>
      </c>
      <c r="KT16" s="30">
        <v>999</v>
      </c>
      <c r="KU16" s="30">
        <v>999</v>
      </c>
      <c r="KV16" s="30">
        <v>999</v>
      </c>
      <c r="KW16" s="30">
        <v>999</v>
      </c>
      <c r="KX16" s="4">
        <v>0.49325591289838955</v>
      </c>
      <c r="KY16" s="4">
        <v>0.41699999999999998</v>
      </c>
      <c r="KZ16" s="4">
        <v>0.35790664923262938</v>
      </c>
      <c r="LA16" s="4">
        <v>0.41799999999999998</v>
      </c>
      <c r="LB16" s="4">
        <v>0.35680339605261679</v>
      </c>
      <c r="LC16" s="4">
        <v>0.41699999999999998</v>
      </c>
      <c r="LD16" s="4">
        <v>999</v>
      </c>
      <c r="LE16" s="4">
        <v>999</v>
      </c>
      <c r="LF16" s="4">
        <v>999</v>
      </c>
      <c r="LG16" s="4">
        <v>999</v>
      </c>
      <c r="LH16" s="4">
        <v>999</v>
      </c>
      <c r="LI16" s="4">
        <v>999</v>
      </c>
      <c r="LJ16" s="4">
        <v>999</v>
      </c>
      <c r="LK16" s="4">
        <v>999</v>
      </c>
      <c r="LL16" s="4">
        <v>999</v>
      </c>
      <c r="LM16" s="4">
        <v>999</v>
      </c>
      <c r="LN16" s="5">
        <v>999</v>
      </c>
      <c r="LO16" s="4">
        <v>999</v>
      </c>
      <c r="LP16" s="4">
        <v>999</v>
      </c>
      <c r="LQ16" s="4">
        <v>999</v>
      </c>
      <c r="LR16" s="4">
        <v>999</v>
      </c>
      <c r="LS16" s="21">
        <v>999</v>
      </c>
      <c r="LT16" s="30">
        <f t="shared" si="4"/>
        <v>0.99760765550239239</v>
      </c>
      <c r="LU16" s="15" t="s">
        <v>1021</v>
      </c>
      <c r="LV16" s="30">
        <v>999</v>
      </c>
      <c r="LW16" s="30">
        <v>999</v>
      </c>
      <c r="LX16" s="30">
        <v>999</v>
      </c>
      <c r="LY16" s="30">
        <v>999</v>
      </c>
      <c r="LZ16" s="30">
        <v>999</v>
      </c>
      <c r="MA16" s="30">
        <v>999</v>
      </c>
      <c r="MB16" s="30">
        <v>999</v>
      </c>
      <c r="MC16" s="30">
        <v>999</v>
      </c>
      <c r="MD16" s="4">
        <v>999</v>
      </c>
      <c r="ME16" s="4">
        <v>999</v>
      </c>
      <c r="MF16" s="4">
        <v>999</v>
      </c>
      <c r="MG16" s="4">
        <v>999</v>
      </c>
      <c r="MH16" s="4">
        <v>999</v>
      </c>
      <c r="MI16" s="4">
        <v>999</v>
      </c>
      <c r="MJ16" s="4">
        <v>999</v>
      </c>
      <c r="MK16" s="4">
        <v>999</v>
      </c>
      <c r="ML16" s="4">
        <v>999</v>
      </c>
      <c r="MM16" s="4">
        <v>999</v>
      </c>
      <c r="MN16" s="4">
        <v>999</v>
      </c>
      <c r="MO16" s="4">
        <v>999</v>
      </c>
      <c r="MP16" s="4">
        <v>999</v>
      </c>
      <c r="MQ16" s="4">
        <v>999</v>
      </c>
      <c r="MR16" s="4">
        <v>999</v>
      </c>
      <c r="MS16" s="4">
        <v>999</v>
      </c>
      <c r="MT16" s="4">
        <v>999</v>
      </c>
      <c r="MU16" s="4">
        <v>999</v>
      </c>
      <c r="MV16" s="4">
        <v>999</v>
      </c>
      <c r="MW16" s="4">
        <v>999</v>
      </c>
      <c r="MX16" s="4">
        <v>999</v>
      </c>
      <c r="MY16" s="4">
        <v>999</v>
      </c>
      <c r="MZ16" s="30">
        <v>999</v>
      </c>
      <c r="NA16" s="30">
        <v>999</v>
      </c>
      <c r="NB16" s="30">
        <v>999</v>
      </c>
      <c r="NC16" s="30">
        <v>999</v>
      </c>
      <c r="ND16" s="30">
        <v>999</v>
      </c>
      <c r="NE16" s="30">
        <v>999</v>
      </c>
      <c r="NF16" s="30">
        <v>999</v>
      </c>
      <c r="NG16" s="30">
        <v>999</v>
      </c>
      <c r="NH16" s="30">
        <v>999</v>
      </c>
      <c r="NI16" s="30">
        <v>999</v>
      </c>
      <c r="NJ16" s="4">
        <v>999</v>
      </c>
      <c r="NK16" s="4">
        <v>999</v>
      </c>
      <c r="NL16" s="4">
        <v>999</v>
      </c>
      <c r="NM16" s="4">
        <v>999</v>
      </c>
      <c r="NN16" s="4">
        <v>999</v>
      </c>
      <c r="NO16" s="4">
        <v>999</v>
      </c>
      <c r="NP16" s="4">
        <v>999</v>
      </c>
      <c r="NQ16" s="4">
        <v>999</v>
      </c>
      <c r="NR16" s="4">
        <v>999</v>
      </c>
      <c r="NS16" s="4">
        <v>999</v>
      </c>
      <c r="NT16" s="4">
        <v>999</v>
      </c>
      <c r="NU16" s="4">
        <v>999</v>
      </c>
      <c r="NV16" s="4">
        <v>999</v>
      </c>
      <c r="NW16" s="4">
        <v>999</v>
      </c>
      <c r="NX16" s="4">
        <v>999</v>
      </c>
      <c r="NY16" s="4">
        <v>999</v>
      </c>
      <c r="NZ16" s="4">
        <v>999</v>
      </c>
      <c r="OA16" s="4">
        <v>999</v>
      </c>
      <c r="OB16" s="5">
        <v>999</v>
      </c>
      <c r="OC16" s="4">
        <v>999</v>
      </c>
      <c r="OD16" s="4">
        <v>999</v>
      </c>
      <c r="OE16" s="4">
        <v>999</v>
      </c>
      <c r="OF16" s="30">
        <v>999</v>
      </c>
      <c r="OG16" s="30">
        <v>999</v>
      </c>
      <c r="OH16" s="30">
        <v>999</v>
      </c>
      <c r="OI16" s="30">
        <v>999</v>
      </c>
      <c r="OJ16" s="30">
        <v>999</v>
      </c>
      <c r="OK16" s="30">
        <v>999</v>
      </c>
      <c r="OL16" s="30">
        <v>999</v>
      </c>
      <c r="OM16" s="30">
        <v>999</v>
      </c>
      <c r="ON16" s="30">
        <v>999</v>
      </c>
      <c r="OO16" s="30">
        <v>999</v>
      </c>
      <c r="OP16" s="4">
        <v>2015</v>
      </c>
      <c r="OQ16" s="4">
        <v>0.84400000000000008</v>
      </c>
      <c r="OR16" s="4">
        <v>0.84400000000000008</v>
      </c>
      <c r="OS16" s="4">
        <v>0.88300000000000001</v>
      </c>
      <c r="OT16" s="4">
        <v>0.88300000000000001</v>
      </c>
      <c r="OU16" s="4">
        <v>0.80400000000000005</v>
      </c>
      <c r="OV16" s="4">
        <v>0.80400000000000005</v>
      </c>
      <c r="OW16" s="4">
        <v>999</v>
      </c>
      <c r="OX16" s="4">
        <v>999</v>
      </c>
      <c r="OY16" s="4">
        <v>999</v>
      </c>
      <c r="OZ16" s="4">
        <v>999</v>
      </c>
      <c r="PA16" s="4">
        <v>999</v>
      </c>
      <c r="PB16" s="4">
        <v>999</v>
      </c>
      <c r="PC16" s="4">
        <v>999</v>
      </c>
      <c r="PD16" s="4">
        <v>999</v>
      </c>
      <c r="PE16" s="4">
        <v>999</v>
      </c>
      <c r="PF16" s="4">
        <v>999</v>
      </c>
      <c r="PG16" s="4">
        <v>999</v>
      </c>
      <c r="PH16" s="4">
        <v>999</v>
      </c>
      <c r="PI16" s="4">
        <v>999</v>
      </c>
      <c r="PJ16" s="4">
        <v>999</v>
      </c>
      <c r="PK16" s="4">
        <v>999</v>
      </c>
      <c r="PL16" s="4">
        <v>999</v>
      </c>
      <c r="PM16" s="30">
        <f t="shared" si="6"/>
        <v>0.91053227633069089</v>
      </c>
      <c r="PN16" s="15" t="s">
        <v>1024</v>
      </c>
      <c r="PO16" s="30">
        <v>999</v>
      </c>
      <c r="PP16" s="30">
        <v>999</v>
      </c>
      <c r="PQ16" s="30">
        <v>999</v>
      </c>
      <c r="PR16" s="30">
        <v>999</v>
      </c>
      <c r="PS16" s="30">
        <v>999</v>
      </c>
      <c r="PT16" s="30">
        <v>999</v>
      </c>
      <c r="PU16" s="30">
        <v>999</v>
      </c>
      <c r="PV16" s="30">
        <v>999</v>
      </c>
      <c r="PW16" s="4">
        <v>0.41676623937361812</v>
      </c>
      <c r="PX16" s="4">
        <v>0.32899999999999996</v>
      </c>
      <c r="PY16" s="4">
        <v>999</v>
      </c>
      <c r="PZ16" s="4">
        <v>999</v>
      </c>
      <c r="QA16" s="4">
        <v>999</v>
      </c>
      <c r="QB16" s="4">
        <v>999</v>
      </c>
      <c r="QC16" s="4">
        <v>999</v>
      </c>
      <c r="QD16" s="4">
        <v>999</v>
      </c>
      <c r="QE16" s="4">
        <v>999</v>
      </c>
      <c r="QF16" s="4">
        <v>999</v>
      </c>
      <c r="QG16" s="4">
        <v>999</v>
      </c>
      <c r="QH16" s="4">
        <v>999</v>
      </c>
      <c r="QI16" s="4">
        <v>999</v>
      </c>
      <c r="QJ16" s="4">
        <v>999</v>
      </c>
      <c r="QK16" s="4">
        <v>999</v>
      </c>
      <c r="QL16" s="4">
        <v>999</v>
      </c>
      <c r="QM16" s="4">
        <v>999</v>
      </c>
      <c r="QN16" s="4">
        <v>999</v>
      </c>
      <c r="QO16" s="4">
        <v>999</v>
      </c>
      <c r="QP16" s="4">
        <v>999</v>
      </c>
      <c r="QQ16" s="4">
        <v>999</v>
      </c>
      <c r="QR16" s="4">
        <v>999</v>
      </c>
      <c r="QS16" s="30">
        <v>999</v>
      </c>
      <c r="QT16" s="30">
        <v>999</v>
      </c>
      <c r="QU16" s="30">
        <v>999</v>
      </c>
      <c r="QV16" s="30">
        <v>999</v>
      </c>
      <c r="QW16" s="30">
        <v>999</v>
      </c>
      <c r="QX16" s="30">
        <v>999</v>
      </c>
      <c r="QY16" s="30">
        <v>999</v>
      </c>
      <c r="QZ16" s="30">
        <v>999</v>
      </c>
      <c r="RA16" s="30">
        <v>999</v>
      </c>
      <c r="RB16" s="30">
        <v>999</v>
      </c>
      <c r="RC16" s="4">
        <v>2015</v>
      </c>
      <c r="RD16" s="24">
        <v>0.80200000000000005</v>
      </c>
      <c r="RE16" s="24">
        <v>0.80200000000000005</v>
      </c>
      <c r="RF16" s="4">
        <v>999</v>
      </c>
      <c r="RG16" s="4">
        <v>999</v>
      </c>
      <c r="RH16" s="4">
        <v>999</v>
      </c>
      <c r="RI16" s="4">
        <v>999</v>
      </c>
      <c r="RJ16" s="4">
        <v>999</v>
      </c>
      <c r="RK16" s="4">
        <v>999</v>
      </c>
      <c r="RL16" s="4">
        <v>999</v>
      </c>
      <c r="RM16" s="4">
        <v>999</v>
      </c>
      <c r="RN16" s="4">
        <v>999</v>
      </c>
      <c r="RO16" s="4">
        <v>999</v>
      </c>
      <c r="RP16" s="4">
        <v>999</v>
      </c>
      <c r="RQ16" s="4">
        <v>999</v>
      </c>
      <c r="RR16" s="4">
        <v>999</v>
      </c>
      <c r="RS16" s="4">
        <v>999</v>
      </c>
      <c r="RT16" s="4">
        <v>999</v>
      </c>
      <c r="RU16" s="4">
        <v>999</v>
      </c>
      <c r="RV16" s="4">
        <v>999</v>
      </c>
      <c r="RW16" s="4">
        <v>999</v>
      </c>
      <c r="RX16" s="4">
        <v>999</v>
      </c>
      <c r="RY16" s="4">
        <v>999</v>
      </c>
      <c r="RZ16" s="30">
        <v>999</v>
      </c>
      <c r="SA16" s="30">
        <v>999</v>
      </c>
      <c r="SB16" s="30">
        <v>999</v>
      </c>
      <c r="SC16" s="30">
        <v>999</v>
      </c>
      <c r="SD16" s="30">
        <v>999</v>
      </c>
      <c r="SE16" s="30">
        <v>999</v>
      </c>
      <c r="SF16" s="30">
        <v>999</v>
      </c>
      <c r="SG16" s="30">
        <v>999</v>
      </c>
      <c r="SH16" s="30">
        <v>999</v>
      </c>
      <c r="SI16" s="30">
        <v>999</v>
      </c>
      <c r="SJ16" s="25">
        <v>0.36982939425614481</v>
      </c>
      <c r="SK16" s="24">
        <v>0.27500000000000002</v>
      </c>
      <c r="SL16" s="4">
        <v>999</v>
      </c>
      <c r="SM16" s="4">
        <v>999</v>
      </c>
      <c r="SN16" s="4">
        <v>999</v>
      </c>
      <c r="SO16" s="4">
        <v>999</v>
      </c>
      <c r="SP16" s="4">
        <v>999</v>
      </c>
      <c r="SQ16" s="4">
        <v>999</v>
      </c>
      <c r="SR16" s="4">
        <v>999</v>
      </c>
      <c r="SS16" s="4">
        <v>999</v>
      </c>
      <c r="ST16" s="4">
        <v>999</v>
      </c>
      <c r="SU16" s="4">
        <v>999</v>
      </c>
      <c r="SV16" s="4">
        <v>999</v>
      </c>
      <c r="SW16" s="4">
        <v>999</v>
      </c>
      <c r="SX16" s="4">
        <v>999</v>
      </c>
      <c r="SY16" s="4">
        <v>999</v>
      </c>
      <c r="SZ16" s="4">
        <v>999</v>
      </c>
      <c r="TA16" s="4">
        <v>999</v>
      </c>
      <c r="TB16" s="4">
        <v>999</v>
      </c>
      <c r="TC16" s="4">
        <v>999</v>
      </c>
      <c r="TD16" s="4">
        <v>999</v>
      </c>
      <c r="TE16" s="4">
        <v>999</v>
      </c>
      <c r="TF16" s="30">
        <v>999</v>
      </c>
      <c r="TG16" s="30">
        <v>999</v>
      </c>
      <c r="TH16" s="30">
        <v>999</v>
      </c>
      <c r="TI16" s="30">
        <v>999</v>
      </c>
      <c r="TJ16" s="30">
        <v>999</v>
      </c>
      <c r="TK16" s="30">
        <v>999</v>
      </c>
      <c r="TL16" s="30">
        <v>999</v>
      </c>
      <c r="TM16" s="30">
        <v>999</v>
      </c>
      <c r="TN16" s="30">
        <v>999</v>
      </c>
      <c r="TO16" s="30">
        <v>999</v>
      </c>
      <c r="TP16" s="4">
        <v>999</v>
      </c>
      <c r="TQ16" s="4">
        <v>999</v>
      </c>
      <c r="TR16" s="4">
        <v>999</v>
      </c>
      <c r="TS16" s="4">
        <v>999</v>
      </c>
      <c r="TT16" s="4">
        <v>999</v>
      </c>
      <c r="TU16" s="4">
        <v>999</v>
      </c>
      <c r="TV16" s="4">
        <v>999</v>
      </c>
      <c r="TW16" s="4">
        <v>999</v>
      </c>
      <c r="TX16" s="4">
        <v>999</v>
      </c>
      <c r="TY16" s="4">
        <v>999</v>
      </c>
      <c r="TZ16" s="4">
        <v>999</v>
      </c>
      <c r="UA16" s="4">
        <v>999</v>
      </c>
      <c r="UB16" s="4">
        <v>999</v>
      </c>
      <c r="UC16" s="4">
        <v>999</v>
      </c>
      <c r="UD16" s="4">
        <v>999</v>
      </c>
      <c r="UE16" s="4">
        <v>999</v>
      </c>
      <c r="UF16" s="4">
        <v>999</v>
      </c>
      <c r="UG16" s="4">
        <v>999</v>
      </c>
      <c r="UH16" s="4">
        <v>999</v>
      </c>
      <c r="UI16" s="4">
        <v>999</v>
      </c>
      <c r="UJ16" s="4">
        <v>999</v>
      </c>
      <c r="UK16" s="4">
        <v>999</v>
      </c>
      <c r="UL16" s="30">
        <v>999</v>
      </c>
      <c r="UM16" s="30">
        <v>999</v>
      </c>
      <c r="UN16" s="30">
        <v>999</v>
      </c>
      <c r="UO16" s="30">
        <v>999</v>
      </c>
      <c r="UP16" s="30">
        <v>999</v>
      </c>
      <c r="UQ16" s="30">
        <v>999</v>
      </c>
      <c r="UR16" s="30">
        <v>999</v>
      </c>
      <c r="US16" s="30">
        <v>999</v>
      </c>
      <c r="UT16" s="30">
        <v>999</v>
      </c>
      <c r="UU16" s="30">
        <v>999</v>
      </c>
      <c r="UV16" s="4">
        <v>999</v>
      </c>
      <c r="UW16" s="4">
        <v>999</v>
      </c>
      <c r="UX16" s="4">
        <v>999</v>
      </c>
      <c r="UY16" s="4">
        <v>999</v>
      </c>
      <c r="UZ16" s="4">
        <v>999</v>
      </c>
      <c r="VA16" s="4">
        <v>999</v>
      </c>
      <c r="VB16" s="4">
        <v>999</v>
      </c>
      <c r="VC16" s="4">
        <v>999</v>
      </c>
      <c r="VD16" s="4">
        <v>999</v>
      </c>
      <c r="VE16" s="4">
        <v>999</v>
      </c>
      <c r="VF16" s="4">
        <v>999</v>
      </c>
      <c r="VG16" s="4">
        <v>999</v>
      </c>
      <c r="VH16" s="4">
        <v>999</v>
      </c>
      <c r="VI16" s="4">
        <v>999</v>
      </c>
      <c r="VJ16" s="4">
        <v>999</v>
      </c>
      <c r="VK16" s="4">
        <v>999</v>
      </c>
      <c r="VL16" s="4">
        <v>999</v>
      </c>
      <c r="VM16" s="4">
        <v>999</v>
      </c>
      <c r="VN16" s="4">
        <v>999</v>
      </c>
      <c r="VO16" s="4">
        <v>999</v>
      </c>
      <c r="VP16" s="4">
        <v>999</v>
      </c>
      <c r="VQ16" s="4">
        <v>999</v>
      </c>
      <c r="VR16" s="30">
        <v>999</v>
      </c>
      <c r="VS16" s="30">
        <v>999</v>
      </c>
      <c r="VT16" s="30">
        <v>999</v>
      </c>
      <c r="VU16" s="30">
        <v>999</v>
      </c>
      <c r="VV16" s="30">
        <v>999</v>
      </c>
      <c r="VW16" s="30">
        <v>999</v>
      </c>
      <c r="VX16" s="30">
        <v>999</v>
      </c>
      <c r="VY16" s="30">
        <v>999</v>
      </c>
      <c r="VZ16" s="30">
        <v>999</v>
      </c>
      <c r="WA16" s="30">
        <v>999</v>
      </c>
      <c r="WB16" s="4">
        <v>2015</v>
      </c>
      <c r="WC16" s="88">
        <v>0.62851421785908901</v>
      </c>
      <c r="WD16" s="88">
        <v>0.12121212121212122</v>
      </c>
      <c r="WE16" s="88">
        <v>0.70707070707070707</v>
      </c>
      <c r="WF16" s="4">
        <v>1</v>
      </c>
      <c r="WG16" s="4" t="s">
        <v>1010</v>
      </c>
      <c r="WH16" s="4">
        <v>1</v>
      </c>
      <c r="WI16" s="4" t="s">
        <v>1010</v>
      </c>
      <c r="WJ16" s="4">
        <v>1</v>
      </c>
      <c r="WK16" s="4" t="s">
        <v>1010</v>
      </c>
      <c r="WL16" s="4">
        <v>1</v>
      </c>
      <c r="WM16" s="4" t="s">
        <v>1010</v>
      </c>
      <c r="WN16" s="4">
        <v>1</v>
      </c>
      <c r="WO16" s="4" t="s">
        <v>1010</v>
      </c>
      <c r="WP16" s="4">
        <v>1</v>
      </c>
      <c r="WQ16" s="4" t="s">
        <v>1010</v>
      </c>
      <c r="WR16" s="4">
        <v>1</v>
      </c>
      <c r="WS16" s="4" t="s">
        <v>1010</v>
      </c>
      <c r="WT16" s="4">
        <v>1</v>
      </c>
      <c r="WU16" s="4" t="s">
        <v>1010</v>
      </c>
      <c r="WV16" s="4">
        <v>1</v>
      </c>
      <c r="WW16" s="4" t="s">
        <v>1010</v>
      </c>
      <c r="WX16" s="4">
        <v>1</v>
      </c>
      <c r="WY16" s="4" t="s">
        <v>1010</v>
      </c>
      <c r="WZ16" s="4">
        <v>1</v>
      </c>
      <c r="XA16" s="4" t="s">
        <v>1010</v>
      </c>
      <c r="XB16" s="4">
        <v>1</v>
      </c>
      <c r="XC16" s="4" t="s">
        <v>1010</v>
      </c>
      <c r="XD16" s="4">
        <v>1</v>
      </c>
      <c r="XE16" s="4" t="s">
        <v>1010</v>
      </c>
      <c r="XF16" s="4">
        <v>1</v>
      </c>
      <c r="XG16" s="4" t="s">
        <v>1010</v>
      </c>
      <c r="XH16" s="4">
        <v>1</v>
      </c>
      <c r="XI16" s="4" t="s">
        <v>1010</v>
      </c>
      <c r="XJ16" s="4">
        <v>1</v>
      </c>
      <c r="XK16" s="4" t="s">
        <v>1010</v>
      </c>
      <c r="XL16" s="4">
        <v>1</v>
      </c>
      <c r="XM16" s="4" t="s">
        <v>1010</v>
      </c>
      <c r="XN16" s="4">
        <v>1</v>
      </c>
      <c r="XO16" s="4" t="s">
        <v>1010</v>
      </c>
      <c r="XP16" s="4">
        <v>1</v>
      </c>
      <c r="XQ16" s="4" t="s">
        <v>1010</v>
      </c>
      <c r="XR16" s="4">
        <v>0</v>
      </c>
      <c r="XS16" s="4" t="s">
        <v>1011</v>
      </c>
      <c r="XT16" s="88">
        <v>0.94736842105263153</v>
      </c>
      <c r="XU16" s="88">
        <v>1</v>
      </c>
      <c r="XV16" s="4">
        <v>1</v>
      </c>
      <c r="XW16" s="4" t="s">
        <v>1010</v>
      </c>
      <c r="XX16" s="4">
        <v>0.33</v>
      </c>
      <c r="XY16" s="4" t="s">
        <v>1049</v>
      </c>
      <c r="XZ16" s="4">
        <v>1</v>
      </c>
      <c r="YA16" s="4" t="s">
        <v>1010</v>
      </c>
      <c r="YB16" s="4">
        <v>0.33</v>
      </c>
      <c r="YC16" s="4" t="s">
        <v>1309</v>
      </c>
      <c r="YD16" s="88">
        <v>0.66500000000000004</v>
      </c>
      <c r="YE16" s="88">
        <v>1</v>
      </c>
      <c r="YF16" s="4">
        <v>1</v>
      </c>
      <c r="YG16" s="4" t="s">
        <v>1010</v>
      </c>
      <c r="YH16" s="4">
        <v>1</v>
      </c>
      <c r="YI16" s="4" t="s">
        <v>1010</v>
      </c>
      <c r="YJ16" s="4">
        <v>1</v>
      </c>
      <c r="YK16" s="4" t="s">
        <v>1010</v>
      </c>
      <c r="YL16" s="4">
        <v>1</v>
      </c>
      <c r="YM16" s="4" t="s">
        <v>1010</v>
      </c>
      <c r="YN16" s="4">
        <v>1</v>
      </c>
      <c r="YO16" s="4" t="s">
        <v>1010</v>
      </c>
      <c r="YP16" s="4">
        <v>1</v>
      </c>
      <c r="YQ16" s="4" t="s">
        <v>1010</v>
      </c>
      <c r="YR16" s="4">
        <v>1</v>
      </c>
      <c r="YS16" s="4" t="s">
        <v>1010</v>
      </c>
      <c r="YT16" s="4">
        <v>1</v>
      </c>
      <c r="YU16" s="4" t="s">
        <v>1010</v>
      </c>
      <c r="YV16" s="24">
        <v>0.56999999999999995</v>
      </c>
      <c r="YW16" s="24">
        <v>0.56999999999999995</v>
      </c>
      <c r="YX16" s="24">
        <v>0.60899999999999999</v>
      </c>
      <c r="YY16" s="24">
        <v>0.60899999999999999</v>
      </c>
      <c r="YZ16" s="24">
        <v>0.53600000000000003</v>
      </c>
      <c r="ZA16" s="24">
        <v>0.53600000000000003</v>
      </c>
      <c r="ZB16" s="4">
        <v>999</v>
      </c>
      <c r="ZC16" s="4">
        <v>999</v>
      </c>
      <c r="ZD16" s="4">
        <v>999</v>
      </c>
      <c r="ZE16" s="4">
        <v>999</v>
      </c>
      <c r="ZF16" s="4">
        <v>999</v>
      </c>
      <c r="ZG16" s="4">
        <v>999</v>
      </c>
      <c r="ZH16" s="4">
        <v>999</v>
      </c>
      <c r="ZI16" s="4">
        <v>999</v>
      </c>
      <c r="ZJ16" s="4">
        <v>999</v>
      </c>
      <c r="ZK16" s="4">
        <v>999</v>
      </c>
      <c r="ZL16" s="4">
        <v>999</v>
      </c>
      <c r="ZM16" s="4">
        <v>999</v>
      </c>
      <c r="ZN16" s="4">
        <v>999</v>
      </c>
      <c r="ZO16" s="4">
        <v>999</v>
      </c>
      <c r="ZP16" s="4">
        <v>999</v>
      </c>
      <c r="ZQ16" s="4">
        <v>999</v>
      </c>
      <c r="ZR16" s="30">
        <f t="shared" si="10"/>
        <v>0.88013136288998362</v>
      </c>
      <c r="ZS16" s="15" t="s">
        <v>1024</v>
      </c>
      <c r="ZT16" s="30">
        <v>999</v>
      </c>
      <c r="ZU16" s="30">
        <v>999</v>
      </c>
      <c r="ZV16" s="30">
        <v>999</v>
      </c>
      <c r="ZW16" s="30">
        <v>999</v>
      </c>
      <c r="ZX16" s="30">
        <v>999</v>
      </c>
      <c r="ZY16" s="30">
        <v>999</v>
      </c>
      <c r="ZZ16" s="30">
        <v>999</v>
      </c>
      <c r="AAA16" s="30">
        <v>999</v>
      </c>
      <c r="AAB16" s="24">
        <v>0.8</v>
      </c>
      <c r="AAC16" s="24">
        <v>0.8</v>
      </c>
      <c r="AAD16" s="4">
        <v>999</v>
      </c>
      <c r="AAE16" s="4">
        <v>999</v>
      </c>
      <c r="AAF16" s="4">
        <v>999</v>
      </c>
      <c r="AAG16" s="4">
        <v>999</v>
      </c>
      <c r="AAH16" s="4">
        <v>999</v>
      </c>
      <c r="AAI16" s="4">
        <v>999</v>
      </c>
      <c r="AAJ16" s="4">
        <v>999</v>
      </c>
      <c r="AAK16" s="4">
        <v>999</v>
      </c>
      <c r="AAL16" s="4">
        <v>999</v>
      </c>
      <c r="AAM16" s="4">
        <v>999</v>
      </c>
      <c r="AAN16" s="4">
        <v>999</v>
      </c>
      <c r="AAO16" s="4">
        <v>999</v>
      </c>
      <c r="AAP16" s="4">
        <v>999</v>
      </c>
      <c r="AAQ16" s="4">
        <v>999</v>
      </c>
      <c r="AAR16" s="4">
        <v>999</v>
      </c>
      <c r="AAS16" s="4">
        <v>999</v>
      </c>
      <c r="AAT16" s="4">
        <v>999</v>
      </c>
      <c r="AAU16" s="4">
        <v>999</v>
      </c>
      <c r="AAV16" s="4">
        <v>999</v>
      </c>
      <c r="AAW16" s="4">
        <v>999</v>
      </c>
      <c r="AAX16" s="30">
        <v>999</v>
      </c>
      <c r="AAY16" s="30">
        <v>999</v>
      </c>
      <c r="AAZ16" s="30">
        <v>999</v>
      </c>
      <c r="ABA16" s="30">
        <v>999</v>
      </c>
      <c r="ABB16" s="30">
        <v>999</v>
      </c>
      <c r="ABC16" s="30">
        <v>999</v>
      </c>
      <c r="ABD16" s="30">
        <v>999</v>
      </c>
      <c r="ABE16" s="30">
        <v>999</v>
      </c>
      <c r="ABF16" s="30">
        <v>999</v>
      </c>
      <c r="ABG16" s="30">
        <v>999</v>
      </c>
      <c r="ABH16" s="24">
        <v>0.7</v>
      </c>
      <c r="ABI16" s="24">
        <v>0.7</v>
      </c>
      <c r="ABJ16" s="4">
        <v>999</v>
      </c>
      <c r="ABK16" s="4">
        <v>999</v>
      </c>
      <c r="ABL16" s="4">
        <v>999</v>
      </c>
      <c r="ABM16" s="4">
        <v>999</v>
      </c>
      <c r="ABN16" s="4">
        <v>999</v>
      </c>
      <c r="ABO16" s="4">
        <v>999</v>
      </c>
      <c r="ABP16" s="4">
        <v>999</v>
      </c>
      <c r="ABQ16" s="4">
        <v>999</v>
      </c>
      <c r="ABR16" s="4">
        <v>999</v>
      </c>
      <c r="ABS16" s="4">
        <v>999</v>
      </c>
      <c r="ABT16" s="4">
        <v>999</v>
      </c>
      <c r="ABU16" s="4">
        <v>999</v>
      </c>
      <c r="ABV16" s="4">
        <v>999</v>
      </c>
      <c r="ABW16" s="4">
        <v>999</v>
      </c>
      <c r="ABX16" s="4">
        <v>999</v>
      </c>
      <c r="ABY16" s="4">
        <v>999</v>
      </c>
      <c r="ABZ16" s="4">
        <v>999</v>
      </c>
      <c r="ACA16" s="4">
        <v>999</v>
      </c>
      <c r="ACB16" s="4">
        <v>999</v>
      </c>
      <c r="ACC16" s="4">
        <v>999</v>
      </c>
      <c r="ACD16" s="30">
        <v>999</v>
      </c>
      <c r="ACE16" s="30">
        <v>999</v>
      </c>
      <c r="ACF16" s="30">
        <v>999</v>
      </c>
      <c r="ACG16" s="30">
        <v>999</v>
      </c>
      <c r="ACH16" s="30">
        <v>999</v>
      </c>
      <c r="ACI16" s="30">
        <v>999</v>
      </c>
      <c r="ACJ16" s="30">
        <v>999</v>
      </c>
      <c r="ACK16" s="30">
        <v>999</v>
      </c>
      <c r="ACL16" s="30">
        <v>999</v>
      </c>
      <c r="ACM16" s="30">
        <v>999</v>
      </c>
      <c r="ACN16" s="24">
        <v>0.73750134767635267</v>
      </c>
      <c r="ACO16" s="24">
        <v>0.69799999999999995</v>
      </c>
      <c r="ACP16" s="24">
        <v>0.67674681825628946</v>
      </c>
      <c r="ACQ16" s="24">
        <v>0.70700000000000007</v>
      </c>
      <c r="ACR16" s="24">
        <v>0.65468175465603617</v>
      </c>
      <c r="ACS16" s="24">
        <v>0.68700000000000006</v>
      </c>
      <c r="ACT16" s="4">
        <v>999</v>
      </c>
      <c r="ACU16" s="4">
        <v>999</v>
      </c>
      <c r="ACV16" s="4">
        <v>999</v>
      </c>
      <c r="ACW16" s="4">
        <v>999</v>
      </c>
      <c r="ACX16" s="4">
        <v>999</v>
      </c>
      <c r="ACY16" s="4">
        <v>999</v>
      </c>
      <c r="ACZ16" s="4">
        <v>999</v>
      </c>
      <c r="ADA16" s="4">
        <v>999</v>
      </c>
      <c r="ADB16" s="4">
        <v>999</v>
      </c>
      <c r="ADC16" s="4">
        <v>999</v>
      </c>
      <c r="ADD16" s="4">
        <v>999</v>
      </c>
      <c r="ADE16" s="4">
        <v>999</v>
      </c>
      <c r="ADF16" s="4">
        <v>999</v>
      </c>
      <c r="ADG16" s="4">
        <v>999</v>
      </c>
      <c r="ADH16" s="4">
        <v>999</v>
      </c>
      <c r="ADI16" s="4">
        <v>999</v>
      </c>
      <c r="ADJ16" s="30">
        <f t="shared" si="11"/>
        <v>0.97171145685997173</v>
      </c>
      <c r="ADK16" s="30" t="s">
        <v>1024</v>
      </c>
      <c r="ADL16" s="30">
        <v>999</v>
      </c>
      <c r="ADM16" s="30">
        <v>999</v>
      </c>
      <c r="ADN16" s="30">
        <v>999</v>
      </c>
      <c r="ADO16" s="30">
        <v>999</v>
      </c>
      <c r="ADP16" s="30">
        <v>999</v>
      </c>
      <c r="ADQ16" s="30">
        <v>999</v>
      </c>
      <c r="ADR16" s="30">
        <v>999</v>
      </c>
      <c r="ADS16" s="30">
        <v>999</v>
      </c>
      <c r="ADT16" s="4">
        <v>999</v>
      </c>
      <c r="ADU16" s="4">
        <v>999</v>
      </c>
      <c r="ADV16" s="4">
        <v>999</v>
      </c>
      <c r="ADW16" s="4">
        <v>999</v>
      </c>
      <c r="ADX16" s="4">
        <v>999</v>
      </c>
      <c r="ADY16" s="4">
        <v>999</v>
      </c>
      <c r="ADZ16" s="4">
        <v>999</v>
      </c>
      <c r="AEA16" s="4">
        <v>999</v>
      </c>
      <c r="AEB16" s="4">
        <v>999</v>
      </c>
      <c r="AEC16" s="4">
        <v>999</v>
      </c>
      <c r="AED16" s="4">
        <v>999</v>
      </c>
      <c r="AEE16" s="4">
        <v>999</v>
      </c>
      <c r="AEF16" s="4">
        <v>999</v>
      </c>
      <c r="AEG16" s="4">
        <v>999</v>
      </c>
      <c r="AEH16" s="4">
        <v>999</v>
      </c>
      <c r="AEI16" s="4">
        <v>999</v>
      </c>
      <c r="AEJ16" s="4">
        <v>999</v>
      </c>
      <c r="AEK16" s="4">
        <v>999</v>
      </c>
      <c r="AEL16" s="4">
        <v>999</v>
      </c>
      <c r="AEM16" s="4">
        <v>999</v>
      </c>
      <c r="AEN16" s="4">
        <v>999</v>
      </c>
      <c r="AEO16" s="4">
        <v>999</v>
      </c>
      <c r="AEP16" s="30">
        <v>999</v>
      </c>
      <c r="AEQ16" s="30">
        <v>999</v>
      </c>
      <c r="AER16" s="30">
        <v>999</v>
      </c>
      <c r="AES16" s="30">
        <v>999</v>
      </c>
      <c r="AET16" s="30">
        <v>999</v>
      </c>
      <c r="AEU16" s="30">
        <v>999</v>
      </c>
      <c r="AEV16" s="30">
        <v>999</v>
      </c>
      <c r="AEW16" s="30">
        <v>999</v>
      </c>
      <c r="AEX16" s="30">
        <v>999</v>
      </c>
      <c r="AEY16" s="30">
        <v>999</v>
      </c>
      <c r="AEZ16" s="24">
        <v>0.30116252825095224</v>
      </c>
      <c r="AFA16" s="24">
        <v>0.19600000000000001</v>
      </c>
      <c r="AFB16" s="24">
        <v>0.15490806411029923</v>
      </c>
      <c r="AFC16" s="24">
        <v>0.23399999999999999</v>
      </c>
      <c r="AFD16" s="24">
        <v>6.3338050169248206E-2</v>
      </c>
      <c r="AFE16" s="24">
        <v>0.151</v>
      </c>
      <c r="AFF16" s="4">
        <v>999</v>
      </c>
      <c r="AFG16" s="4">
        <v>999</v>
      </c>
      <c r="AFH16" s="4">
        <v>999</v>
      </c>
      <c r="AFI16" s="4">
        <v>999</v>
      </c>
      <c r="AFJ16" s="4">
        <v>999</v>
      </c>
      <c r="AFK16" s="4">
        <v>999</v>
      </c>
      <c r="AFL16" s="4">
        <v>999</v>
      </c>
      <c r="AFM16" s="4">
        <v>999</v>
      </c>
      <c r="AFN16" s="4">
        <v>999</v>
      </c>
      <c r="AFO16" s="4">
        <v>999</v>
      </c>
      <c r="AFP16" s="4">
        <v>999</v>
      </c>
      <c r="AFQ16" s="4">
        <v>999</v>
      </c>
      <c r="AFR16" s="4">
        <v>999</v>
      </c>
      <c r="AFS16" s="4">
        <v>999</v>
      </c>
      <c r="AFT16" s="4">
        <v>999</v>
      </c>
      <c r="AFU16" s="4">
        <v>999</v>
      </c>
      <c r="AFV16" s="30">
        <f>AFE16/AFC16</f>
        <v>0.64529914529914534</v>
      </c>
      <c r="AFW16" s="15" t="s">
        <v>1024</v>
      </c>
      <c r="AFX16" s="30">
        <v>999</v>
      </c>
      <c r="AFY16" s="30">
        <v>999</v>
      </c>
      <c r="AFZ16" s="30">
        <v>999</v>
      </c>
      <c r="AGA16" s="30">
        <v>999</v>
      </c>
      <c r="AGB16" s="30">
        <v>999</v>
      </c>
      <c r="AGC16" s="30">
        <v>999</v>
      </c>
      <c r="AGD16" s="30">
        <v>999</v>
      </c>
      <c r="AGE16" s="30">
        <v>999</v>
      </c>
      <c r="AGF16" s="5">
        <v>2015</v>
      </c>
      <c r="AGG16" s="24">
        <v>0.87</v>
      </c>
      <c r="AGH16" s="24">
        <v>0.87</v>
      </c>
      <c r="AGI16" s="24">
        <v>0.87</v>
      </c>
      <c r="AGJ16" s="24">
        <v>0.87</v>
      </c>
      <c r="AGK16" s="24">
        <v>0.87</v>
      </c>
      <c r="AGL16" s="24">
        <v>0.87</v>
      </c>
      <c r="AGM16" s="4">
        <v>999</v>
      </c>
      <c r="AGN16" s="4">
        <v>999</v>
      </c>
      <c r="AGO16" s="4">
        <v>999</v>
      </c>
      <c r="AGP16" s="4">
        <v>999</v>
      </c>
      <c r="AGQ16" s="4">
        <v>999</v>
      </c>
      <c r="AGR16" s="4">
        <v>999</v>
      </c>
      <c r="AGS16" s="4">
        <v>999</v>
      </c>
      <c r="AGT16" s="4">
        <v>999</v>
      </c>
      <c r="AGU16" s="4">
        <v>999</v>
      </c>
      <c r="AGV16" s="4">
        <v>999</v>
      </c>
      <c r="AGW16" s="4">
        <v>999</v>
      </c>
      <c r="AGX16" s="4">
        <v>999</v>
      </c>
      <c r="AGY16" s="4">
        <v>999</v>
      </c>
      <c r="AGZ16" s="4">
        <v>999</v>
      </c>
      <c r="AHA16" s="4">
        <v>999</v>
      </c>
      <c r="AHB16" s="4">
        <v>999</v>
      </c>
      <c r="AHC16" s="30">
        <f t="shared" si="8"/>
        <v>1</v>
      </c>
      <c r="AHD16" s="15" t="s">
        <v>1024</v>
      </c>
      <c r="AHE16" s="30">
        <v>999</v>
      </c>
      <c r="AHF16" s="30">
        <v>999</v>
      </c>
      <c r="AHG16" s="30">
        <v>999</v>
      </c>
      <c r="AHH16" s="30">
        <v>999</v>
      </c>
      <c r="AHI16" s="30">
        <v>999</v>
      </c>
      <c r="AHJ16" s="30">
        <v>999</v>
      </c>
      <c r="AHK16" s="30">
        <v>999</v>
      </c>
      <c r="AHL16" s="30">
        <v>999</v>
      </c>
      <c r="AHM16" s="24">
        <v>0.80400000000000005</v>
      </c>
      <c r="AHN16" s="24">
        <v>0.80400000000000005</v>
      </c>
      <c r="AHO16" s="24">
        <v>0.84699999999999998</v>
      </c>
      <c r="AHP16" s="24">
        <v>0.84699999999999998</v>
      </c>
      <c r="AHQ16" s="24">
        <v>0.7609999999999999</v>
      </c>
      <c r="AHR16" s="24">
        <v>0.7609999999999999</v>
      </c>
      <c r="AHS16" s="4">
        <v>999</v>
      </c>
      <c r="AHT16" s="4">
        <v>999</v>
      </c>
      <c r="AHU16" s="4">
        <v>999</v>
      </c>
      <c r="AHV16" s="4">
        <v>999</v>
      </c>
      <c r="AHW16" s="4">
        <v>999</v>
      </c>
      <c r="AHX16" s="4">
        <v>999</v>
      </c>
      <c r="AHY16" s="4">
        <v>999</v>
      </c>
      <c r="AHZ16" s="4">
        <v>999</v>
      </c>
      <c r="AIA16" s="4">
        <v>999</v>
      </c>
      <c r="AIB16" s="4">
        <v>999</v>
      </c>
      <c r="AIC16" s="4">
        <v>999</v>
      </c>
      <c r="AID16" s="4">
        <v>999</v>
      </c>
      <c r="AIE16" s="4">
        <v>999</v>
      </c>
      <c r="AIF16" s="4">
        <v>999</v>
      </c>
      <c r="AIG16" s="4">
        <v>999</v>
      </c>
      <c r="AIH16" s="4">
        <v>999</v>
      </c>
      <c r="AII16" s="30">
        <f t="shared" si="2"/>
        <v>0.89846517119244385</v>
      </c>
      <c r="AIJ16" s="15" t="s">
        <v>1024</v>
      </c>
      <c r="AIK16" s="30">
        <v>999</v>
      </c>
      <c r="AIL16" s="30">
        <v>999</v>
      </c>
      <c r="AIM16" s="30">
        <v>999</v>
      </c>
      <c r="AIN16" s="30">
        <v>999</v>
      </c>
      <c r="AIO16" s="30">
        <v>999</v>
      </c>
      <c r="AIP16" s="30">
        <v>999</v>
      </c>
      <c r="AIQ16" s="30">
        <v>999</v>
      </c>
      <c r="AIR16" s="30">
        <v>999</v>
      </c>
      <c r="AIS16" s="5">
        <v>2015</v>
      </c>
      <c r="AIT16" s="88">
        <v>0.85217759172848706</v>
      </c>
      <c r="AIU16" s="88">
        <v>0.60984848484848486</v>
      </c>
      <c r="AIV16" s="88">
        <v>0.86994949494949492</v>
      </c>
      <c r="AIW16" s="4">
        <v>1</v>
      </c>
      <c r="AIX16" s="4" t="s">
        <v>1010</v>
      </c>
      <c r="AIY16" s="4">
        <v>0.33</v>
      </c>
      <c r="AIZ16" s="4" t="s">
        <v>1042</v>
      </c>
      <c r="AJA16" s="24">
        <v>999</v>
      </c>
      <c r="AJB16" s="24">
        <v>999</v>
      </c>
      <c r="AJC16" s="24">
        <v>999</v>
      </c>
      <c r="AJD16" s="24">
        <v>999</v>
      </c>
      <c r="AJE16" s="24">
        <v>999</v>
      </c>
      <c r="AJF16" s="24">
        <v>999</v>
      </c>
      <c r="AJG16" s="88">
        <v>0.66500000000000004</v>
      </c>
      <c r="AJH16" s="88">
        <v>0.66666666666666663</v>
      </c>
      <c r="AJI16" s="4">
        <v>0</v>
      </c>
      <c r="AJJ16" s="4" t="s">
        <v>1011</v>
      </c>
      <c r="AJK16" s="4">
        <v>0</v>
      </c>
      <c r="AJL16" s="4" t="s">
        <v>1011</v>
      </c>
      <c r="AJM16" s="24">
        <v>0.99</v>
      </c>
      <c r="AJN16" s="1">
        <v>0.01</v>
      </c>
      <c r="AJO16" s="24">
        <v>0.13949117284632184</v>
      </c>
      <c r="AJP16" s="1">
        <v>0.99</v>
      </c>
      <c r="AJQ16" s="88">
        <v>0.28237279321158049</v>
      </c>
      <c r="AJR16" s="88">
        <v>1</v>
      </c>
      <c r="AJS16" s="4">
        <v>1</v>
      </c>
      <c r="AJT16" s="4" t="s">
        <v>1052</v>
      </c>
      <c r="AJU16" s="4">
        <v>1</v>
      </c>
      <c r="AJV16" s="4" t="s">
        <v>1010</v>
      </c>
      <c r="AJW16" s="4">
        <v>1</v>
      </c>
      <c r="AJX16" s="4" t="s">
        <v>1010</v>
      </c>
      <c r="AJY16" s="4">
        <v>0</v>
      </c>
      <c r="AJZ16" s="4" t="s">
        <v>1011</v>
      </c>
      <c r="AKA16" s="88">
        <v>0.75</v>
      </c>
      <c r="AKB16" s="88">
        <v>1</v>
      </c>
      <c r="AKC16" s="4" t="s">
        <v>1037</v>
      </c>
      <c r="AKD16" s="4" t="s">
        <v>1011</v>
      </c>
      <c r="AKE16" s="24">
        <v>0.67839569086175666</v>
      </c>
      <c r="AKF16">
        <v>37</v>
      </c>
      <c r="AKG16" s="4" t="s">
        <v>1036</v>
      </c>
      <c r="AKH16" s="4" t="s">
        <v>1010</v>
      </c>
      <c r="AKI16" s="4" t="s">
        <v>1036</v>
      </c>
      <c r="AKJ16" s="4" t="s">
        <v>1010</v>
      </c>
      <c r="AKK16" s="24">
        <v>0.749</v>
      </c>
      <c r="AKL16" s="24">
        <v>0.749</v>
      </c>
      <c r="AKM16" s="4" t="s">
        <v>1036</v>
      </c>
      <c r="AKN16" s="4" t="s">
        <v>1010</v>
      </c>
      <c r="AKO16" s="4" t="s">
        <v>1036</v>
      </c>
      <c r="AKP16" s="4" t="s">
        <v>1010</v>
      </c>
      <c r="AKQ16" s="88">
        <v>0.77534224155167952</v>
      </c>
      <c r="AKR16" s="88">
        <v>1</v>
      </c>
      <c r="AKS16" s="88">
        <v>0.91666666666666663</v>
      </c>
    </row>
    <row r="17" spans="1:981" s="4" customFormat="1" x14ac:dyDescent="0.25">
      <c r="A17" s="6" t="s">
        <v>1058</v>
      </c>
      <c r="B17" s="4">
        <v>0.5</v>
      </c>
      <c r="C17" s="4" t="s">
        <v>1059</v>
      </c>
      <c r="D17" s="4">
        <v>1</v>
      </c>
      <c r="E17" s="4" t="s">
        <v>1010</v>
      </c>
      <c r="F17" s="4">
        <v>1</v>
      </c>
      <c r="G17" s="4" t="s">
        <v>1010</v>
      </c>
      <c r="H17" s="4">
        <v>1</v>
      </c>
      <c r="I17" s="4" t="s">
        <v>1010</v>
      </c>
      <c r="J17" s="4">
        <v>0</v>
      </c>
      <c r="K17" s="4" t="s">
        <v>1011</v>
      </c>
      <c r="L17" s="4">
        <v>1</v>
      </c>
      <c r="M17" s="4" t="s">
        <v>1010</v>
      </c>
      <c r="N17" s="4">
        <v>1</v>
      </c>
      <c r="O17" s="4" t="s">
        <v>1010</v>
      </c>
      <c r="P17" s="4">
        <v>1</v>
      </c>
      <c r="Q17" s="4" t="s">
        <v>1010</v>
      </c>
      <c r="R17" s="4">
        <v>1</v>
      </c>
      <c r="S17" s="4" t="s">
        <v>1010</v>
      </c>
      <c r="T17" s="4">
        <v>1</v>
      </c>
      <c r="U17" s="4" t="s">
        <v>1010</v>
      </c>
      <c r="V17" s="4">
        <v>1</v>
      </c>
      <c r="W17" s="4" t="s">
        <v>1010</v>
      </c>
      <c r="X17" s="4">
        <v>0</v>
      </c>
      <c r="Y17" s="4" t="s">
        <v>1011</v>
      </c>
      <c r="Z17" s="4">
        <v>1</v>
      </c>
      <c r="AA17" s="4" t="s">
        <v>1010</v>
      </c>
      <c r="AB17" s="4">
        <v>1</v>
      </c>
      <c r="AC17" s="4" t="s">
        <v>1010</v>
      </c>
      <c r="AD17" s="4">
        <v>1</v>
      </c>
      <c r="AE17" s="4" t="s">
        <v>1315</v>
      </c>
      <c r="AF17" s="4">
        <v>1</v>
      </c>
      <c r="AG17" s="4" t="s">
        <v>1315</v>
      </c>
      <c r="AH17" s="4">
        <v>997</v>
      </c>
      <c r="AI17" s="4" t="s">
        <v>1012</v>
      </c>
      <c r="AJ17" s="4">
        <v>997</v>
      </c>
      <c r="AK17" s="4" t="s">
        <v>1012</v>
      </c>
      <c r="AL17" s="4">
        <v>997</v>
      </c>
      <c r="AM17" s="4" t="s">
        <v>1012</v>
      </c>
      <c r="AN17" s="4">
        <v>997</v>
      </c>
      <c r="AO17" s="4" t="s">
        <v>1012</v>
      </c>
      <c r="AP17" s="4">
        <v>997</v>
      </c>
      <c r="AQ17" s="4" t="s">
        <v>1012</v>
      </c>
      <c r="AR17" s="4">
        <v>997</v>
      </c>
      <c r="AS17" s="4" t="s">
        <v>1012</v>
      </c>
      <c r="AT17" s="4">
        <v>997</v>
      </c>
      <c r="AU17" s="4" t="s">
        <v>1012</v>
      </c>
      <c r="AV17" s="4">
        <v>997</v>
      </c>
      <c r="AW17" s="4" t="s">
        <v>1012</v>
      </c>
      <c r="AX17" s="4">
        <v>997</v>
      </c>
      <c r="AY17" s="4" t="s">
        <v>1012</v>
      </c>
      <c r="AZ17" s="4">
        <v>1</v>
      </c>
      <c r="BA17" s="4" t="s">
        <v>1010</v>
      </c>
      <c r="BB17" s="4">
        <v>1</v>
      </c>
      <c r="BC17" s="4" t="s">
        <v>1010</v>
      </c>
      <c r="BD17" s="4">
        <v>1</v>
      </c>
      <c r="BE17" s="4" t="s">
        <v>1010</v>
      </c>
      <c r="BF17" s="4">
        <v>1</v>
      </c>
      <c r="BG17" s="4" t="s">
        <v>1010</v>
      </c>
      <c r="BH17" s="4">
        <v>0</v>
      </c>
      <c r="BI17" s="4" t="s">
        <v>1011</v>
      </c>
      <c r="BJ17" s="4">
        <v>1</v>
      </c>
      <c r="BK17" s="4" t="s">
        <v>1010</v>
      </c>
      <c r="BL17" s="4">
        <v>0</v>
      </c>
      <c r="BM17" s="4" t="s">
        <v>1011</v>
      </c>
      <c r="BN17" s="90">
        <v>0.80434782608695654</v>
      </c>
      <c r="BO17" s="90">
        <v>1</v>
      </c>
      <c r="BP17" s="4">
        <v>1</v>
      </c>
      <c r="BQ17" s="4" t="s">
        <v>1013</v>
      </c>
      <c r="BR17" s="4">
        <v>1</v>
      </c>
      <c r="BS17" s="4" t="s">
        <v>1013</v>
      </c>
      <c r="BT17" s="4">
        <v>1</v>
      </c>
      <c r="BU17" s="4" t="s">
        <v>1013</v>
      </c>
      <c r="BV17" s="4">
        <v>1</v>
      </c>
      <c r="BW17" s="4" t="s">
        <v>1013</v>
      </c>
      <c r="BX17" s="4">
        <v>1</v>
      </c>
      <c r="BY17" s="4" t="s">
        <v>1010</v>
      </c>
      <c r="BZ17" s="4">
        <v>1</v>
      </c>
      <c r="CA17" s="4" t="s">
        <v>1010</v>
      </c>
      <c r="CB17" s="4">
        <v>1</v>
      </c>
      <c r="CC17" s="4" t="s">
        <v>1010</v>
      </c>
      <c r="CD17" s="169">
        <v>1</v>
      </c>
      <c r="CE17" s="90">
        <v>1</v>
      </c>
      <c r="CF17" s="4">
        <v>1</v>
      </c>
      <c r="CG17" s="4" t="s">
        <v>1010</v>
      </c>
      <c r="CH17" s="4">
        <v>1</v>
      </c>
      <c r="CI17" s="4" t="s">
        <v>1010</v>
      </c>
      <c r="CJ17" s="4">
        <v>1</v>
      </c>
      <c r="CK17" s="4" t="s">
        <v>1010</v>
      </c>
      <c r="CL17" s="88">
        <v>1</v>
      </c>
      <c r="CM17" s="88">
        <v>1</v>
      </c>
      <c r="CN17" s="4">
        <v>1</v>
      </c>
      <c r="CO17" s="28" t="s">
        <v>1010</v>
      </c>
      <c r="CP17" s="4">
        <v>1</v>
      </c>
      <c r="CQ17" s="28" t="s">
        <v>1010</v>
      </c>
      <c r="CR17" s="4">
        <v>1</v>
      </c>
      <c r="CS17" s="4" t="s">
        <v>1035</v>
      </c>
      <c r="CT17" s="4">
        <v>1</v>
      </c>
      <c r="CU17" s="4" t="s">
        <v>1010</v>
      </c>
      <c r="CV17" s="90">
        <v>1</v>
      </c>
      <c r="CW17" s="90">
        <v>1</v>
      </c>
      <c r="CX17" s="4">
        <v>1</v>
      </c>
      <c r="CY17" s="142">
        <v>23.3</v>
      </c>
      <c r="CZ17" s="5">
        <v>2013</v>
      </c>
      <c r="DA17" s="23">
        <v>0.74625283437691825</v>
      </c>
      <c r="DB17" s="142">
        <v>4.7</v>
      </c>
      <c r="DC17" s="5">
        <v>2015</v>
      </c>
      <c r="DD17" s="4">
        <v>1</v>
      </c>
      <c r="DE17">
        <v>0</v>
      </c>
      <c r="DF17" s="5" t="s">
        <v>1012</v>
      </c>
      <c r="DG17" s="23">
        <v>0.11327913551494506</v>
      </c>
      <c r="DH17" s="171">
        <v>3.4000000000000002E-4</v>
      </c>
      <c r="DI17" s="5">
        <v>2015</v>
      </c>
      <c r="DJ17" s="4">
        <v>0.55028194646493822</v>
      </c>
      <c r="DK17">
        <v>30.8</v>
      </c>
      <c r="DL17" s="5">
        <v>2015</v>
      </c>
      <c r="DM17" s="4">
        <v>1</v>
      </c>
      <c r="DN17">
        <v>43.7</v>
      </c>
      <c r="DO17" s="5">
        <v>2015</v>
      </c>
      <c r="DP17" s="4">
        <v>999</v>
      </c>
      <c r="DQ17" s="4">
        <v>999</v>
      </c>
      <c r="DR17" s="4">
        <v>999</v>
      </c>
      <c r="DS17" s="4">
        <v>1</v>
      </c>
      <c r="DT17">
        <v>12.2</v>
      </c>
      <c r="DU17" s="5">
        <v>2015</v>
      </c>
      <c r="DV17" s="4">
        <v>0.77587293621022801</v>
      </c>
      <c r="DW17">
        <v>64.69</v>
      </c>
      <c r="DX17" s="5">
        <v>2015</v>
      </c>
      <c r="DY17" s="4">
        <v>0.62062137055793787</v>
      </c>
      <c r="DZ17">
        <v>22.31</v>
      </c>
      <c r="EA17" s="5">
        <v>2015</v>
      </c>
      <c r="EB17" s="4">
        <v>0</v>
      </c>
      <c r="EC17">
        <v>2.6</v>
      </c>
      <c r="ED17" s="5">
        <v>2015</v>
      </c>
      <c r="EE17" s="4">
        <v>999</v>
      </c>
      <c r="EF17" s="4">
        <v>999</v>
      </c>
      <c r="EG17" s="4">
        <v>999</v>
      </c>
      <c r="EH17" s="88">
        <v>0.66930290876100229</v>
      </c>
      <c r="EI17" s="88">
        <v>0.8214285714285714</v>
      </c>
      <c r="EJ17" s="88">
        <v>0.96428571428571419</v>
      </c>
      <c r="EK17" s="4">
        <v>0</v>
      </c>
      <c r="EL17" s="4" t="s">
        <v>1011</v>
      </c>
      <c r="EM17" s="4">
        <v>0.25</v>
      </c>
      <c r="EN17">
        <v>0</v>
      </c>
      <c r="EO17" s="4">
        <v>0</v>
      </c>
      <c r="EP17" s="4" t="s">
        <v>1011</v>
      </c>
      <c r="EQ17" s="24">
        <v>999</v>
      </c>
      <c r="ER17">
        <v>0</v>
      </c>
      <c r="ES17" s="103">
        <v>0.25</v>
      </c>
      <c r="ET17">
        <v>25</v>
      </c>
      <c r="EU17" s="103">
        <v>0.19</v>
      </c>
      <c r="EV17">
        <v>19</v>
      </c>
      <c r="EW17" s="5">
        <v>2015</v>
      </c>
      <c r="EX17" s="90">
        <v>1</v>
      </c>
      <c r="EY17" s="90">
        <v>1</v>
      </c>
      <c r="EZ17" s="4">
        <v>0</v>
      </c>
      <c r="FA17" s="4" t="s">
        <v>1011</v>
      </c>
      <c r="FB17" s="4">
        <v>0.25</v>
      </c>
      <c r="FC17" s="5">
        <v>999</v>
      </c>
      <c r="FD17" s="4">
        <v>0</v>
      </c>
      <c r="FE17" s="4" t="s">
        <v>1011</v>
      </c>
      <c r="FF17" s="5">
        <v>0.25</v>
      </c>
      <c r="FG17" s="5">
        <v>999</v>
      </c>
      <c r="FH17" s="4">
        <v>999</v>
      </c>
      <c r="FI17" s="4">
        <v>999</v>
      </c>
      <c r="FJ17" s="4">
        <v>999</v>
      </c>
      <c r="FK17" s="4">
        <v>999</v>
      </c>
      <c r="FL17" s="4">
        <v>1</v>
      </c>
      <c r="FM17">
        <v>100</v>
      </c>
      <c r="FN17" s="4">
        <v>1</v>
      </c>
      <c r="FO17">
        <v>100</v>
      </c>
      <c r="FP17" s="5">
        <v>2012</v>
      </c>
      <c r="FQ17" s="4">
        <v>1</v>
      </c>
      <c r="FR17">
        <v>100</v>
      </c>
      <c r="FS17" s="4">
        <v>1</v>
      </c>
      <c r="FT17">
        <v>100</v>
      </c>
      <c r="FU17" s="5">
        <v>2012</v>
      </c>
      <c r="FV17" s="88">
        <v>1</v>
      </c>
      <c r="FW17" s="88">
        <v>0.75</v>
      </c>
      <c r="FX17" s="4">
        <v>0.96899999999999997</v>
      </c>
      <c r="FY17">
        <v>96.9</v>
      </c>
      <c r="FZ17" s="4">
        <v>0.93090269489956079</v>
      </c>
      <c r="GA17">
        <v>94.1</v>
      </c>
      <c r="GB17" s="5">
        <v>2015</v>
      </c>
      <c r="GC17" s="4">
        <v>0</v>
      </c>
      <c r="GD17" s="4" t="s">
        <v>1011</v>
      </c>
      <c r="GE17" s="4">
        <v>0.25</v>
      </c>
      <c r="GF17">
        <v>999</v>
      </c>
      <c r="GG17" s="4">
        <v>0</v>
      </c>
      <c r="GH17" s="4" t="s">
        <v>1011</v>
      </c>
      <c r="GI17" s="4">
        <v>0.2</v>
      </c>
      <c r="GJ17">
        <v>999</v>
      </c>
      <c r="GK17" s="103">
        <v>1</v>
      </c>
      <c r="GL17">
        <v>21.2</v>
      </c>
      <c r="GM17" s="103">
        <v>1</v>
      </c>
      <c r="GN17">
        <v>16.3</v>
      </c>
      <c r="GO17" s="5">
        <v>2015</v>
      </c>
      <c r="GP17" s="4">
        <v>1</v>
      </c>
      <c r="GQ17">
        <v>1.21</v>
      </c>
      <c r="GR17" s="5">
        <v>2015</v>
      </c>
      <c r="GS17" s="90">
        <v>0.97998053897991222</v>
      </c>
      <c r="GT17" s="90">
        <v>1</v>
      </c>
      <c r="GU17" s="4">
        <v>0</v>
      </c>
      <c r="GV17" s="4" t="s">
        <v>1011</v>
      </c>
      <c r="GW17" s="4">
        <v>1</v>
      </c>
      <c r="GX17" s="5">
        <v>999</v>
      </c>
      <c r="GY17" s="4">
        <v>0</v>
      </c>
      <c r="GZ17" s="4" t="s">
        <v>1011</v>
      </c>
      <c r="HA17" s="4">
        <v>1</v>
      </c>
      <c r="HB17" s="4">
        <v>999</v>
      </c>
      <c r="HC17" s="38" t="s">
        <v>1292</v>
      </c>
      <c r="HD17" s="4">
        <v>999</v>
      </c>
      <c r="HE17" s="4">
        <v>999</v>
      </c>
      <c r="HF17" s="4">
        <v>999</v>
      </c>
      <c r="HG17" s="4">
        <v>999</v>
      </c>
      <c r="HH17" s="4">
        <v>999</v>
      </c>
      <c r="HI17" s="88" t="s">
        <v>1347</v>
      </c>
      <c r="HJ17" s="88">
        <v>0.5</v>
      </c>
      <c r="HK17" s="88">
        <v>0.8125</v>
      </c>
      <c r="HL17" s="4">
        <v>1</v>
      </c>
      <c r="HM17" s="28" t="s">
        <v>1017</v>
      </c>
      <c r="HN17" s="4">
        <v>1</v>
      </c>
      <c r="HO17" s="4" t="s">
        <v>1018</v>
      </c>
      <c r="HP17" s="4">
        <v>0.98</v>
      </c>
      <c r="HQ17">
        <v>2</v>
      </c>
      <c r="HR17" s="4">
        <v>2015</v>
      </c>
      <c r="HS17" s="91">
        <v>0.97657718471171551</v>
      </c>
      <c r="HT17">
        <v>2</v>
      </c>
      <c r="HU17" s="5">
        <v>2015</v>
      </c>
      <c r="HV17" s="81">
        <v>0</v>
      </c>
      <c r="HW17" s="4" t="s">
        <v>1010</v>
      </c>
      <c r="HX17" t="s">
        <v>1060</v>
      </c>
      <c r="HY17" s="5">
        <v>2015</v>
      </c>
      <c r="HZ17" s="4">
        <v>1</v>
      </c>
      <c r="IA17" s="4" t="s">
        <v>1010</v>
      </c>
      <c r="IB17" s="88">
        <v>0.82609619745195262</v>
      </c>
      <c r="IC17" s="88">
        <v>1</v>
      </c>
      <c r="ID17" s="4">
        <v>1</v>
      </c>
      <c r="IE17" s="28" t="s">
        <v>1010</v>
      </c>
      <c r="IF17" s="29">
        <v>1</v>
      </c>
      <c r="IG17" s="28" t="s">
        <v>1010</v>
      </c>
      <c r="IH17" s="4">
        <v>0</v>
      </c>
      <c r="II17" s="4" t="s">
        <v>1011</v>
      </c>
      <c r="IJ17" s="21">
        <v>1</v>
      </c>
      <c r="IK17" s="21" t="s">
        <v>1010</v>
      </c>
      <c r="IL17" s="21">
        <v>1</v>
      </c>
      <c r="IM17" s="21" t="s">
        <v>1010</v>
      </c>
      <c r="IN17" s="4">
        <v>1</v>
      </c>
      <c r="IO17" s="21" t="s">
        <v>1010</v>
      </c>
      <c r="IP17" s="4">
        <v>0</v>
      </c>
      <c r="IQ17" s="4" t="s">
        <v>1011</v>
      </c>
      <c r="IR17" s="4">
        <v>0</v>
      </c>
      <c r="IS17" s="4" t="s">
        <v>1011</v>
      </c>
      <c r="IT17" s="4">
        <v>1</v>
      </c>
      <c r="IU17" s="4" t="s">
        <v>1010</v>
      </c>
      <c r="IV17" s="4">
        <v>1</v>
      </c>
      <c r="IW17" s="4" t="s">
        <v>1010</v>
      </c>
      <c r="IX17" s="4">
        <v>1</v>
      </c>
      <c r="IY17" s="4" t="s">
        <v>1010</v>
      </c>
      <c r="IZ17" s="4">
        <v>1</v>
      </c>
      <c r="JA17" s="4" t="s">
        <v>1010</v>
      </c>
      <c r="JB17" s="4">
        <v>1</v>
      </c>
      <c r="JC17" s="4" t="s">
        <v>1010</v>
      </c>
      <c r="JD17" s="4">
        <v>1</v>
      </c>
      <c r="JE17" s="4" t="s">
        <v>1010</v>
      </c>
      <c r="JF17" s="4">
        <v>1</v>
      </c>
      <c r="JG17" s="4" t="s">
        <v>1010</v>
      </c>
      <c r="JH17" s="4">
        <v>1</v>
      </c>
      <c r="JI17" s="4" t="s">
        <v>1010</v>
      </c>
      <c r="JJ17" s="4">
        <v>1</v>
      </c>
      <c r="JK17" s="4" t="s">
        <v>1010</v>
      </c>
      <c r="JL17" s="4">
        <v>1</v>
      </c>
      <c r="JM17" s="4" t="s">
        <v>1011</v>
      </c>
      <c r="JN17" s="4">
        <v>0</v>
      </c>
      <c r="JO17" s="4" t="s">
        <v>1010</v>
      </c>
      <c r="JP17" s="88">
        <v>0.78947368421052633</v>
      </c>
      <c r="JQ17" s="88">
        <v>1</v>
      </c>
      <c r="JR17" s="4">
        <v>1</v>
      </c>
      <c r="JS17" s="4">
        <v>1.0824</v>
      </c>
      <c r="JT17" s="4">
        <v>1.0839000000000001</v>
      </c>
      <c r="JU17" s="17">
        <v>1.0839000000000001</v>
      </c>
      <c r="JV17" s="6">
        <v>1.0808</v>
      </c>
      <c r="JW17" s="17">
        <v>1.0808</v>
      </c>
      <c r="JX17" s="6">
        <v>999</v>
      </c>
      <c r="JY17" s="17">
        <v>999</v>
      </c>
      <c r="JZ17" s="6">
        <v>999</v>
      </c>
      <c r="KA17" s="17">
        <v>999</v>
      </c>
      <c r="KB17" s="6">
        <v>999</v>
      </c>
      <c r="KC17" s="17">
        <v>999</v>
      </c>
      <c r="KD17" s="6">
        <v>999</v>
      </c>
      <c r="KE17" s="17">
        <v>999</v>
      </c>
      <c r="KF17" s="6">
        <v>999</v>
      </c>
      <c r="KG17" s="17">
        <v>999</v>
      </c>
      <c r="KH17" s="6">
        <v>999</v>
      </c>
      <c r="KI17" s="17">
        <v>999</v>
      </c>
      <c r="KJ17" s="6">
        <v>999</v>
      </c>
      <c r="KK17" s="6">
        <v>999</v>
      </c>
      <c r="KL17" s="4">
        <v>999</v>
      </c>
      <c r="KM17" s="4">
        <v>999</v>
      </c>
      <c r="KN17" s="30">
        <f t="shared" si="3"/>
        <v>0.99713995756066043</v>
      </c>
      <c r="KO17" s="15" t="s">
        <v>1024</v>
      </c>
      <c r="KP17" s="30">
        <v>999</v>
      </c>
      <c r="KQ17" s="30">
        <v>999</v>
      </c>
      <c r="KR17" s="30">
        <v>999</v>
      </c>
      <c r="KS17" s="30">
        <v>999</v>
      </c>
      <c r="KT17" s="30">
        <v>999</v>
      </c>
      <c r="KU17" s="30">
        <v>999</v>
      </c>
      <c r="KV17" s="30">
        <v>999</v>
      </c>
      <c r="KW17" s="30">
        <v>999</v>
      </c>
      <c r="KX17" s="4">
        <v>1</v>
      </c>
      <c r="KY17" s="4">
        <v>1.2781</v>
      </c>
      <c r="KZ17" s="4">
        <v>1.1860271950729679</v>
      </c>
      <c r="LA17" s="4">
        <v>1.2534000000000001</v>
      </c>
      <c r="LB17" s="4">
        <v>1.2231739041127951</v>
      </c>
      <c r="LC17" s="4">
        <v>1.304</v>
      </c>
      <c r="LD17" s="4">
        <v>999</v>
      </c>
      <c r="LE17" s="4">
        <v>999</v>
      </c>
      <c r="LF17" s="4">
        <v>999</v>
      </c>
      <c r="LG17" s="4">
        <v>999</v>
      </c>
      <c r="LH17" s="4">
        <v>999</v>
      </c>
      <c r="LI17" s="4">
        <v>999</v>
      </c>
      <c r="LJ17" s="4">
        <v>999</v>
      </c>
      <c r="LK17" s="4">
        <v>999</v>
      </c>
      <c r="LL17" s="4">
        <v>999</v>
      </c>
      <c r="LM17" s="4">
        <v>999</v>
      </c>
      <c r="LN17" s="5">
        <v>999</v>
      </c>
      <c r="LO17" s="4">
        <v>999</v>
      </c>
      <c r="LP17" s="4">
        <v>999</v>
      </c>
      <c r="LQ17" s="4">
        <v>999</v>
      </c>
      <c r="LR17" s="4">
        <v>999</v>
      </c>
      <c r="LS17" s="21">
        <v>999</v>
      </c>
      <c r="LT17" s="30">
        <f t="shared" si="4"/>
        <v>1.0403701930748364</v>
      </c>
      <c r="LU17" s="15" t="s">
        <v>1024</v>
      </c>
      <c r="LV17" s="30">
        <v>999</v>
      </c>
      <c r="LW17" s="30">
        <v>999</v>
      </c>
      <c r="LX17" s="30">
        <v>999</v>
      </c>
      <c r="LY17" s="30">
        <v>999</v>
      </c>
      <c r="LZ17" s="30">
        <v>999</v>
      </c>
      <c r="MA17" s="30">
        <v>999</v>
      </c>
      <c r="MB17" s="30">
        <v>999</v>
      </c>
      <c r="MC17" s="30">
        <v>999</v>
      </c>
      <c r="MD17" s="4">
        <v>999</v>
      </c>
      <c r="ME17" s="4">
        <v>999</v>
      </c>
      <c r="MF17" s="4">
        <v>999</v>
      </c>
      <c r="MG17" s="4">
        <v>999</v>
      </c>
      <c r="MH17" s="4">
        <v>999</v>
      </c>
      <c r="MI17" s="4">
        <v>999</v>
      </c>
      <c r="MJ17" s="4">
        <v>999</v>
      </c>
      <c r="MK17" s="4">
        <v>999</v>
      </c>
      <c r="ML17" s="4">
        <v>999</v>
      </c>
      <c r="MM17" s="4">
        <v>999</v>
      </c>
      <c r="MN17" s="4">
        <v>999</v>
      </c>
      <c r="MO17" s="4">
        <v>999</v>
      </c>
      <c r="MP17" s="4">
        <v>999</v>
      </c>
      <c r="MQ17" s="4">
        <v>999</v>
      </c>
      <c r="MR17" s="4">
        <v>999</v>
      </c>
      <c r="MS17" s="4">
        <v>999</v>
      </c>
      <c r="MT17" s="4">
        <v>999</v>
      </c>
      <c r="MU17" s="4">
        <v>999</v>
      </c>
      <c r="MV17" s="4">
        <v>999</v>
      </c>
      <c r="MW17" s="4">
        <v>999</v>
      </c>
      <c r="MX17" s="4">
        <v>999</v>
      </c>
      <c r="MY17" s="4">
        <v>999</v>
      </c>
      <c r="MZ17" s="30">
        <v>999</v>
      </c>
      <c r="NA17" s="30">
        <v>999</v>
      </c>
      <c r="NB17" s="30">
        <v>999</v>
      </c>
      <c r="NC17" s="30">
        <v>999</v>
      </c>
      <c r="ND17" s="30">
        <v>999</v>
      </c>
      <c r="NE17" s="30">
        <v>999</v>
      </c>
      <c r="NF17" s="30">
        <v>999</v>
      </c>
      <c r="NG17" s="30">
        <v>999</v>
      </c>
      <c r="NH17" s="30">
        <v>999</v>
      </c>
      <c r="NI17" s="30">
        <v>999</v>
      </c>
      <c r="NJ17" s="4">
        <v>0.49031953932692984</v>
      </c>
      <c r="NK17" s="4">
        <v>0.56479999999999997</v>
      </c>
      <c r="NL17" s="4">
        <v>0.62589006073723563</v>
      </c>
      <c r="NM17" s="4">
        <v>0.4904</v>
      </c>
      <c r="NN17" s="4">
        <v>0.73659606317213533</v>
      </c>
      <c r="NO17" s="4">
        <v>0.64119999999999999</v>
      </c>
      <c r="NP17" s="4">
        <v>999</v>
      </c>
      <c r="NQ17" s="4">
        <v>999</v>
      </c>
      <c r="NR17" s="4">
        <v>999</v>
      </c>
      <c r="NS17" s="4">
        <v>999</v>
      </c>
      <c r="NT17" s="4">
        <v>999</v>
      </c>
      <c r="NU17" s="4">
        <v>999</v>
      </c>
      <c r="NV17" s="4">
        <v>999</v>
      </c>
      <c r="NW17" s="4">
        <v>999</v>
      </c>
      <c r="NX17" s="4">
        <v>999</v>
      </c>
      <c r="NY17" s="4">
        <v>999</v>
      </c>
      <c r="NZ17" s="4">
        <v>999</v>
      </c>
      <c r="OA17" s="4">
        <v>999</v>
      </c>
      <c r="OB17" s="5">
        <v>999</v>
      </c>
      <c r="OC17" s="4">
        <v>999</v>
      </c>
      <c r="OD17" s="4">
        <v>999</v>
      </c>
      <c r="OE17" s="4">
        <v>999</v>
      </c>
      <c r="OF17" s="30">
        <f t="shared" si="5"/>
        <v>1.3075040783034257</v>
      </c>
      <c r="OG17" s="15" t="s">
        <v>1021</v>
      </c>
      <c r="OH17" s="30">
        <v>999</v>
      </c>
      <c r="OI17" s="30">
        <v>999</v>
      </c>
      <c r="OJ17" s="30">
        <v>999</v>
      </c>
      <c r="OK17" s="30">
        <v>999</v>
      </c>
      <c r="OL17" s="30">
        <v>999</v>
      </c>
      <c r="OM17" s="30">
        <v>999</v>
      </c>
      <c r="ON17" s="30">
        <v>999</v>
      </c>
      <c r="OO17" s="30">
        <v>999</v>
      </c>
      <c r="OP17" s="4" t="s">
        <v>1292</v>
      </c>
      <c r="OQ17" s="4">
        <v>0.99849999999999994</v>
      </c>
      <c r="OR17" s="4">
        <v>0.99849999999999994</v>
      </c>
      <c r="OS17" s="4">
        <v>0.99860000000000004</v>
      </c>
      <c r="OT17" s="4">
        <v>0.99860000000000004</v>
      </c>
      <c r="OU17" s="4">
        <v>0.99719999999999998</v>
      </c>
      <c r="OV17" s="4">
        <v>0.99719999999999998</v>
      </c>
      <c r="OW17" s="4">
        <v>999</v>
      </c>
      <c r="OX17" s="4">
        <v>999</v>
      </c>
      <c r="OY17" s="4">
        <v>999</v>
      </c>
      <c r="OZ17" s="4">
        <v>999</v>
      </c>
      <c r="PA17" s="4">
        <v>999</v>
      </c>
      <c r="PB17" s="4">
        <v>999</v>
      </c>
      <c r="PC17" s="4">
        <v>999</v>
      </c>
      <c r="PD17" s="4">
        <v>999</v>
      </c>
      <c r="PE17" s="4">
        <v>999</v>
      </c>
      <c r="PF17" s="4">
        <v>999</v>
      </c>
      <c r="PG17" s="4">
        <v>999</v>
      </c>
      <c r="PH17" s="4">
        <v>999</v>
      </c>
      <c r="PI17" s="4">
        <v>999</v>
      </c>
      <c r="PJ17" s="4">
        <v>999</v>
      </c>
      <c r="PK17" s="4">
        <v>999</v>
      </c>
      <c r="PL17" s="4">
        <v>999</v>
      </c>
      <c r="PM17" s="30">
        <f t="shared" si="6"/>
        <v>0.9985980372521529</v>
      </c>
      <c r="PN17" s="15" t="s">
        <v>1024</v>
      </c>
      <c r="PO17" s="30">
        <v>999</v>
      </c>
      <c r="PP17" s="30">
        <v>999</v>
      </c>
      <c r="PQ17" s="30">
        <v>999</v>
      </c>
      <c r="PR17" s="30">
        <v>999</v>
      </c>
      <c r="PS17" s="30">
        <v>999</v>
      </c>
      <c r="PT17" s="30">
        <v>999</v>
      </c>
      <c r="PU17" s="30">
        <v>999</v>
      </c>
      <c r="PV17" s="30">
        <v>999</v>
      </c>
      <c r="PW17" s="4">
        <v>0.97985637885207533</v>
      </c>
      <c r="PX17" s="4">
        <v>0.98280000000000001</v>
      </c>
      <c r="PY17" s="4">
        <v>0.98406949434458002</v>
      </c>
      <c r="PZ17" s="4">
        <v>0.97829999999999995</v>
      </c>
      <c r="QA17" s="4">
        <v>0.99082344144273049</v>
      </c>
      <c r="QB17" s="4">
        <v>0.98750000000000004</v>
      </c>
      <c r="QC17" s="4">
        <v>999</v>
      </c>
      <c r="QD17" s="4">
        <v>999</v>
      </c>
      <c r="QE17" s="4">
        <v>999</v>
      </c>
      <c r="QF17" s="4">
        <v>999</v>
      </c>
      <c r="QG17" s="4">
        <v>999</v>
      </c>
      <c r="QH17" s="4">
        <v>999</v>
      </c>
      <c r="QI17" s="4">
        <v>999</v>
      </c>
      <c r="QJ17" s="4">
        <v>999</v>
      </c>
      <c r="QK17" s="4">
        <v>999</v>
      </c>
      <c r="QL17" s="4">
        <v>999</v>
      </c>
      <c r="QM17" s="4">
        <v>999</v>
      </c>
      <c r="QN17" s="4">
        <v>999</v>
      </c>
      <c r="QO17" s="4">
        <v>999</v>
      </c>
      <c r="QP17" s="4">
        <v>999</v>
      </c>
      <c r="QQ17" s="4">
        <v>999</v>
      </c>
      <c r="QR17" s="4">
        <v>999</v>
      </c>
      <c r="QS17" s="30">
        <f t="shared" si="9"/>
        <v>1.0094040682817134</v>
      </c>
      <c r="QT17" s="15" t="s">
        <v>1021</v>
      </c>
      <c r="QU17" s="30">
        <v>999</v>
      </c>
      <c r="QV17" s="30">
        <v>999</v>
      </c>
      <c r="QW17" s="30">
        <v>999</v>
      </c>
      <c r="QX17" s="30">
        <v>999</v>
      </c>
      <c r="QY17" s="30">
        <v>999</v>
      </c>
      <c r="QZ17" s="30">
        <v>999</v>
      </c>
      <c r="RA17" s="30">
        <v>999</v>
      </c>
      <c r="RB17" s="30">
        <v>999</v>
      </c>
      <c r="RC17" s="21" t="s">
        <v>1292</v>
      </c>
      <c r="RD17" s="4">
        <v>999</v>
      </c>
      <c r="RE17" s="4">
        <v>999</v>
      </c>
      <c r="RF17" s="4">
        <v>999</v>
      </c>
      <c r="RG17" s="4">
        <v>999</v>
      </c>
      <c r="RH17" s="4">
        <v>999</v>
      </c>
      <c r="RI17" s="4">
        <v>999</v>
      </c>
      <c r="RJ17" s="4">
        <v>999</v>
      </c>
      <c r="RK17" s="4">
        <v>999</v>
      </c>
      <c r="RL17" s="4">
        <v>999</v>
      </c>
      <c r="RM17" s="4">
        <v>999</v>
      </c>
      <c r="RN17" s="4">
        <v>999</v>
      </c>
      <c r="RO17" s="4">
        <v>999</v>
      </c>
      <c r="RP17" s="4">
        <v>999</v>
      </c>
      <c r="RQ17" s="4">
        <v>999</v>
      </c>
      <c r="RR17" s="4">
        <v>999</v>
      </c>
      <c r="RS17" s="4">
        <v>999</v>
      </c>
      <c r="RT17" s="4">
        <v>999</v>
      </c>
      <c r="RU17" s="4">
        <v>999</v>
      </c>
      <c r="RV17" s="4">
        <v>999</v>
      </c>
      <c r="RW17" s="4">
        <v>999</v>
      </c>
      <c r="RX17" s="4">
        <v>999</v>
      </c>
      <c r="RY17" s="4">
        <v>999</v>
      </c>
      <c r="RZ17" s="30">
        <v>999</v>
      </c>
      <c r="SA17" s="30">
        <v>999</v>
      </c>
      <c r="SB17" s="30">
        <v>999</v>
      </c>
      <c r="SC17" s="30">
        <v>999</v>
      </c>
      <c r="SD17" s="30">
        <v>999</v>
      </c>
      <c r="SE17" s="30">
        <v>999</v>
      </c>
      <c r="SF17" s="30">
        <v>999</v>
      </c>
      <c r="SG17" s="30">
        <v>999</v>
      </c>
      <c r="SH17" s="30">
        <v>999</v>
      </c>
      <c r="SI17" s="30">
        <v>999</v>
      </c>
      <c r="SJ17" s="6">
        <v>999</v>
      </c>
      <c r="SK17" s="4">
        <v>999</v>
      </c>
      <c r="SL17" s="4">
        <v>999</v>
      </c>
      <c r="SM17" s="4">
        <v>999</v>
      </c>
      <c r="SN17" s="4">
        <v>999</v>
      </c>
      <c r="SO17" s="4">
        <v>999</v>
      </c>
      <c r="SP17" s="4">
        <v>999</v>
      </c>
      <c r="SQ17" s="4">
        <v>999</v>
      </c>
      <c r="SR17" s="4">
        <v>999</v>
      </c>
      <c r="SS17" s="4">
        <v>999</v>
      </c>
      <c r="ST17" s="4">
        <v>999</v>
      </c>
      <c r="SU17" s="4">
        <v>999</v>
      </c>
      <c r="SV17" s="4">
        <v>999</v>
      </c>
      <c r="SW17" s="4">
        <v>999</v>
      </c>
      <c r="SX17" s="4">
        <v>999</v>
      </c>
      <c r="SY17" s="4">
        <v>999</v>
      </c>
      <c r="SZ17" s="4">
        <v>999</v>
      </c>
      <c r="TA17" s="4">
        <v>999</v>
      </c>
      <c r="TB17" s="4">
        <v>999</v>
      </c>
      <c r="TC17" s="4">
        <v>999</v>
      </c>
      <c r="TD17" s="4">
        <v>999</v>
      </c>
      <c r="TE17" s="4">
        <v>999</v>
      </c>
      <c r="TF17" s="30">
        <v>999</v>
      </c>
      <c r="TG17" s="30">
        <v>999</v>
      </c>
      <c r="TH17" s="30">
        <v>999</v>
      </c>
      <c r="TI17" s="30">
        <v>999</v>
      </c>
      <c r="TJ17" s="30">
        <v>999</v>
      </c>
      <c r="TK17" s="30">
        <v>999</v>
      </c>
      <c r="TL17" s="30">
        <v>999</v>
      </c>
      <c r="TM17" s="30">
        <v>999</v>
      </c>
      <c r="TN17" s="30">
        <v>999</v>
      </c>
      <c r="TO17" s="30">
        <v>999</v>
      </c>
      <c r="TP17" s="4">
        <v>999</v>
      </c>
      <c r="TQ17" s="4">
        <v>999</v>
      </c>
      <c r="TR17" s="4">
        <v>999</v>
      </c>
      <c r="TS17" s="4">
        <v>999</v>
      </c>
      <c r="TT17" s="4">
        <v>999</v>
      </c>
      <c r="TU17" s="4">
        <v>999</v>
      </c>
      <c r="TV17" s="4">
        <v>999</v>
      </c>
      <c r="TW17" s="4">
        <v>999</v>
      </c>
      <c r="TX17" s="4">
        <v>999</v>
      </c>
      <c r="TY17" s="4">
        <v>999</v>
      </c>
      <c r="TZ17" s="4">
        <v>999</v>
      </c>
      <c r="UA17" s="4">
        <v>999</v>
      </c>
      <c r="UB17" s="4">
        <v>999</v>
      </c>
      <c r="UC17" s="4">
        <v>999</v>
      </c>
      <c r="UD17" s="4">
        <v>999</v>
      </c>
      <c r="UE17" s="4">
        <v>999</v>
      </c>
      <c r="UF17" s="4">
        <v>999</v>
      </c>
      <c r="UG17" s="4">
        <v>999</v>
      </c>
      <c r="UH17" s="4">
        <v>999</v>
      </c>
      <c r="UI17" s="4">
        <v>999</v>
      </c>
      <c r="UJ17" s="4">
        <v>999</v>
      </c>
      <c r="UK17" s="4">
        <v>999</v>
      </c>
      <c r="UL17" s="30">
        <v>999</v>
      </c>
      <c r="UM17" s="30">
        <v>999</v>
      </c>
      <c r="UN17" s="30">
        <v>999</v>
      </c>
      <c r="UO17" s="30">
        <v>999</v>
      </c>
      <c r="UP17" s="30">
        <v>999</v>
      </c>
      <c r="UQ17" s="30">
        <v>999</v>
      </c>
      <c r="UR17" s="30">
        <v>999</v>
      </c>
      <c r="US17" s="30">
        <v>999</v>
      </c>
      <c r="UT17" s="30">
        <v>999</v>
      </c>
      <c r="UU17" s="30">
        <v>999</v>
      </c>
      <c r="UV17" s="4">
        <v>999</v>
      </c>
      <c r="UW17" s="4">
        <v>999</v>
      </c>
      <c r="UX17" s="4">
        <v>999</v>
      </c>
      <c r="UY17" s="4">
        <v>999</v>
      </c>
      <c r="UZ17" s="4">
        <v>999</v>
      </c>
      <c r="VA17" s="4">
        <v>999</v>
      </c>
      <c r="VB17" s="4">
        <v>999</v>
      </c>
      <c r="VC17" s="4">
        <v>999</v>
      </c>
      <c r="VD17" s="4">
        <v>999</v>
      </c>
      <c r="VE17" s="4">
        <v>999</v>
      </c>
      <c r="VF17" s="4">
        <v>999</v>
      </c>
      <c r="VG17" s="4">
        <v>999</v>
      </c>
      <c r="VH17" s="4">
        <v>999</v>
      </c>
      <c r="VI17" s="4">
        <v>999</v>
      </c>
      <c r="VJ17" s="4">
        <v>999</v>
      </c>
      <c r="VK17" s="4">
        <v>999</v>
      </c>
      <c r="VL17" s="4">
        <v>999</v>
      </c>
      <c r="VM17" s="4">
        <v>999</v>
      </c>
      <c r="VN17" s="4">
        <v>999</v>
      </c>
      <c r="VO17" s="4">
        <v>999</v>
      </c>
      <c r="VP17" s="4">
        <v>999</v>
      </c>
      <c r="VQ17" s="4">
        <v>999</v>
      </c>
      <c r="VR17" s="30">
        <v>999</v>
      </c>
      <c r="VS17" s="30">
        <v>999</v>
      </c>
      <c r="VT17" s="30">
        <v>999</v>
      </c>
      <c r="VU17" s="30">
        <v>999</v>
      </c>
      <c r="VV17" s="30">
        <v>999</v>
      </c>
      <c r="VW17" s="30">
        <v>999</v>
      </c>
      <c r="VX17" s="30">
        <v>999</v>
      </c>
      <c r="VY17" s="30">
        <v>999</v>
      </c>
      <c r="VZ17" s="30">
        <v>999</v>
      </c>
      <c r="WA17" s="30">
        <v>999</v>
      </c>
      <c r="WB17" s="4" t="s">
        <v>1292</v>
      </c>
      <c r="WC17" s="88">
        <v>0.89432390786538585</v>
      </c>
      <c r="WD17" s="88">
        <v>0.15909090909090909</v>
      </c>
      <c r="WE17" s="88">
        <v>0.71969696969696972</v>
      </c>
      <c r="WF17" s="4">
        <v>1</v>
      </c>
      <c r="WG17" s="4" t="s">
        <v>1010</v>
      </c>
      <c r="WH17" s="4">
        <v>1</v>
      </c>
      <c r="WI17" s="4" t="s">
        <v>1010</v>
      </c>
      <c r="WJ17" s="4">
        <v>1</v>
      </c>
      <c r="WK17" s="4" t="s">
        <v>1010</v>
      </c>
      <c r="WL17" s="4">
        <v>1</v>
      </c>
      <c r="WM17" s="4" t="s">
        <v>1010</v>
      </c>
      <c r="WN17" s="4">
        <v>1</v>
      </c>
      <c r="WO17" s="4" t="s">
        <v>1010</v>
      </c>
      <c r="WP17" s="4">
        <v>1</v>
      </c>
      <c r="WQ17" s="4" t="s">
        <v>1010</v>
      </c>
      <c r="WR17" s="4">
        <v>1</v>
      </c>
      <c r="WS17" s="4" t="s">
        <v>1010</v>
      </c>
      <c r="WT17" s="4">
        <v>1</v>
      </c>
      <c r="WU17" s="4" t="s">
        <v>1010</v>
      </c>
      <c r="WV17" s="4">
        <v>1</v>
      </c>
      <c r="WW17" s="4" t="s">
        <v>1010</v>
      </c>
      <c r="WX17" s="4">
        <v>1</v>
      </c>
      <c r="WY17" s="4" t="s">
        <v>1010</v>
      </c>
      <c r="WZ17" s="4">
        <v>1</v>
      </c>
      <c r="XA17" s="4" t="s">
        <v>1010</v>
      </c>
      <c r="XB17" s="4">
        <v>1</v>
      </c>
      <c r="XC17" s="4" t="s">
        <v>1010</v>
      </c>
      <c r="XD17" s="4">
        <v>1</v>
      </c>
      <c r="XE17" s="4" t="s">
        <v>1010</v>
      </c>
      <c r="XF17" s="4">
        <v>1</v>
      </c>
      <c r="XG17" s="4" t="s">
        <v>1010</v>
      </c>
      <c r="XH17" s="4">
        <v>1</v>
      </c>
      <c r="XI17" s="4" t="s">
        <v>1010</v>
      </c>
      <c r="XJ17" s="4">
        <v>997</v>
      </c>
      <c r="XK17" s="5" t="s">
        <v>1012</v>
      </c>
      <c r="XL17" s="4">
        <v>1</v>
      </c>
      <c r="XM17" s="4" t="s">
        <v>1010</v>
      </c>
      <c r="XN17" s="4">
        <v>1</v>
      </c>
      <c r="XO17" s="4" t="s">
        <v>1010</v>
      </c>
      <c r="XP17" s="4">
        <v>1</v>
      </c>
      <c r="XQ17" s="4" t="s">
        <v>1010</v>
      </c>
      <c r="XR17" s="4">
        <v>0</v>
      </c>
      <c r="XS17" s="4" t="s">
        <v>1011</v>
      </c>
      <c r="XT17" s="88">
        <v>0.94736842105263153</v>
      </c>
      <c r="XU17" s="88">
        <v>1</v>
      </c>
      <c r="XV17" s="4">
        <v>1</v>
      </c>
      <c r="XW17" s="4" t="s">
        <v>1010</v>
      </c>
      <c r="XX17" s="4">
        <v>0.66</v>
      </c>
      <c r="XY17" s="4" t="s">
        <v>1061</v>
      </c>
      <c r="XZ17" s="4">
        <v>1</v>
      </c>
      <c r="YA17" s="4" t="s">
        <v>1010</v>
      </c>
      <c r="YB17" s="4">
        <v>1</v>
      </c>
      <c r="YC17" s="4" t="s">
        <v>1011</v>
      </c>
      <c r="YD17" s="88">
        <v>0.91500000000000004</v>
      </c>
      <c r="YE17" s="88">
        <v>1</v>
      </c>
      <c r="YF17" s="4">
        <v>1</v>
      </c>
      <c r="YG17" s="4" t="s">
        <v>1010</v>
      </c>
      <c r="YH17" s="4">
        <v>1</v>
      </c>
      <c r="YI17" s="4" t="s">
        <v>1010</v>
      </c>
      <c r="YJ17" s="4">
        <v>1</v>
      </c>
      <c r="YK17" s="4" t="s">
        <v>1010</v>
      </c>
      <c r="YL17" s="4">
        <v>1</v>
      </c>
      <c r="YM17" s="4" t="s">
        <v>1010</v>
      </c>
      <c r="YN17" s="4">
        <v>1</v>
      </c>
      <c r="YO17" s="4" t="s">
        <v>1010</v>
      </c>
      <c r="YP17" s="4">
        <v>1</v>
      </c>
      <c r="YQ17" s="4" t="s">
        <v>1010</v>
      </c>
      <c r="YR17" s="4">
        <v>1</v>
      </c>
      <c r="YS17" s="4" t="s">
        <v>1010</v>
      </c>
      <c r="YT17" s="4">
        <v>1</v>
      </c>
      <c r="YU17" s="4" t="s">
        <v>1010</v>
      </c>
      <c r="YV17" s="24">
        <v>0.87599999999999989</v>
      </c>
      <c r="YW17" s="24">
        <v>0.87599999999999989</v>
      </c>
      <c r="YX17" s="24">
        <v>0.85599999999999998</v>
      </c>
      <c r="YY17" s="24">
        <v>0.85599999999999998</v>
      </c>
      <c r="YZ17" s="24">
        <v>0.89599999999999991</v>
      </c>
      <c r="ZA17" s="24">
        <v>0.89599999999999991</v>
      </c>
      <c r="ZB17" s="4">
        <v>999</v>
      </c>
      <c r="ZC17" s="4">
        <v>999</v>
      </c>
      <c r="ZD17" s="4">
        <v>999</v>
      </c>
      <c r="ZE17" s="4">
        <v>999</v>
      </c>
      <c r="ZF17" s="4">
        <v>999</v>
      </c>
      <c r="ZG17" s="4">
        <v>999</v>
      </c>
      <c r="ZH17" s="4">
        <v>999</v>
      </c>
      <c r="ZI17" s="4">
        <v>999</v>
      </c>
      <c r="ZJ17" s="4">
        <v>999</v>
      </c>
      <c r="ZK17" s="4">
        <v>999</v>
      </c>
      <c r="ZL17" s="4">
        <v>999</v>
      </c>
      <c r="ZM17" s="4">
        <v>999</v>
      </c>
      <c r="ZN17" s="4">
        <v>999</v>
      </c>
      <c r="ZO17" s="4">
        <v>999</v>
      </c>
      <c r="ZP17" s="24">
        <v>0.56600000000000006</v>
      </c>
      <c r="ZQ17" s="24">
        <v>0.56600000000000006</v>
      </c>
      <c r="ZR17" s="30">
        <f t="shared" si="10"/>
        <v>1.0467289719626167</v>
      </c>
      <c r="ZS17" s="15" t="s">
        <v>1021</v>
      </c>
      <c r="ZT17" s="30">
        <v>999</v>
      </c>
      <c r="ZU17" s="30">
        <v>999</v>
      </c>
      <c r="ZV17" s="30">
        <v>999</v>
      </c>
      <c r="ZW17" s="30">
        <v>999</v>
      </c>
      <c r="ZX17" s="30">
        <v>999</v>
      </c>
      <c r="ZY17" s="30">
        <v>999</v>
      </c>
      <c r="ZZ17" s="30">
        <v>999</v>
      </c>
      <c r="AAA17" s="30">
        <v>999</v>
      </c>
      <c r="AAB17" s="24">
        <v>0.89</v>
      </c>
      <c r="AAC17" s="24">
        <v>0.89</v>
      </c>
      <c r="AAD17" s="24">
        <v>0.87</v>
      </c>
      <c r="AAE17" s="24">
        <v>0.87</v>
      </c>
      <c r="AAF17" s="24">
        <v>0.91</v>
      </c>
      <c r="AAG17" s="24">
        <v>0.91</v>
      </c>
      <c r="AAH17" s="4">
        <v>999</v>
      </c>
      <c r="AAI17" s="4">
        <v>999</v>
      </c>
      <c r="AAJ17" s="4">
        <v>999</v>
      </c>
      <c r="AAK17" s="4">
        <v>999</v>
      </c>
      <c r="AAL17" s="4">
        <v>999</v>
      </c>
      <c r="AAM17" s="4">
        <v>999</v>
      </c>
      <c r="AAN17" s="4">
        <v>999</v>
      </c>
      <c r="AAO17" s="4">
        <v>999</v>
      </c>
      <c r="AAP17" s="4">
        <v>999</v>
      </c>
      <c r="AAQ17" s="4">
        <v>999</v>
      </c>
      <c r="AAR17" s="4">
        <v>999</v>
      </c>
      <c r="AAS17" s="4">
        <v>999</v>
      </c>
      <c r="AAT17" s="4">
        <v>999</v>
      </c>
      <c r="AAU17" s="4">
        <v>999</v>
      </c>
      <c r="AAV17" s="24">
        <v>0.62</v>
      </c>
      <c r="AAW17" s="24">
        <v>0.62</v>
      </c>
      <c r="AAX17" s="30">
        <f t="shared" si="12"/>
        <v>1.0459770114942528</v>
      </c>
      <c r="AAY17" s="15" t="s">
        <v>1021</v>
      </c>
      <c r="AAZ17" s="30">
        <v>999</v>
      </c>
      <c r="ABA17" s="30">
        <v>999</v>
      </c>
      <c r="ABB17" s="30">
        <v>999</v>
      </c>
      <c r="ABC17" s="30">
        <v>999</v>
      </c>
      <c r="ABD17" s="30">
        <v>999</v>
      </c>
      <c r="ABE17" s="30">
        <v>999</v>
      </c>
      <c r="ABF17" s="85">
        <f>AAW17/AAC17</f>
        <v>0.6966292134831461</v>
      </c>
      <c r="ABG17" s="15" t="s">
        <v>1022</v>
      </c>
      <c r="ABH17" s="24">
        <v>0.87</v>
      </c>
      <c r="ABI17" s="24">
        <v>0.87</v>
      </c>
      <c r="ABJ17" s="24">
        <v>0.87</v>
      </c>
      <c r="ABK17" s="24">
        <v>0.87</v>
      </c>
      <c r="ABL17" s="24">
        <v>0.87</v>
      </c>
      <c r="ABM17" s="24">
        <v>0.87</v>
      </c>
      <c r="ABN17" s="4">
        <v>999</v>
      </c>
      <c r="ABO17" s="4">
        <v>999</v>
      </c>
      <c r="ABP17" s="4">
        <v>999</v>
      </c>
      <c r="ABQ17" s="4">
        <v>999</v>
      </c>
      <c r="ABR17" s="4">
        <v>999</v>
      </c>
      <c r="ABS17" s="4">
        <v>999</v>
      </c>
      <c r="ABT17" s="4">
        <v>999</v>
      </c>
      <c r="ABU17" s="4">
        <v>999</v>
      </c>
      <c r="ABV17" s="4">
        <v>999</v>
      </c>
      <c r="ABW17" s="4">
        <v>999</v>
      </c>
      <c r="ABX17" s="4">
        <v>999</v>
      </c>
      <c r="ABY17" s="4">
        <v>999</v>
      </c>
      <c r="ABZ17" s="4">
        <v>999</v>
      </c>
      <c r="ACA17" s="4">
        <v>999</v>
      </c>
      <c r="ACB17" s="4">
        <v>0.56999999999999995</v>
      </c>
      <c r="ACC17" s="4">
        <v>0.56999999999999995</v>
      </c>
      <c r="ACD17" s="30">
        <v>999</v>
      </c>
      <c r="ACE17" s="30">
        <v>999</v>
      </c>
      <c r="ACF17" s="30">
        <v>999</v>
      </c>
      <c r="ACG17" s="30">
        <v>999</v>
      </c>
      <c r="ACH17" s="30">
        <v>999</v>
      </c>
      <c r="ACI17" s="30">
        <v>999</v>
      </c>
      <c r="ACJ17" s="30">
        <v>999</v>
      </c>
      <c r="ACK17" s="30">
        <v>999</v>
      </c>
      <c r="ACL17" s="85">
        <f>ACC17/ABI17</f>
        <v>0.65517241379310343</v>
      </c>
      <c r="ACM17" s="15" t="s">
        <v>1022</v>
      </c>
      <c r="ACN17" s="24">
        <v>0.63694636303159058</v>
      </c>
      <c r="ACO17" s="24">
        <v>0.69</v>
      </c>
      <c r="ACP17" s="24">
        <v>0.74085398634270838</v>
      </c>
      <c r="ACQ17" s="24">
        <v>0.64700000000000002</v>
      </c>
      <c r="ACR17" s="24">
        <v>0.8025204598475596</v>
      </c>
      <c r="ACS17" s="24">
        <v>0.73099999999999998</v>
      </c>
      <c r="ACT17" s="4">
        <v>999</v>
      </c>
      <c r="ACU17" s="4">
        <v>999</v>
      </c>
      <c r="ACV17" s="4">
        <v>999</v>
      </c>
      <c r="ACW17" s="4">
        <v>999</v>
      </c>
      <c r="ACX17" s="4">
        <v>999</v>
      </c>
      <c r="ACY17" s="4">
        <v>999</v>
      </c>
      <c r="ACZ17" s="4">
        <v>999</v>
      </c>
      <c r="ADA17" s="4">
        <v>999</v>
      </c>
      <c r="ADB17" s="4">
        <v>999</v>
      </c>
      <c r="ADC17" s="4">
        <v>999</v>
      </c>
      <c r="ADD17" s="4">
        <v>999</v>
      </c>
      <c r="ADE17" s="4">
        <v>999</v>
      </c>
      <c r="ADF17" s="4">
        <v>999</v>
      </c>
      <c r="ADG17" s="4">
        <v>999</v>
      </c>
      <c r="ADH17" s="4">
        <v>999</v>
      </c>
      <c r="ADI17" s="4">
        <v>999</v>
      </c>
      <c r="ADJ17" s="30">
        <f t="shared" si="11"/>
        <v>1.1298299845440494</v>
      </c>
      <c r="ADK17" s="30" t="s">
        <v>1021</v>
      </c>
      <c r="ADL17" s="30">
        <v>999</v>
      </c>
      <c r="ADM17" s="30">
        <v>999</v>
      </c>
      <c r="ADN17" s="30">
        <v>999</v>
      </c>
      <c r="ADO17" s="30">
        <v>999</v>
      </c>
      <c r="ADP17" s="30">
        <v>999</v>
      </c>
      <c r="ADQ17" s="30">
        <v>999</v>
      </c>
      <c r="ADR17" s="30">
        <v>999</v>
      </c>
      <c r="ADS17" s="30">
        <v>999</v>
      </c>
      <c r="ADT17" s="24">
        <v>0.59478529551267867</v>
      </c>
      <c r="ADU17" s="24">
        <v>0.65400000000000003</v>
      </c>
      <c r="ADV17" s="24">
        <v>0.68946525842199913</v>
      </c>
      <c r="ADW17" s="24">
        <v>0.57700000000000007</v>
      </c>
      <c r="ADX17" s="24">
        <v>0.80031808579381492</v>
      </c>
      <c r="ADY17" s="24">
        <v>0.72799999999999998</v>
      </c>
      <c r="ADZ17" s="4">
        <v>999</v>
      </c>
      <c r="AEA17" s="4">
        <v>999</v>
      </c>
      <c r="AEB17" s="4">
        <v>999</v>
      </c>
      <c r="AEC17" s="4">
        <v>999</v>
      </c>
      <c r="AED17" s="4">
        <v>999</v>
      </c>
      <c r="AEE17" s="4">
        <v>999</v>
      </c>
      <c r="AEF17" s="4">
        <v>999</v>
      </c>
      <c r="AEG17" s="4">
        <v>999</v>
      </c>
      <c r="AEH17" s="4">
        <v>999</v>
      </c>
      <c r="AEI17" s="4">
        <v>999</v>
      </c>
      <c r="AEJ17" s="4">
        <v>999</v>
      </c>
      <c r="AEK17" s="4">
        <v>999</v>
      </c>
      <c r="AEL17" s="4">
        <v>999</v>
      </c>
      <c r="AEM17" s="4">
        <v>999</v>
      </c>
      <c r="AEN17" s="4">
        <v>999</v>
      </c>
      <c r="AEO17" s="4">
        <v>999</v>
      </c>
      <c r="AEP17" s="30">
        <f>ADY17/ADW17</f>
        <v>1.2616984402079721</v>
      </c>
      <c r="AEQ17" s="15" t="s">
        <v>1021</v>
      </c>
      <c r="AER17" s="30">
        <v>999</v>
      </c>
      <c r="AES17" s="30">
        <v>999</v>
      </c>
      <c r="AET17" s="30">
        <v>999</v>
      </c>
      <c r="AEU17" s="30">
        <v>999</v>
      </c>
      <c r="AEV17" s="30">
        <v>999</v>
      </c>
      <c r="AEW17" s="30">
        <v>999</v>
      </c>
      <c r="AEX17" s="30">
        <v>999</v>
      </c>
      <c r="AEY17" s="30">
        <v>999</v>
      </c>
      <c r="AEZ17" s="24">
        <v>0.57019133945998002</v>
      </c>
      <c r="AFA17" s="24">
        <v>0.63300000000000001</v>
      </c>
      <c r="AFB17" s="24">
        <v>0.7349809888660559</v>
      </c>
      <c r="AFC17" s="24">
        <v>0.63900000000000001</v>
      </c>
      <c r="AFD17" s="24">
        <v>0.72543736796649561</v>
      </c>
      <c r="AFE17" s="24">
        <v>0.626</v>
      </c>
      <c r="AFF17" s="4">
        <v>999</v>
      </c>
      <c r="AFG17" s="4">
        <v>999</v>
      </c>
      <c r="AFH17" s="4">
        <v>999</v>
      </c>
      <c r="AFI17" s="4">
        <v>999</v>
      </c>
      <c r="AFJ17" s="4">
        <v>999</v>
      </c>
      <c r="AFK17" s="4">
        <v>999</v>
      </c>
      <c r="AFL17" s="4">
        <v>999</v>
      </c>
      <c r="AFM17" s="4">
        <v>999</v>
      </c>
      <c r="AFN17" s="4">
        <v>999</v>
      </c>
      <c r="AFO17" s="4">
        <v>999</v>
      </c>
      <c r="AFP17" s="4">
        <v>999</v>
      </c>
      <c r="AFQ17" s="4">
        <v>999</v>
      </c>
      <c r="AFR17" s="4">
        <v>999</v>
      </c>
      <c r="AFS17" s="4">
        <v>999</v>
      </c>
      <c r="AFT17" s="4">
        <v>999</v>
      </c>
      <c r="AFU17" s="4">
        <v>999</v>
      </c>
      <c r="AFV17" s="30">
        <f>AFE17/AFC17</f>
        <v>0.97965571205007818</v>
      </c>
      <c r="AFW17" s="15" t="s">
        <v>1024</v>
      </c>
      <c r="AFX17" s="30">
        <v>999</v>
      </c>
      <c r="AFY17" s="30">
        <v>999</v>
      </c>
      <c r="AFZ17" s="30">
        <v>999</v>
      </c>
      <c r="AGA17" s="30">
        <v>999</v>
      </c>
      <c r="AGB17" s="30">
        <v>999</v>
      </c>
      <c r="AGC17" s="30">
        <v>999</v>
      </c>
      <c r="AGD17" s="30">
        <v>999</v>
      </c>
      <c r="AGE17" s="30">
        <v>999</v>
      </c>
      <c r="AGF17" s="5">
        <v>2015</v>
      </c>
      <c r="AGG17" s="4">
        <v>1</v>
      </c>
      <c r="AGH17" s="4">
        <v>1</v>
      </c>
      <c r="AGI17" s="4">
        <v>1</v>
      </c>
      <c r="AGJ17" s="4">
        <v>1</v>
      </c>
      <c r="AGK17" s="4">
        <v>1</v>
      </c>
      <c r="AGL17" s="4">
        <v>1</v>
      </c>
      <c r="AGM17" s="4">
        <v>999</v>
      </c>
      <c r="AGN17" s="4">
        <v>999</v>
      </c>
      <c r="AGO17" s="4">
        <v>999</v>
      </c>
      <c r="AGP17" s="4">
        <v>999</v>
      </c>
      <c r="AGQ17" s="4">
        <v>999</v>
      </c>
      <c r="AGR17" s="4">
        <v>999</v>
      </c>
      <c r="AGS17" s="4">
        <v>999</v>
      </c>
      <c r="AGT17" s="4">
        <v>999</v>
      </c>
      <c r="AGU17" s="4">
        <v>999</v>
      </c>
      <c r="AGV17" s="4">
        <v>999</v>
      </c>
      <c r="AGW17" s="4">
        <v>999</v>
      </c>
      <c r="AGX17" s="4">
        <v>999</v>
      </c>
      <c r="AGY17" s="4">
        <v>999</v>
      </c>
      <c r="AGZ17" s="4">
        <v>999</v>
      </c>
      <c r="AHA17" s="4">
        <v>999</v>
      </c>
      <c r="AHB17" s="4">
        <v>999</v>
      </c>
      <c r="AHC17" s="30">
        <v>999</v>
      </c>
      <c r="AHD17" s="30">
        <v>999</v>
      </c>
      <c r="AHE17" s="30">
        <v>999</v>
      </c>
      <c r="AHF17" s="30">
        <v>999</v>
      </c>
      <c r="AHG17" s="30">
        <v>999</v>
      </c>
      <c r="AHH17" s="30">
        <v>999</v>
      </c>
      <c r="AHI17" s="30">
        <v>999</v>
      </c>
      <c r="AHJ17" s="30">
        <v>999</v>
      </c>
      <c r="AHK17" s="30">
        <v>999</v>
      </c>
      <c r="AHL17" s="30">
        <v>999</v>
      </c>
      <c r="AHM17" s="24">
        <v>0.99</v>
      </c>
      <c r="AHN17" s="24">
        <v>0.99</v>
      </c>
      <c r="AHO17" s="24">
        <v>0.99</v>
      </c>
      <c r="AHP17" s="24">
        <v>0.99</v>
      </c>
      <c r="AHQ17" s="24">
        <v>0.99</v>
      </c>
      <c r="AHR17" s="24">
        <v>0.99</v>
      </c>
      <c r="AHS17" s="4">
        <v>999</v>
      </c>
      <c r="AHT17" s="4">
        <v>999</v>
      </c>
      <c r="AHU17" s="4">
        <v>999</v>
      </c>
      <c r="AHV17" s="4">
        <v>999</v>
      </c>
      <c r="AHW17" s="4">
        <v>999</v>
      </c>
      <c r="AHX17" s="4">
        <v>999</v>
      </c>
      <c r="AHY17" s="4">
        <v>999</v>
      </c>
      <c r="AHZ17" s="4">
        <v>999</v>
      </c>
      <c r="AIA17" s="4">
        <v>999</v>
      </c>
      <c r="AIB17" s="4">
        <v>999</v>
      </c>
      <c r="AIC17" s="4">
        <v>999</v>
      </c>
      <c r="AID17" s="4">
        <v>999</v>
      </c>
      <c r="AIE17" s="4">
        <v>999</v>
      </c>
      <c r="AIF17" s="4">
        <v>999</v>
      </c>
      <c r="AIG17" s="4">
        <v>999</v>
      </c>
      <c r="AIH17" s="4">
        <v>999</v>
      </c>
      <c r="AII17" s="30">
        <f t="shared" si="2"/>
        <v>1</v>
      </c>
      <c r="AIJ17" s="15" t="s">
        <v>1032</v>
      </c>
      <c r="AIK17" s="30">
        <v>999</v>
      </c>
      <c r="AIL17" s="30">
        <v>999</v>
      </c>
      <c r="AIM17" s="30">
        <v>999</v>
      </c>
      <c r="AIN17" s="30">
        <v>999</v>
      </c>
      <c r="AIO17" s="30">
        <v>999</v>
      </c>
      <c r="AIP17" s="30">
        <v>999</v>
      </c>
      <c r="AIQ17" s="30">
        <v>999</v>
      </c>
      <c r="AIR17" s="30">
        <v>999</v>
      </c>
      <c r="AIS17" s="5">
        <v>2010</v>
      </c>
      <c r="AIT17" s="88">
        <v>0.90174518737526554</v>
      </c>
      <c r="AIU17" s="88">
        <v>0.64772727272727271</v>
      </c>
      <c r="AIV17" s="88">
        <v>0.88257575757575746</v>
      </c>
      <c r="AIW17" s="4">
        <v>1</v>
      </c>
      <c r="AIX17" s="4" t="s">
        <v>1010</v>
      </c>
      <c r="AIY17" s="4">
        <v>0.66</v>
      </c>
      <c r="AIZ17" s="4" t="s">
        <v>1062</v>
      </c>
      <c r="AJA17" s="24">
        <v>999</v>
      </c>
      <c r="AJB17" s="24">
        <v>999</v>
      </c>
      <c r="AJC17" s="24">
        <v>999</v>
      </c>
      <c r="AJD17" s="24">
        <v>999</v>
      </c>
      <c r="AJE17" s="24">
        <v>999</v>
      </c>
      <c r="AJF17" s="24">
        <v>999</v>
      </c>
      <c r="AJG17" s="88">
        <v>0.83000000000000007</v>
      </c>
      <c r="AJH17" s="88">
        <v>0.66666666666666663</v>
      </c>
      <c r="AJI17" s="4">
        <v>0</v>
      </c>
      <c r="AJJ17" s="4" t="s">
        <v>1011</v>
      </c>
      <c r="AJK17" s="4">
        <v>0</v>
      </c>
      <c r="AJL17" s="4" t="s">
        <v>1011</v>
      </c>
      <c r="AJM17" s="24">
        <v>0.79899999999999993</v>
      </c>
      <c r="AJN17" s="1">
        <v>0.20100000000000001</v>
      </c>
      <c r="AJO17" s="24">
        <v>0.81613089998696686</v>
      </c>
      <c r="AJP17" s="1">
        <v>0.157</v>
      </c>
      <c r="AJQ17" s="88">
        <v>0.40378272499674173</v>
      </c>
      <c r="AJR17" s="88">
        <v>1</v>
      </c>
      <c r="AJS17" s="4">
        <v>997</v>
      </c>
      <c r="AJT17" s="4" t="s">
        <v>1012</v>
      </c>
      <c r="AJU17" s="4">
        <v>1</v>
      </c>
      <c r="AJV17" s="4" t="s">
        <v>1010</v>
      </c>
      <c r="AJW17" s="4">
        <v>0.66</v>
      </c>
      <c r="AJX17" s="4" t="s">
        <v>1044</v>
      </c>
      <c r="AJY17" s="4">
        <v>0</v>
      </c>
      <c r="AJZ17" s="4" t="s">
        <v>1011</v>
      </c>
      <c r="AKA17" s="88">
        <v>0.55333333333333334</v>
      </c>
      <c r="AKB17" s="88">
        <v>1</v>
      </c>
      <c r="AKC17" s="4" t="s">
        <v>1036</v>
      </c>
      <c r="AKD17" s="4" t="s">
        <v>1010</v>
      </c>
      <c r="AKE17" s="24">
        <v>0.999918020146491</v>
      </c>
      <c r="AKF17">
        <v>7.0000000000000001E-3</v>
      </c>
      <c r="AKG17" s="4" t="s">
        <v>1036</v>
      </c>
      <c r="AKH17" s="4" t="s">
        <v>1010</v>
      </c>
      <c r="AKI17" s="4" t="s">
        <v>1036</v>
      </c>
      <c r="AKJ17" s="4" t="s">
        <v>1010</v>
      </c>
      <c r="AKK17" s="24">
        <v>1</v>
      </c>
      <c r="AKL17" s="24">
        <v>1</v>
      </c>
      <c r="AKM17" s="4" t="s">
        <v>1036</v>
      </c>
      <c r="AKN17" s="4" t="s">
        <v>1010</v>
      </c>
      <c r="AKO17" s="4" t="s">
        <v>1036</v>
      </c>
      <c r="AKP17" s="4" t="s">
        <v>1010</v>
      </c>
      <c r="AKQ17" s="88">
        <v>0.99998828859235578</v>
      </c>
      <c r="AKR17" s="88">
        <v>1</v>
      </c>
      <c r="AKS17" s="88">
        <v>0.91666666666666663</v>
      </c>
    </row>
    <row r="18" spans="1:981" s="4" customFormat="1" x14ac:dyDescent="0.25">
      <c r="A18" s="6" t="s">
        <v>1063</v>
      </c>
      <c r="B18" s="4">
        <v>0</v>
      </c>
      <c r="C18" s="4" t="s">
        <v>1011</v>
      </c>
      <c r="D18" s="4">
        <v>0</v>
      </c>
      <c r="E18" s="4" t="s">
        <v>1011</v>
      </c>
      <c r="F18" s="4">
        <v>0.5</v>
      </c>
      <c r="G18" s="28" t="s">
        <v>1009</v>
      </c>
      <c r="H18" s="4">
        <v>0</v>
      </c>
      <c r="I18" s="4" t="s">
        <v>1011</v>
      </c>
      <c r="J18" s="4">
        <v>0</v>
      </c>
      <c r="K18" s="4" t="s">
        <v>1011</v>
      </c>
      <c r="L18" s="4">
        <v>0</v>
      </c>
      <c r="M18" s="4" t="s">
        <v>1011</v>
      </c>
      <c r="N18" s="4">
        <v>0.5</v>
      </c>
      <c r="O18" s="4" t="s">
        <v>1009</v>
      </c>
      <c r="P18" s="4">
        <v>0</v>
      </c>
      <c r="Q18" s="4" t="s">
        <v>1011</v>
      </c>
      <c r="R18" s="4">
        <v>0</v>
      </c>
      <c r="S18" s="4" t="s">
        <v>1011</v>
      </c>
      <c r="T18" s="4">
        <v>0</v>
      </c>
      <c r="U18" s="4" t="s">
        <v>1011</v>
      </c>
      <c r="V18" s="4">
        <v>1</v>
      </c>
      <c r="W18" s="4" t="s">
        <v>1010</v>
      </c>
      <c r="X18" s="4">
        <v>0</v>
      </c>
      <c r="Y18" s="4" t="s">
        <v>1011</v>
      </c>
      <c r="Z18" s="4">
        <v>0.5</v>
      </c>
      <c r="AA18" s="4" t="s">
        <v>1009</v>
      </c>
      <c r="AB18" s="4">
        <v>0.5</v>
      </c>
      <c r="AC18" s="4" t="s">
        <v>1009</v>
      </c>
      <c r="AD18" s="4">
        <v>0</v>
      </c>
      <c r="AE18" s="4" t="s">
        <v>1011</v>
      </c>
      <c r="AF18" s="4">
        <v>0</v>
      </c>
      <c r="AG18" s="4" t="s">
        <v>1011</v>
      </c>
      <c r="AH18" s="4">
        <v>997</v>
      </c>
      <c r="AI18" s="4" t="s">
        <v>1012</v>
      </c>
      <c r="AJ18" s="4">
        <v>997</v>
      </c>
      <c r="AK18" s="4" t="s">
        <v>1012</v>
      </c>
      <c r="AL18" s="4">
        <v>997</v>
      </c>
      <c r="AM18" s="4" t="s">
        <v>1012</v>
      </c>
      <c r="AN18" s="4">
        <v>997</v>
      </c>
      <c r="AO18" s="4" t="s">
        <v>1012</v>
      </c>
      <c r="AP18" s="4">
        <v>997</v>
      </c>
      <c r="AQ18" s="4" t="s">
        <v>1012</v>
      </c>
      <c r="AR18" s="4">
        <v>0.5</v>
      </c>
      <c r="AS18" s="4" t="s">
        <v>1009</v>
      </c>
      <c r="AT18" s="4">
        <v>0</v>
      </c>
      <c r="AU18" s="4" t="s">
        <v>1011</v>
      </c>
      <c r="AV18" s="4">
        <v>0</v>
      </c>
      <c r="AW18" s="4" t="s">
        <v>1011</v>
      </c>
      <c r="AX18" s="4">
        <v>997</v>
      </c>
      <c r="AY18" s="4" t="s">
        <v>1012</v>
      </c>
      <c r="AZ18" s="4">
        <v>997</v>
      </c>
      <c r="BA18" s="4" t="s">
        <v>1012</v>
      </c>
      <c r="BB18" s="4">
        <v>997</v>
      </c>
      <c r="BC18" s="4" t="s">
        <v>1012</v>
      </c>
      <c r="BD18" s="4">
        <v>997</v>
      </c>
      <c r="BE18" s="4" t="s">
        <v>1012</v>
      </c>
      <c r="BF18" s="4">
        <v>997</v>
      </c>
      <c r="BG18" s="4" t="s">
        <v>1012</v>
      </c>
      <c r="BH18" s="4">
        <v>997</v>
      </c>
      <c r="BI18" s="4" t="s">
        <v>1012</v>
      </c>
      <c r="BJ18" s="4">
        <v>997</v>
      </c>
      <c r="BK18" s="4" t="s">
        <v>1012</v>
      </c>
      <c r="BL18" s="4">
        <v>997</v>
      </c>
      <c r="BM18" s="4" t="s">
        <v>1012</v>
      </c>
      <c r="BN18" s="90">
        <v>0.18421052631578946</v>
      </c>
      <c r="BO18" s="90">
        <v>1</v>
      </c>
      <c r="BP18" s="4">
        <v>0</v>
      </c>
      <c r="BQ18" s="4" t="s">
        <v>1011</v>
      </c>
      <c r="BR18" s="4">
        <v>0</v>
      </c>
      <c r="BS18" s="4" t="s">
        <v>1011</v>
      </c>
      <c r="BT18" s="4">
        <v>0</v>
      </c>
      <c r="BU18" s="4" t="s">
        <v>1011</v>
      </c>
      <c r="BV18" s="4">
        <v>0</v>
      </c>
      <c r="BW18" s="4" t="s">
        <v>1011</v>
      </c>
      <c r="BX18" s="4">
        <v>1</v>
      </c>
      <c r="BY18" s="4" t="s">
        <v>1010</v>
      </c>
      <c r="BZ18" s="4">
        <v>1</v>
      </c>
      <c r="CA18" s="4" t="s">
        <v>1010</v>
      </c>
      <c r="CB18" s="4">
        <v>1</v>
      </c>
      <c r="CC18" s="4" t="s">
        <v>1010</v>
      </c>
      <c r="CD18" s="169">
        <v>0.42857142857142855</v>
      </c>
      <c r="CE18" s="90">
        <v>1</v>
      </c>
      <c r="CF18" s="4">
        <v>1</v>
      </c>
      <c r="CG18" s="4" t="s">
        <v>1010</v>
      </c>
      <c r="CH18" s="4">
        <v>1</v>
      </c>
      <c r="CI18" s="4" t="s">
        <v>1010</v>
      </c>
      <c r="CJ18" s="4">
        <v>1</v>
      </c>
      <c r="CK18" s="4" t="s">
        <v>1010</v>
      </c>
      <c r="CL18" s="88">
        <v>1</v>
      </c>
      <c r="CM18" s="88">
        <v>1</v>
      </c>
      <c r="CN18" s="4">
        <v>1</v>
      </c>
      <c r="CO18" s="28" t="s">
        <v>1010</v>
      </c>
      <c r="CP18" s="4">
        <v>1</v>
      </c>
      <c r="CQ18" s="28" t="s">
        <v>1010</v>
      </c>
      <c r="CR18" s="4">
        <v>1</v>
      </c>
      <c r="CS18" s="4" t="s">
        <v>1035</v>
      </c>
      <c r="CT18" s="4">
        <v>1</v>
      </c>
      <c r="CU18" s="4" t="s">
        <v>1010</v>
      </c>
      <c r="CV18" s="90">
        <v>1</v>
      </c>
      <c r="CW18" s="90">
        <v>1</v>
      </c>
      <c r="CX18" s="4">
        <v>1</v>
      </c>
      <c r="CY18" s="142">
        <v>20.6</v>
      </c>
      <c r="CZ18" s="5">
        <v>2012</v>
      </c>
      <c r="DA18" s="23">
        <v>0.83942631890436537</v>
      </c>
      <c r="DB18" s="142">
        <v>5.2</v>
      </c>
      <c r="DC18" s="5">
        <v>2011</v>
      </c>
      <c r="DD18" s="4">
        <v>1</v>
      </c>
      <c r="DE18">
        <v>0</v>
      </c>
      <c r="DF18" s="180" t="s">
        <v>1012</v>
      </c>
      <c r="DG18" s="4">
        <v>0</v>
      </c>
      <c r="DH18" s="171">
        <v>1E-4</v>
      </c>
      <c r="DI18" s="5">
        <v>2015</v>
      </c>
      <c r="DJ18" s="4">
        <v>0.55657577965440441</v>
      </c>
      <c r="DK18">
        <v>31.59</v>
      </c>
      <c r="DL18" s="5">
        <v>2011</v>
      </c>
      <c r="DM18" s="4">
        <v>1</v>
      </c>
      <c r="DN18">
        <v>35.869999999999997</v>
      </c>
      <c r="DO18" s="5">
        <v>2015</v>
      </c>
      <c r="DP18" s="4">
        <v>999</v>
      </c>
      <c r="DQ18" s="4">
        <v>999</v>
      </c>
      <c r="DR18" s="4">
        <v>999</v>
      </c>
      <c r="DS18" s="4">
        <v>1</v>
      </c>
      <c r="DT18">
        <v>26.11</v>
      </c>
      <c r="DU18" s="5">
        <v>2015</v>
      </c>
      <c r="DV18" s="4">
        <v>0.8404299044112129</v>
      </c>
      <c r="DW18">
        <v>69.400000000000006</v>
      </c>
      <c r="DX18" s="5">
        <v>2011</v>
      </c>
      <c r="DY18" s="5">
        <v>0.56572118067316945</v>
      </c>
      <c r="DZ18">
        <v>21.1</v>
      </c>
      <c r="EA18" s="5">
        <v>2011</v>
      </c>
      <c r="EB18" s="5">
        <v>0.14603996871866931</v>
      </c>
      <c r="EC18">
        <v>9.6</v>
      </c>
      <c r="ED18" s="5">
        <v>2011</v>
      </c>
      <c r="EE18" s="4">
        <v>999</v>
      </c>
      <c r="EF18" s="4">
        <v>999</v>
      </c>
      <c r="EG18" s="4">
        <v>999</v>
      </c>
      <c r="EH18" s="88">
        <v>0.79481931523618221</v>
      </c>
      <c r="EI18" s="88">
        <v>0.8214285714285714</v>
      </c>
      <c r="EJ18" s="88">
        <v>0.96428571428571419</v>
      </c>
      <c r="EK18" s="4">
        <v>0</v>
      </c>
      <c r="EL18" s="4" t="s">
        <v>1011</v>
      </c>
      <c r="EM18" s="4">
        <v>0.25</v>
      </c>
      <c r="EN18" s="142">
        <v>0</v>
      </c>
      <c r="EO18" s="4">
        <v>0</v>
      </c>
      <c r="EP18" s="4" t="s">
        <v>1011</v>
      </c>
      <c r="EQ18" s="24">
        <v>999</v>
      </c>
      <c r="ER18">
        <v>0</v>
      </c>
      <c r="ES18" s="103">
        <v>0.23899999999999999</v>
      </c>
      <c r="ET18">
        <f>AVERAGE(21.6,26.2)</f>
        <v>23.9</v>
      </c>
      <c r="EU18" s="103">
        <v>0.21099999999999999</v>
      </c>
      <c r="EV18">
        <f>AVERAGE(16.7,25.5)</f>
        <v>21.1</v>
      </c>
      <c r="EW18" s="5">
        <v>2012</v>
      </c>
      <c r="EX18" s="90">
        <v>0.96860822585215667</v>
      </c>
      <c r="EY18" s="90">
        <v>1</v>
      </c>
      <c r="EZ18" s="4">
        <v>0</v>
      </c>
      <c r="FA18" s="4" t="s">
        <v>1011</v>
      </c>
      <c r="FB18" s="4">
        <v>0.25</v>
      </c>
      <c r="FC18" s="5">
        <v>999</v>
      </c>
      <c r="FD18" s="4">
        <v>0</v>
      </c>
      <c r="FE18" s="4" t="s">
        <v>1011</v>
      </c>
      <c r="FF18" s="5">
        <v>0.25</v>
      </c>
      <c r="FG18" s="5">
        <v>999</v>
      </c>
      <c r="FH18" s="4">
        <v>999</v>
      </c>
      <c r="FI18" s="4">
        <v>999</v>
      </c>
      <c r="FJ18" s="4">
        <v>999</v>
      </c>
      <c r="FK18" s="4">
        <v>999</v>
      </c>
      <c r="FL18" s="4">
        <v>999</v>
      </c>
      <c r="FM18" s="4">
        <v>999</v>
      </c>
      <c r="FN18" s="4">
        <v>999</v>
      </c>
      <c r="FO18" s="4">
        <v>999</v>
      </c>
      <c r="FP18" s="4">
        <v>999</v>
      </c>
      <c r="FQ18" s="4">
        <v>0.95</v>
      </c>
      <c r="FR18">
        <v>95</v>
      </c>
      <c r="FS18" s="24">
        <v>0.9277418435069642</v>
      </c>
      <c r="FT18">
        <v>94</v>
      </c>
      <c r="FU18" s="5">
        <v>2012</v>
      </c>
      <c r="FV18" s="88">
        <v>0.93887092175348208</v>
      </c>
      <c r="FW18" s="88">
        <v>0.5</v>
      </c>
      <c r="FX18" s="4">
        <v>0.97</v>
      </c>
      <c r="FY18">
        <v>97</v>
      </c>
      <c r="FZ18" s="4">
        <v>0.9638709217534821</v>
      </c>
      <c r="GA18">
        <v>97</v>
      </c>
      <c r="GB18" s="5">
        <v>2013</v>
      </c>
      <c r="GC18" s="4">
        <v>0</v>
      </c>
      <c r="GD18" s="4" t="s">
        <v>1011</v>
      </c>
      <c r="GE18" s="4">
        <v>0.25</v>
      </c>
      <c r="GF18">
        <v>999</v>
      </c>
      <c r="GG18" s="4">
        <v>0</v>
      </c>
      <c r="GH18" s="4" t="s">
        <v>1011</v>
      </c>
      <c r="GI18" s="4">
        <v>0.2</v>
      </c>
      <c r="GJ18">
        <v>999</v>
      </c>
      <c r="GK18" s="103">
        <v>1</v>
      </c>
      <c r="GL18">
        <v>14.94</v>
      </c>
      <c r="GM18" s="103">
        <v>1</v>
      </c>
      <c r="GN18">
        <v>15.15</v>
      </c>
      <c r="GO18" s="5" t="s">
        <v>1292</v>
      </c>
      <c r="GP18" s="4">
        <v>1</v>
      </c>
      <c r="GQ18">
        <v>1.26</v>
      </c>
      <c r="GR18" s="5">
        <v>2012</v>
      </c>
      <c r="GS18" s="90">
        <v>0.98677418435069642</v>
      </c>
      <c r="GT18" s="90">
        <v>1</v>
      </c>
      <c r="GU18" s="4">
        <v>0</v>
      </c>
      <c r="GV18" s="4" t="s">
        <v>1011</v>
      </c>
      <c r="GW18" s="4">
        <v>1</v>
      </c>
      <c r="GX18" s="5">
        <v>999</v>
      </c>
      <c r="GY18" s="4">
        <v>0</v>
      </c>
      <c r="GZ18" s="4" t="s">
        <v>1011</v>
      </c>
      <c r="HA18" s="4">
        <v>1</v>
      </c>
      <c r="HB18" s="4">
        <v>999</v>
      </c>
      <c r="HC18" s="38" t="s">
        <v>1292</v>
      </c>
      <c r="HD18" s="4">
        <v>999</v>
      </c>
      <c r="HE18" s="4">
        <v>999</v>
      </c>
      <c r="HF18" s="4">
        <v>999</v>
      </c>
      <c r="HG18" s="4">
        <v>999</v>
      </c>
      <c r="HH18" s="4">
        <v>999</v>
      </c>
      <c r="HI18" s="88">
        <v>1</v>
      </c>
      <c r="HJ18" s="88">
        <v>1</v>
      </c>
      <c r="HK18" s="88">
        <v>0.875</v>
      </c>
      <c r="HL18" s="4">
        <v>997</v>
      </c>
      <c r="HM18" s="28" t="s">
        <v>1012</v>
      </c>
      <c r="HN18" s="4">
        <v>1</v>
      </c>
      <c r="HO18" s="4" t="s">
        <v>1018</v>
      </c>
      <c r="HP18" s="4">
        <v>0.82000000000000006</v>
      </c>
      <c r="HQ18">
        <v>18</v>
      </c>
      <c r="HR18" s="5">
        <v>2013</v>
      </c>
      <c r="HS18" s="92">
        <v>0.78322553052089305</v>
      </c>
      <c r="HT18">
        <v>18</v>
      </c>
      <c r="HU18" s="5">
        <v>2013</v>
      </c>
      <c r="HV18" s="102">
        <v>0</v>
      </c>
      <c r="HW18" s="5" t="s">
        <v>1010</v>
      </c>
      <c r="HX18" s="105">
        <v>9410</v>
      </c>
      <c r="HY18" s="5">
        <v>2015</v>
      </c>
      <c r="HZ18" s="4">
        <v>1</v>
      </c>
      <c r="IA18" s="4" t="s">
        <v>1010</v>
      </c>
      <c r="IB18" s="88">
        <v>0.72064510610417865</v>
      </c>
      <c r="IC18" s="88">
        <v>1</v>
      </c>
      <c r="ID18" s="4">
        <v>1</v>
      </c>
      <c r="IE18" s="28" t="s">
        <v>1010</v>
      </c>
      <c r="IF18" s="29">
        <v>1</v>
      </c>
      <c r="IG18" s="28" t="s">
        <v>1010</v>
      </c>
      <c r="IH18" s="4">
        <v>0</v>
      </c>
      <c r="II18" s="4" t="s">
        <v>1011</v>
      </c>
      <c r="IJ18" s="21">
        <v>1</v>
      </c>
      <c r="IK18" s="21" t="s">
        <v>1010</v>
      </c>
      <c r="IL18" s="4">
        <v>0</v>
      </c>
      <c r="IM18" s="4" t="s">
        <v>1011</v>
      </c>
      <c r="IN18" s="4">
        <v>1</v>
      </c>
      <c r="IO18" s="21" t="s">
        <v>1010</v>
      </c>
      <c r="IP18" s="4">
        <v>0</v>
      </c>
      <c r="IQ18" s="4" t="s">
        <v>1011</v>
      </c>
      <c r="IR18" s="4">
        <v>0</v>
      </c>
      <c r="IS18" s="4" t="s">
        <v>1011</v>
      </c>
      <c r="IT18" s="4">
        <v>0</v>
      </c>
      <c r="IU18" s="4" t="s">
        <v>1011</v>
      </c>
      <c r="IV18" s="4">
        <v>1</v>
      </c>
      <c r="IW18" s="4" t="s">
        <v>1010</v>
      </c>
      <c r="IX18" s="4">
        <v>1</v>
      </c>
      <c r="IY18" s="4" t="s">
        <v>1010</v>
      </c>
      <c r="IZ18" s="4">
        <v>0</v>
      </c>
      <c r="JA18" s="4" t="s">
        <v>1011</v>
      </c>
      <c r="JB18" s="4">
        <v>0</v>
      </c>
      <c r="JC18" s="4" t="s">
        <v>1011</v>
      </c>
      <c r="JD18" s="4">
        <v>0</v>
      </c>
      <c r="JE18" s="4" t="s">
        <v>1011</v>
      </c>
      <c r="JF18" s="4">
        <v>0</v>
      </c>
      <c r="JG18" s="4" t="s">
        <v>1011</v>
      </c>
      <c r="JH18" s="4">
        <v>0</v>
      </c>
      <c r="JI18" s="4" t="s">
        <v>1011</v>
      </c>
      <c r="JJ18" s="4">
        <v>1</v>
      </c>
      <c r="JK18" s="21" t="s">
        <v>1010</v>
      </c>
      <c r="JL18" s="4">
        <v>0.66</v>
      </c>
      <c r="JM18" s="4" t="s">
        <v>1039</v>
      </c>
      <c r="JN18" s="4">
        <v>1</v>
      </c>
      <c r="JO18" s="5" t="s">
        <v>1011</v>
      </c>
      <c r="JP18" s="88">
        <v>0.45578947368421052</v>
      </c>
      <c r="JQ18" s="88">
        <v>1</v>
      </c>
      <c r="JR18" s="4">
        <v>0.99419999999999997</v>
      </c>
      <c r="JS18" s="4">
        <v>0.99419999999999997</v>
      </c>
      <c r="JT18" s="4">
        <v>0.99909999999999999</v>
      </c>
      <c r="JU18" s="17">
        <v>0.99909999999999999</v>
      </c>
      <c r="JV18" s="6">
        <v>0.98909999999999998</v>
      </c>
      <c r="JW18" s="17">
        <v>0.98909999999999998</v>
      </c>
      <c r="JX18" s="6">
        <v>999</v>
      </c>
      <c r="JY18" s="17">
        <v>999</v>
      </c>
      <c r="JZ18" s="6">
        <v>999</v>
      </c>
      <c r="KA18" s="17">
        <v>999</v>
      </c>
      <c r="KB18" s="6">
        <v>999</v>
      </c>
      <c r="KC18" s="17">
        <v>999</v>
      </c>
      <c r="KD18" s="6">
        <v>999</v>
      </c>
      <c r="KE18" s="17">
        <v>999</v>
      </c>
      <c r="KF18" s="6">
        <v>999</v>
      </c>
      <c r="KG18" s="17">
        <v>999</v>
      </c>
      <c r="KH18" s="6">
        <v>999</v>
      </c>
      <c r="KI18" s="17">
        <v>999</v>
      </c>
      <c r="KJ18" s="6">
        <v>999</v>
      </c>
      <c r="KK18" s="6">
        <v>999</v>
      </c>
      <c r="KL18" s="4">
        <v>999</v>
      </c>
      <c r="KM18" s="4">
        <v>999</v>
      </c>
      <c r="KN18" s="30">
        <f t="shared" si="3"/>
        <v>0.98999099189270345</v>
      </c>
      <c r="KO18" s="15" t="s">
        <v>1024</v>
      </c>
      <c r="KP18" s="30">
        <v>999</v>
      </c>
      <c r="KQ18" s="30">
        <v>999</v>
      </c>
      <c r="KR18" s="30">
        <v>999</v>
      </c>
      <c r="KS18" s="30">
        <v>999</v>
      </c>
      <c r="KT18" s="30">
        <v>999</v>
      </c>
      <c r="KU18" s="30">
        <v>999</v>
      </c>
      <c r="KV18" s="30">
        <v>999</v>
      </c>
      <c r="KW18" s="30">
        <v>999</v>
      </c>
      <c r="KX18" s="4">
        <v>0.95086445358473581</v>
      </c>
      <c r="KY18" s="4">
        <v>0.95920000000000005</v>
      </c>
      <c r="KZ18" s="4">
        <v>0.94580637790229338</v>
      </c>
      <c r="LA18" s="4">
        <v>0.95499999999999996</v>
      </c>
      <c r="LB18" s="4">
        <v>0.95628381150785002</v>
      </c>
      <c r="LC18" s="4">
        <v>0.9637</v>
      </c>
      <c r="LD18" s="4">
        <v>999</v>
      </c>
      <c r="LE18" s="4">
        <v>999</v>
      </c>
      <c r="LF18" s="4">
        <v>999</v>
      </c>
      <c r="LG18" s="4">
        <v>999</v>
      </c>
      <c r="LH18" s="4">
        <v>999</v>
      </c>
      <c r="LI18" s="4">
        <v>999</v>
      </c>
      <c r="LJ18" s="4">
        <v>999</v>
      </c>
      <c r="LK18" s="4">
        <v>999</v>
      </c>
      <c r="LL18" s="4">
        <v>999</v>
      </c>
      <c r="LM18" s="4">
        <v>999</v>
      </c>
      <c r="LN18" s="5">
        <v>999</v>
      </c>
      <c r="LO18" s="4">
        <v>999</v>
      </c>
      <c r="LP18" s="4">
        <v>999</v>
      </c>
      <c r="LQ18" s="4">
        <v>999</v>
      </c>
      <c r="LR18" s="4">
        <v>999</v>
      </c>
      <c r="LS18" s="21">
        <v>999</v>
      </c>
      <c r="LT18" s="30">
        <f t="shared" si="4"/>
        <v>1.0091099476439791</v>
      </c>
      <c r="LU18" s="15" t="s">
        <v>1021</v>
      </c>
      <c r="LV18" s="30">
        <v>999</v>
      </c>
      <c r="LW18" s="30">
        <v>999</v>
      </c>
      <c r="LX18" s="30">
        <v>999</v>
      </c>
      <c r="LY18" s="30">
        <v>999</v>
      </c>
      <c r="LZ18" s="30">
        <v>999</v>
      </c>
      <c r="MA18" s="30">
        <v>999</v>
      </c>
      <c r="MB18" s="30">
        <v>999</v>
      </c>
      <c r="MC18" s="30">
        <v>999</v>
      </c>
      <c r="MD18" s="4">
        <v>999</v>
      </c>
      <c r="ME18" s="4">
        <v>999</v>
      </c>
      <c r="MF18" s="4">
        <v>999</v>
      </c>
      <c r="MG18" s="4">
        <v>999</v>
      </c>
      <c r="MH18" s="4">
        <v>999</v>
      </c>
      <c r="MI18" s="4">
        <v>999</v>
      </c>
      <c r="MJ18" s="4">
        <v>999</v>
      </c>
      <c r="MK18" s="4">
        <v>999</v>
      </c>
      <c r="ML18" s="4">
        <v>999</v>
      </c>
      <c r="MM18" s="4">
        <v>999</v>
      </c>
      <c r="MN18" s="4">
        <v>999</v>
      </c>
      <c r="MO18" s="4">
        <v>999</v>
      </c>
      <c r="MP18" s="4">
        <v>999</v>
      </c>
      <c r="MQ18" s="4">
        <v>999</v>
      </c>
      <c r="MR18" s="4">
        <v>999</v>
      </c>
      <c r="MS18" s="4">
        <v>999</v>
      </c>
      <c r="MT18" s="4">
        <v>999</v>
      </c>
      <c r="MU18" s="4">
        <v>999</v>
      </c>
      <c r="MV18" s="4">
        <v>999</v>
      </c>
      <c r="MW18" s="4">
        <v>999</v>
      </c>
      <c r="MX18" s="4">
        <v>999</v>
      </c>
      <c r="MY18" s="4">
        <v>999</v>
      </c>
      <c r="MZ18" s="30">
        <v>999</v>
      </c>
      <c r="NA18" s="30">
        <v>999</v>
      </c>
      <c r="NB18" s="30">
        <v>999</v>
      </c>
      <c r="NC18" s="30">
        <v>999</v>
      </c>
      <c r="ND18" s="30">
        <v>999</v>
      </c>
      <c r="NE18" s="30">
        <v>999</v>
      </c>
      <c r="NF18" s="30">
        <v>999</v>
      </c>
      <c r="NG18" s="30">
        <v>999</v>
      </c>
      <c r="NH18" s="30">
        <v>999</v>
      </c>
      <c r="NI18" s="30">
        <v>999</v>
      </c>
      <c r="NJ18" s="4">
        <v>0.86511810787966681</v>
      </c>
      <c r="NK18" s="4">
        <v>0.88800000000000001</v>
      </c>
      <c r="NL18" s="4">
        <v>0.69699743733815644</v>
      </c>
      <c r="NM18" s="4">
        <v>0.74840000000000007</v>
      </c>
      <c r="NN18" s="4">
        <v>1.0439570490348065</v>
      </c>
      <c r="NO18" s="4">
        <v>1.0365</v>
      </c>
      <c r="NP18" s="4">
        <v>999</v>
      </c>
      <c r="NQ18" s="4">
        <v>999</v>
      </c>
      <c r="NR18" s="4">
        <v>999</v>
      </c>
      <c r="NS18" s="4">
        <v>999</v>
      </c>
      <c r="NT18" s="4">
        <v>999</v>
      </c>
      <c r="NU18" s="4">
        <v>999</v>
      </c>
      <c r="NV18" s="4">
        <v>999</v>
      </c>
      <c r="NW18" s="4">
        <v>999</v>
      </c>
      <c r="NX18" s="4">
        <v>999</v>
      </c>
      <c r="NY18" s="4">
        <v>999</v>
      </c>
      <c r="NZ18" s="4">
        <v>999</v>
      </c>
      <c r="OA18" s="4">
        <v>999</v>
      </c>
      <c r="OB18" s="5">
        <v>999</v>
      </c>
      <c r="OC18" s="4">
        <v>999</v>
      </c>
      <c r="OD18" s="4">
        <v>999</v>
      </c>
      <c r="OE18" s="4">
        <v>999</v>
      </c>
      <c r="OF18" s="30">
        <f t="shared" si="5"/>
        <v>1.3849545697487973</v>
      </c>
      <c r="OG18" s="15" t="s">
        <v>1021</v>
      </c>
      <c r="OH18" s="30">
        <v>999</v>
      </c>
      <c r="OI18" s="30">
        <v>999</v>
      </c>
      <c r="OJ18" s="30">
        <v>999</v>
      </c>
      <c r="OK18" s="30">
        <v>999</v>
      </c>
      <c r="OL18" s="30">
        <v>999</v>
      </c>
      <c r="OM18" s="30">
        <v>999</v>
      </c>
      <c r="ON18" s="30">
        <v>999</v>
      </c>
      <c r="OO18" s="30">
        <v>999</v>
      </c>
      <c r="OP18" s="4">
        <v>2013</v>
      </c>
      <c r="OQ18" s="4">
        <v>0.92769999999999997</v>
      </c>
      <c r="OR18" s="4">
        <v>0.92769999999999997</v>
      </c>
      <c r="OS18" s="4">
        <v>0.92920000000000003</v>
      </c>
      <c r="OT18" s="4">
        <v>0.92920000000000003</v>
      </c>
      <c r="OU18" s="4">
        <v>0.92620000000000002</v>
      </c>
      <c r="OV18" s="4">
        <v>0.92620000000000002</v>
      </c>
      <c r="OW18" s="4">
        <v>999</v>
      </c>
      <c r="OX18" s="4">
        <v>999</v>
      </c>
      <c r="OY18" s="4">
        <v>999</v>
      </c>
      <c r="OZ18" s="4">
        <v>999</v>
      </c>
      <c r="PA18" s="4">
        <v>999</v>
      </c>
      <c r="PB18" s="4">
        <v>999</v>
      </c>
      <c r="PC18" s="4">
        <v>999</v>
      </c>
      <c r="PD18" s="4">
        <v>999</v>
      </c>
      <c r="PE18" s="4">
        <v>999</v>
      </c>
      <c r="PF18" s="4">
        <v>999</v>
      </c>
      <c r="PG18" s="4">
        <v>999</v>
      </c>
      <c r="PH18" s="4">
        <v>999</v>
      </c>
      <c r="PI18" s="4">
        <v>999</v>
      </c>
      <c r="PJ18" s="4">
        <v>999</v>
      </c>
      <c r="PK18" s="4">
        <v>999</v>
      </c>
      <c r="PL18" s="4">
        <v>999</v>
      </c>
      <c r="PM18" s="30">
        <f t="shared" si="6"/>
        <v>0.99677141627206201</v>
      </c>
      <c r="PN18" s="15" t="s">
        <v>1024</v>
      </c>
      <c r="PO18" s="30">
        <v>999</v>
      </c>
      <c r="PP18" s="30">
        <v>999</v>
      </c>
      <c r="PQ18" s="30">
        <v>999</v>
      </c>
      <c r="PR18" s="30">
        <v>999</v>
      </c>
      <c r="PS18" s="30">
        <v>999</v>
      </c>
      <c r="PT18" s="30">
        <v>999</v>
      </c>
      <c r="PU18" s="30">
        <v>999</v>
      </c>
      <c r="PV18" s="30">
        <v>999</v>
      </c>
      <c r="PW18" s="4">
        <v>0.85680841988296763</v>
      </c>
      <c r="PX18" s="4">
        <v>0.88109999999999999</v>
      </c>
      <c r="PY18" s="4">
        <v>0.8415137629320405</v>
      </c>
      <c r="PZ18" s="4">
        <v>0.86840000000000006</v>
      </c>
      <c r="QA18" s="4">
        <v>0.87306649402003844</v>
      </c>
      <c r="QB18" s="4">
        <v>0.89459999999999995</v>
      </c>
      <c r="QC18" s="4">
        <v>999</v>
      </c>
      <c r="QD18" s="4">
        <v>999</v>
      </c>
      <c r="QE18" s="4">
        <v>999</v>
      </c>
      <c r="QF18" s="4">
        <v>999</v>
      </c>
      <c r="QG18" s="4">
        <v>999</v>
      </c>
      <c r="QH18" s="4">
        <v>999</v>
      </c>
      <c r="QI18" s="4">
        <v>999</v>
      </c>
      <c r="QJ18" s="4">
        <v>999</v>
      </c>
      <c r="QK18" s="4">
        <v>999</v>
      </c>
      <c r="QL18" s="4">
        <v>999</v>
      </c>
      <c r="QM18" s="4">
        <v>999</v>
      </c>
      <c r="QN18" s="4">
        <v>999</v>
      </c>
      <c r="QO18" s="4">
        <v>999</v>
      </c>
      <c r="QP18" s="4">
        <v>999</v>
      </c>
      <c r="QQ18" s="4">
        <v>999</v>
      </c>
      <c r="QR18" s="4">
        <v>999</v>
      </c>
      <c r="QS18" s="30">
        <f t="shared" si="9"/>
        <v>1.030170428374021</v>
      </c>
      <c r="QT18" s="15" t="s">
        <v>1021</v>
      </c>
      <c r="QU18" s="30">
        <v>999</v>
      </c>
      <c r="QV18" s="30">
        <v>999</v>
      </c>
      <c r="QW18" s="30">
        <v>999</v>
      </c>
      <c r="QX18" s="30">
        <v>999</v>
      </c>
      <c r="QY18" s="30">
        <v>999</v>
      </c>
      <c r="QZ18" s="30">
        <v>999</v>
      </c>
      <c r="RA18" s="30">
        <v>999</v>
      </c>
      <c r="RB18" s="30">
        <v>999</v>
      </c>
      <c r="RC18" s="4">
        <v>2013</v>
      </c>
      <c r="RD18" s="24">
        <v>0.95499999999999996</v>
      </c>
      <c r="RE18" s="24">
        <v>0.95499999999999996</v>
      </c>
      <c r="RF18" s="24">
        <v>0.94</v>
      </c>
      <c r="RG18" s="24">
        <v>0.94</v>
      </c>
      <c r="RH18" s="24">
        <v>0.97</v>
      </c>
      <c r="RI18" s="24">
        <v>0.97</v>
      </c>
      <c r="RJ18" s="4">
        <v>999</v>
      </c>
      <c r="RK18" s="4">
        <v>999</v>
      </c>
      <c r="RL18" s="4">
        <v>999</v>
      </c>
      <c r="RM18" s="4">
        <v>999</v>
      </c>
      <c r="RN18" s="4">
        <v>999</v>
      </c>
      <c r="RO18" s="4">
        <v>999</v>
      </c>
      <c r="RP18" s="4">
        <v>999</v>
      </c>
      <c r="RQ18" s="4">
        <v>999</v>
      </c>
      <c r="RR18" s="4">
        <v>999</v>
      </c>
      <c r="RS18" s="4">
        <v>999</v>
      </c>
      <c r="RT18" s="4">
        <v>999</v>
      </c>
      <c r="RU18" s="4">
        <v>999</v>
      </c>
      <c r="RV18" s="4">
        <v>999</v>
      </c>
      <c r="RW18" s="4">
        <v>999</v>
      </c>
      <c r="RX18" s="4">
        <v>999</v>
      </c>
      <c r="RY18" s="4">
        <v>999</v>
      </c>
      <c r="RZ18" s="30">
        <f t="shared" si="7"/>
        <v>1.0319148936170213</v>
      </c>
      <c r="SA18" s="15" t="s">
        <v>1021</v>
      </c>
      <c r="SB18" s="30">
        <v>999</v>
      </c>
      <c r="SC18" s="30">
        <v>999</v>
      </c>
      <c r="SD18" s="30">
        <v>999</v>
      </c>
      <c r="SE18" s="30">
        <v>999</v>
      </c>
      <c r="SF18" s="30">
        <v>999</v>
      </c>
      <c r="SG18" s="30">
        <v>999</v>
      </c>
      <c r="SH18" s="30">
        <v>999</v>
      </c>
      <c r="SI18" s="30">
        <v>999</v>
      </c>
      <c r="SJ18" s="25">
        <v>0.89522567308509815</v>
      </c>
      <c r="SK18" s="24">
        <v>0.91299999999999992</v>
      </c>
      <c r="SL18" s="24">
        <v>0.88318263681161036</v>
      </c>
      <c r="SM18" s="24">
        <v>0.90300000000000002</v>
      </c>
      <c r="SN18" s="24">
        <v>0.90726869107725761</v>
      </c>
      <c r="SO18" s="24">
        <v>0.92299999999999993</v>
      </c>
      <c r="SP18" s="4">
        <v>999</v>
      </c>
      <c r="SQ18" s="4">
        <v>999</v>
      </c>
      <c r="SR18" s="4">
        <v>999</v>
      </c>
      <c r="SS18" s="4">
        <v>999</v>
      </c>
      <c r="ST18" s="4">
        <v>999</v>
      </c>
      <c r="SU18" s="4">
        <v>999</v>
      </c>
      <c r="SV18" s="4">
        <v>999</v>
      </c>
      <c r="SW18" s="4">
        <v>999</v>
      </c>
      <c r="SX18" s="4">
        <v>999</v>
      </c>
      <c r="SY18" s="4">
        <v>999</v>
      </c>
      <c r="SZ18" s="4">
        <v>999</v>
      </c>
      <c r="TA18" s="4">
        <v>999</v>
      </c>
      <c r="TB18" s="4">
        <v>999</v>
      </c>
      <c r="TC18" s="4">
        <v>999</v>
      </c>
      <c r="TD18" s="4">
        <v>0.77720399804276197</v>
      </c>
      <c r="TE18">
        <v>0.81499999999999995</v>
      </c>
      <c r="TF18" s="30">
        <f t="shared" si="0"/>
        <v>1.0221483942414173</v>
      </c>
      <c r="TG18" s="15" t="s">
        <v>1021</v>
      </c>
      <c r="TH18" s="30">
        <v>999</v>
      </c>
      <c r="TI18" s="30">
        <v>999</v>
      </c>
      <c r="TJ18" s="30">
        <v>999</v>
      </c>
      <c r="TK18" s="30">
        <v>999</v>
      </c>
      <c r="TL18" s="30">
        <v>999</v>
      </c>
      <c r="TM18" s="30">
        <v>999</v>
      </c>
      <c r="TN18" s="30">
        <v>999</v>
      </c>
      <c r="TO18" s="30">
        <v>999</v>
      </c>
      <c r="TP18" s="4">
        <v>999</v>
      </c>
      <c r="TQ18" s="4">
        <v>999</v>
      </c>
      <c r="TR18" s="4">
        <v>999</v>
      </c>
      <c r="TS18" s="4">
        <v>999</v>
      </c>
      <c r="TT18" s="4">
        <v>999</v>
      </c>
      <c r="TU18" s="4">
        <v>999</v>
      </c>
      <c r="TV18" s="4">
        <v>999</v>
      </c>
      <c r="TW18" s="4">
        <v>999</v>
      </c>
      <c r="TX18" s="4">
        <v>999</v>
      </c>
      <c r="TY18" s="4">
        <v>999</v>
      </c>
      <c r="TZ18" s="4">
        <v>999</v>
      </c>
      <c r="UA18" s="4">
        <v>999</v>
      </c>
      <c r="UB18" s="4">
        <v>999</v>
      </c>
      <c r="UC18" s="4">
        <v>999</v>
      </c>
      <c r="UD18" s="4">
        <v>999</v>
      </c>
      <c r="UE18" s="4">
        <v>999</v>
      </c>
      <c r="UF18" s="4">
        <v>999</v>
      </c>
      <c r="UG18" s="4">
        <v>999</v>
      </c>
      <c r="UH18" s="4">
        <v>999</v>
      </c>
      <c r="UI18" s="4">
        <v>999</v>
      </c>
      <c r="UJ18" s="4">
        <v>999</v>
      </c>
      <c r="UK18" s="4">
        <v>999</v>
      </c>
      <c r="UL18" s="30">
        <v>999</v>
      </c>
      <c r="UM18" s="30">
        <v>999</v>
      </c>
      <c r="UN18" s="30">
        <v>999</v>
      </c>
      <c r="UO18" s="30">
        <v>999</v>
      </c>
      <c r="UP18" s="30">
        <v>999</v>
      </c>
      <c r="UQ18" s="30">
        <v>999</v>
      </c>
      <c r="UR18" s="30">
        <v>999</v>
      </c>
      <c r="US18" s="30">
        <v>999</v>
      </c>
      <c r="UT18" s="30">
        <v>999</v>
      </c>
      <c r="UU18" s="30">
        <v>999</v>
      </c>
      <c r="UV18" s="4">
        <v>999</v>
      </c>
      <c r="UW18" s="4">
        <v>999</v>
      </c>
      <c r="UX18" s="4">
        <v>999</v>
      </c>
      <c r="UY18" s="4">
        <v>999</v>
      </c>
      <c r="UZ18" s="4">
        <v>999</v>
      </c>
      <c r="VA18" s="4">
        <v>999</v>
      </c>
      <c r="VB18" s="4">
        <v>999</v>
      </c>
      <c r="VC18" s="4">
        <v>999</v>
      </c>
      <c r="VD18" s="4">
        <v>999</v>
      </c>
      <c r="VE18" s="4">
        <v>999</v>
      </c>
      <c r="VF18" s="4">
        <v>999</v>
      </c>
      <c r="VG18" s="4">
        <v>999</v>
      </c>
      <c r="VH18" s="4">
        <v>999</v>
      </c>
      <c r="VI18" s="4">
        <v>999</v>
      </c>
      <c r="VJ18" s="4">
        <v>999</v>
      </c>
      <c r="VK18" s="4">
        <v>999</v>
      </c>
      <c r="VL18" s="4">
        <v>999</v>
      </c>
      <c r="VM18" s="4">
        <v>999</v>
      </c>
      <c r="VN18" s="4">
        <v>999</v>
      </c>
      <c r="VO18" s="4">
        <v>999</v>
      </c>
      <c r="VP18" s="4">
        <v>999</v>
      </c>
      <c r="VQ18" s="4">
        <v>999</v>
      </c>
      <c r="VR18" s="30">
        <v>999</v>
      </c>
      <c r="VS18" s="30">
        <v>999</v>
      </c>
      <c r="VT18" s="30">
        <v>999</v>
      </c>
      <c r="VU18" s="30">
        <v>999</v>
      </c>
      <c r="VV18" s="30">
        <v>999</v>
      </c>
      <c r="VW18" s="30">
        <v>999</v>
      </c>
      <c r="VX18" s="30">
        <v>999</v>
      </c>
      <c r="VY18" s="30">
        <v>999</v>
      </c>
      <c r="VZ18" s="30">
        <v>999</v>
      </c>
      <c r="WA18" s="30">
        <v>999</v>
      </c>
      <c r="WB18" s="4">
        <v>2013</v>
      </c>
      <c r="WC18" s="88">
        <v>0.92417260493564302</v>
      </c>
      <c r="WD18" s="88">
        <v>0.20454545454545456</v>
      </c>
      <c r="WE18" s="88">
        <v>0.73484848484848486</v>
      </c>
      <c r="WF18" s="4">
        <v>1</v>
      </c>
      <c r="WG18" s="4" t="s">
        <v>1010</v>
      </c>
      <c r="WH18" s="4">
        <v>1</v>
      </c>
      <c r="WI18" s="4" t="s">
        <v>1010</v>
      </c>
      <c r="WJ18" s="4">
        <v>1</v>
      </c>
      <c r="WK18" s="4" t="s">
        <v>1010</v>
      </c>
      <c r="WL18" s="4">
        <v>1</v>
      </c>
      <c r="WM18" s="4" t="s">
        <v>1010</v>
      </c>
      <c r="WN18" s="4">
        <v>1</v>
      </c>
      <c r="WO18" s="4" t="s">
        <v>1010</v>
      </c>
      <c r="WP18" s="4">
        <v>1</v>
      </c>
      <c r="WQ18" s="4" t="s">
        <v>1010</v>
      </c>
      <c r="WR18" s="4">
        <v>1</v>
      </c>
      <c r="WS18" s="4" t="s">
        <v>1010</v>
      </c>
      <c r="WT18" s="4">
        <v>1</v>
      </c>
      <c r="WU18" s="4" t="s">
        <v>1010</v>
      </c>
      <c r="WV18" s="4">
        <v>1</v>
      </c>
      <c r="WW18" s="4" t="s">
        <v>1010</v>
      </c>
      <c r="WX18" s="4">
        <v>1</v>
      </c>
      <c r="WY18" s="4" t="s">
        <v>1010</v>
      </c>
      <c r="WZ18" s="4">
        <v>997</v>
      </c>
      <c r="XA18" s="5" t="s">
        <v>1012</v>
      </c>
      <c r="XB18" s="4">
        <v>997</v>
      </c>
      <c r="XC18" s="5" t="s">
        <v>1012</v>
      </c>
      <c r="XD18" s="4">
        <v>997</v>
      </c>
      <c r="XE18" s="5" t="s">
        <v>1012</v>
      </c>
      <c r="XF18" s="4">
        <v>997</v>
      </c>
      <c r="XG18" s="5" t="s">
        <v>1012</v>
      </c>
      <c r="XH18" s="4">
        <v>997</v>
      </c>
      <c r="XI18" s="5" t="s">
        <v>1012</v>
      </c>
      <c r="XJ18" s="4">
        <v>997</v>
      </c>
      <c r="XK18" s="5" t="s">
        <v>1012</v>
      </c>
      <c r="XL18" s="4">
        <v>997</v>
      </c>
      <c r="XM18" s="5" t="s">
        <v>1012</v>
      </c>
      <c r="XN18" s="4">
        <v>997</v>
      </c>
      <c r="XO18" s="5" t="s">
        <v>1012</v>
      </c>
      <c r="XP18" s="4">
        <v>997</v>
      </c>
      <c r="XQ18" s="5" t="s">
        <v>1012</v>
      </c>
      <c r="XR18" s="4">
        <v>0</v>
      </c>
      <c r="XS18" s="4" t="s">
        <v>1011</v>
      </c>
      <c r="XT18" s="88">
        <v>0.90909090909090906</v>
      </c>
      <c r="XU18" s="88">
        <v>1</v>
      </c>
      <c r="XV18" s="4">
        <v>1</v>
      </c>
      <c r="XW18" s="4" t="s">
        <v>1010</v>
      </c>
      <c r="XX18" s="4">
        <v>0.66</v>
      </c>
      <c r="XY18" s="4" t="s">
        <v>1061</v>
      </c>
      <c r="XZ18" s="4">
        <v>0</v>
      </c>
      <c r="YA18" s="4" t="s">
        <v>1011</v>
      </c>
      <c r="YB18" s="4">
        <v>0.66</v>
      </c>
      <c r="YC18" s="4" t="s">
        <v>1041</v>
      </c>
      <c r="YD18" s="88">
        <v>0.58000000000000007</v>
      </c>
      <c r="YE18" s="88">
        <v>1</v>
      </c>
      <c r="YF18" s="4">
        <v>0</v>
      </c>
      <c r="YG18" s="4" t="s">
        <v>1011</v>
      </c>
      <c r="YH18" s="4">
        <v>0</v>
      </c>
      <c r="YI18" s="4" t="s">
        <v>1011</v>
      </c>
      <c r="YJ18" s="4">
        <v>0</v>
      </c>
      <c r="YK18" s="4" t="s">
        <v>1011</v>
      </c>
      <c r="YL18" s="4">
        <v>0</v>
      </c>
      <c r="YM18" s="4" t="s">
        <v>1011</v>
      </c>
      <c r="YN18" s="4">
        <v>0</v>
      </c>
      <c r="YO18" s="4" t="s">
        <v>1011</v>
      </c>
      <c r="YP18" s="4">
        <v>1</v>
      </c>
      <c r="YQ18" s="4" t="s">
        <v>1010</v>
      </c>
      <c r="YR18" s="4">
        <v>1</v>
      </c>
      <c r="YS18" s="4" t="s">
        <v>1010</v>
      </c>
      <c r="YT18" s="4">
        <v>1</v>
      </c>
      <c r="YU18" s="4" t="s">
        <v>1010</v>
      </c>
      <c r="YV18" s="4">
        <v>999</v>
      </c>
      <c r="YW18" s="4">
        <v>999</v>
      </c>
      <c r="YX18" s="4">
        <v>999</v>
      </c>
      <c r="YY18" s="4">
        <v>999</v>
      </c>
      <c r="YZ18" s="4">
        <v>999</v>
      </c>
      <c r="ZA18" s="4">
        <v>999</v>
      </c>
      <c r="ZB18" s="4">
        <v>999</v>
      </c>
      <c r="ZC18" s="4">
        <v>999</v>
      </c>
      <c r="ZD18" s="4">
        <v>999</v>
      </c>
      <c r="ZE18" s="4">
        <v>999</v>
      </c>
      <c r="ZF18" s="4">
        <v>999</v>
      </c>
      <c r="ZG18" s="4">
        <v>999</v>
      </c>
      <c r="ZH18" s="4">
        <v>999</v>
      </c>
      <c r="ZI18" s="4">
        <v>999</v>
      </c>
      <c r="ZJ18" s="4">
        <v>999</v>
      </c>
      <c r="ZK18" s="4">
        <v>999</v>
      </c>
      <c r="ZL18" s="4">
        <v>999</v>
      </c>
      <c r="ZM18" s="4">
        <v>999</v>
      </c>
      <c r="ZN18" s="4">
        <v>999</v>
      </c>
      <c r="ZO18" s="4">
        <v>999</v>
      </c>
      <c r="ZP18" s="4">
        <v>999</v>
      </c>
      <c r="ZQ18" s="4">
        <v>999</v>
      </c>
      <c r="ZR18" s="30">
        <v>999</v>
      </c>
      <c r="ZS18" s="30">
        <v>999</v>
      </c>
      <c r="ZT18" s="30">
        <v>999</v>
      </c>
      <c r="ZU18" s="30">
        <v>999</v>
      </c>
      <c r="ZV18" s="30">
        <v>999</v>
      </c>
      <c r="ZW18" s="30">
        <v>999</v>
      </c>
      <c r="ZX18" s="30">
        <v>999</v>
      </c>
      <c r="ZY18" s="30">
        <v>999</v>
      </c>
      <c r="ZZ18" s="30">
        <v>999</v>
      </c>
      <c r="AAA18" s="30">
        <v>999</v>
      </c>
      <c r="AAB18" s="24">
        <v>0.33</v>
      </c>
      <c r="AAC18" s="24">
        <v>0.33</v>
      </c>
      <c r="AAD18" s="24">
        <v>0.32</v>
      </c>
      <c r="AAE18" s="24">
        <v>0.32</v>
      </c>
      <c r="AAF18" s="24">
        <v>0.33</v>
      </c>
      <c r="AAG18" s="24">
        <v>0.33</v>
      </c>
      <c r="AAH18" s="24">
        <v>0.34</v>
      </c>
      <c r="AAI18" s="24">
        <v>0.34</v>
      </c>
      <c r="AAJ18" s="24">
        <v>0.35</v>
      </c>
      <c r="AAK18" s="24">
        <v>0.35</v>
      </c>
      <c r="AAL18" s="4">
        <v>999</v>
      </c>
      <c r="AAM18" s="4">
        <v>999</v>
      </c>
      <c r="AAN18" s="4">
        <v>999</v>
      </c>
      <c r="AAO18" s="4">
        <v>999</v>
      </c>
      <c r="AAP18" s="4">
        <v>999</v>
      </c>
      <c r="AAQ18" s="4">
        <v>999</v>
      </c>
      <c r="AAR18" s="4">
        <v>999</v>
      </c>
      <c r="AAS18" s="4">
        <v>999</v>
      </c>
      <c r="AAT18" s="4">
        <v>999</v>
      </c>
      <c r="AAU18" s="4">
        <v>999</v>
      </c>
      <c r="AAV18" s="24">
        <v>0.21</v>
      </c>
      <c r="AAW18" s="24">
        <v>0.21</v>
      </c>
      <c r="AAX18" s="30">
        <f t="shared" si="12"/>
        <v>1.03125</v>
      </c>
      <c r="AAY18" s="15" t="s">
        <v>1021</v>
      </c>
      <c r="AAZ18" s="84">
        <f>AAK18/AAI18</f>
        <v>1.0294117647058822</v>
      </c>
      <c r="ABA18" s="15" t="s">
        <v>1031</v>
      </c>
      <c r="ABB18" s="30">
        <v>999</v>
      </c>
      <c r="ABC18" s="30">
        <v>999</v>
      </c>
      <c r="ABD18" s="30">
        <v>999</v>
      </c>
      <c r="ABE18" s="30">
        <v>999</v>
      </c>
      <c r="ABF18" s="85">
        <f>AAW18/AAC18</f>
        <v>0.63636363636363635</v>
      </c>
      <c r="ABG18" s="15" t="s">
        <v>1022</v>
      </c>
      <c r="ABH18" s="24">
        <v>0.42</v>
      </c>
      <c r="ABI18" s="24">
        <v>0.42</v>
      </c>
      <c r="ABJ18" s="24">
        <v>0.4</v>
      </c>
      <c r="ABK18" s="24">
        <v>0.4</v>
      </c>
      <c r="ABL18" s="24">
        <v>0.43</v>
      </c>
      <c r="ABM18" s="24">
        <v>0.43</v>
      </c>
      <c r="ABN18" s="24">
        <v>0.42</v>
      </c>
      <c r="ABO18" s="24">
        <v>0.42</v>
      </c>
      <c r="ABP18" s="24">
        <v>0.44</v>
      </c>
      <c r="ABQ18" s="24">
        <v>0.44</v>
      </c>
      <c r="ABR18" s="4">
        <v>999</v>
      </c>
      <c r="ABS18" s="4">
        <v>999</v>
      </c>
      <c r="ABT18" s="4">
        <v>999</v>
      </c>
      <c r="ABU18" s="4">
        <v>999</v>
      </c>
      <c r="ABV18" s="4">
        <v>999</v>
      </c>
      <c r="ABW18" s="4">
        <v>999</v>
      </c>
      <c r="ABX18" s="4">
        <v>999</v>
      </c>
      <c r="ABY18" s="4">
        <v>999</v>
      </c>
      <c r="ABZ18" s="4">
        <v>999</v>
      </c>
      <c r="ACA18" s="4">
        <v>999</v>
      </c>
      <c r="ACB18" s="4">
        <v>0.38</v>
      </c>
      <c r="ACC18" s="4">
        <v>0.38</v>
      </c>
      <c r="ACD18" s="30">
        <f>ABM18/ABK18</f>
        <v>1.075</v>
      </c>
      <c r="ACE18" s="15" t="s">
        <v>1021</v>
      </c>
      <c r="ACF18" s="84">
        <f>ABQ18/ABO18</f>
        <v>1.0476190476190477</v>
      </c>
      <c r="ACG18" s="15" t="s">
        <v>1031</v>
      </c>
      <c r="ACH18" s="30">
        <v>999</v>
      </c>
      <c r="ACI18" s="30">
        <v>999</v>
      </c>
      <c r="ACJ18" s="30">
        <v>999</v>
      </c>
      <c r="ACK18" s="30">
        <v>999</v>
      </c>
      <c r="ACL18" s="85">
        <f>ACC18/ABI18</f>
        <v>0.90476190476190477</v>
      </c>
      <c r="ACM18" s="15" t="s">
        <v>1022</v>
      </c>
      <c r="ACN18" s="4">
        <v>999</v>
      </c>
      <c r="ACO18" s="4">
        <v>999</v>
      </c>
      <c r="ACP18" s="4">
        <v>999</v>
      </c>
      <c r="ACQ18" s="4">
        <v>999</v>
      </c>
      <c r="ACR18" s="4">
        <v>999</v>
      </c>
      <c r="ACS18" s="4">
        <v>999</v>
      </c>
      <c r="ACT18" s="4">
        <v>999</v>
      </c>
      <c r="ACU18" s="4">
        <v>999</v>
      </c>
      <c r="ACV18" s="4">
        <v>999</v>
      </c>
      <c r="ACW18" s="4">
        <v>999</v>
      </c>
      <c r="ACX18" s="4">
        <v>999</v>
      </c>
      <c r="ACY18" s="4">
        <v>999</v>
      </c>
      <c r="ACZ18" s="4">
        <v>999</v>
      </c>
      <c r="ADA18" s="4">
        <v>999</v>
      </c>
      <c r="ADB18" s="4">
        <v>999</v>
      </c>
      <c r="ADC18" s="4">
        <v>999</v>
      </c>
      <c r="ADD18" s="4">
        <v>999</v>
      </c>
      <c r="ADE18" s="4">
        <v>999</v>
      </c>
      <c r="ADF18" s="4">
        <v>999</v>
      </c>
      <c r="ADG18" s="4">
        <v>999</v>
      </c>
      <c r="ADH18" s="4">
        <v>999</v>
      </c>
      <c r="ADI18" s="4">
        <v>999</v>
      </c>
      <c r="ADJ18" s="30">
        <v>999</v>
      </c>
      <c r="ADK18" s="30">
        <v>999</v>
      </c>
      <c r="ADL18" s="30">
        <v>999</v>
      </c>
      <c r="ADM18" s="30">
        <v>999</v>
      </c>
      <c r="ADN18" s="30">
        <v>999</v>
      </c>
      <c r="ADO18" s="30">
        <v>999</v>
      </c>
      <c r="ADP18" s="30">
        <v>999</v>
      </c>
      <c r="ADQ18" s="30">
        <v>999</v>
      </c>
      <c r="ADR18" s="30">
        <v>999</v>
      </c>
      <c r="ADS18" s="30">
        <v>999</v>
      </c>
      <c r="ADT18" s="24">
        <v>0.30150448723398837</v>
      </c>
      <c r="ADU18" s="24">
        <v>0.42</v>
      </c>
      <c r="ADV18" s="24">
        <v>0.30150442629622687</v>
      </c>
      <c r="ADW18" s="24">
        <v>0.42</v>
      </c>
      <c r="ADX18" s="24">
        <v>0.28946139916340319</v>
      </c>
      <c r="ADY18" s="24">
        <v>0.41</v>
      </c>
      <c r="ADZ18" s="24">
        <v>0.28946139916340319</v>
      </c>
      <c r="AEA18" s="24">
        <v>0.41</v>
      </c>
      <c r="AEB18" s="24">
        <v>0.32559048056187423</v>
      </c>
      <c r="AEC18" s="24">
        <v>0.44</v>
      </c>
      <c r="AED18" s="4">
        <v>999</v>
      </c>
      <c r="AEE18" s="4">
        <v>999</v>
      </c>
      <c r="AEF18" s="4">
        <v>999</v>
      </c>
      <c r="AEG18" s="4">
        <v>999</v>
      </c>
      <c r="AEH18" s="4">
        <v>999</v>
      </c>
      <c r="AEI18" s="4">
        <v>999</v>
      </c>
      <c r="AEJ18" s="4">
        <v>999</v>
      </c>
      <c r="AEK18" s="4">
        <v>999</v>
      </c>
      <c r="AEL18" s="4">
        <v>999</v>
      </c>
      <c r="AEM18" s="4">
        <v>999</v>
      </c>
      <c r="AEN18" s="24">
        <v>4.8600856506929691E-2</v>
      </c>
      <c r="AEO18" s="24">
        <v>0.21</v>
      </c>
      <c r="AEP18" s="30">
        <f>ADY18/ADW18</f>
        <v>0.97619047619047616</v>
      </c>
      <c r="AEQ18" s="15" t="s">
        <v>1024</v>
      </c>
      <c r="AER18" s="84">
        <f>AEC18/AEA18</f>
        <v>1.0731707317073171</v>
      </c>
      <c r="AES18" s="15" t="s">
        <v>1031</v>
      </c>
      <c r="AET18" s="30">
        <v>999</v>
      </c>
      <c r="AEU18" s="30">
        <v>999</v>
      </c>
      <c r="AEV18" s="30">
        <v>999</v>
      </c>
      <c r="AEW18" s="30">
        <v>999</v>
      </c>
      <c r="AEX18" s="30">
        <v>999</v>
      </c>
      <c r="AEY18" s="30">
        <v>999</v>
      </c>
      <c r="AEZ18" s="24">
        <v>0.25333238290529803</v>
      </c>
      <c r="AFA18" s="24">
        <v>0.38</v>
      </c>
      <c r="AFB18" s="24">
        <v>0.24128929063210858</v>
      </c>
      <c r="AFC18" s="24">
        <v>0.37</v>
      </c>
      <c r="AFD18" s="24">
        <v>0.26537534489775594</v>
      </c>
      <c r="AFE18" s="24">
        <v>0.39</v>
      </c>
      <c r="AFF18" s="24">
        <v>0.2292462634992849</v>
      </c>
      <c r="AFG18" s="24">
        <v>0.36</v>
      </c>
      <c r="AFH18" s="24">
        <v>0.28946139916340319</v>
      </c>
      <c r="AFI18" s="24">
        <v>0.41</v>
      </c>
      <c r="AFJ18" s="4">
        <v>999</v>
      </c>
      <c r="AFK18" s="4">
        <v>999</v>
      </c>
      <c r="AFL18" s="4">
        <v>999</v>
      </c>
      <c r="AFM18" s="4">
        <v>999</v>
      </c>
      <c r="AFN18" s="4">
        <v>999</v>
      </c>
      <c r="AFO18" s="4">
        <v>999</v>
      </c>
      <c r="AFP18" s="4">
        <v>999</v>
      </c>
      <c r="AFQ18" s="4">
        <v>999</v>
      </c>
      <c r="AFR18" s="4">
        <v>999</v>
      </c>
      <c r="AFS18" s="4">
        <v>999</v>
      </c>
      <c r="AFT18" s="24">
        <v>8.4729937905400732E-2</v>
      </c>
      <c r="AFU18" s="24">
        <v>0.24</v>
      </c>
      <c r="AFV18" s="30">
        <f>AFE18/AFC18</f>
        <v>1.0540540540540542</v>
      </c>
      <c r="AFW18" s="15" t="s">
        <v>1021</v>
      </c>
      <c r="AFX18" s="84">
        <f>AFI18/AFG18</f>
        <v>1.1388888888888888</v>
      </c>
      <c r="AFY18" s="15" t="s">
        <v>1031</v>
      </c>
      <c r="AFZ18" s="30">
        <v>999</v>
      </c>
      <c r="AGA18" s="30">
        <v>999</v>
      </c>
      <c r="AGB18" s="30">
        <v>999</v>
      </c>
      <c r="AGC18" s="30">
        <v>999</v>
      </c>
      <c r="AGD18" s="85">
        <f>AFU18/AFA18</f>
        <v>0.63157894736842102</v>
      </c>
      <c r="AGE18" s="15" t="s">
        <v>1022</v>
      </c>
      <c r="AGF18" s="5">
        <v>2015</v>
      </c>
      <c r="AGG18" s="4">
        <v>0.89</v>
      </c>
      <c r="AGH18" s="4">
        <v>0.89</v>
      </c>
      <c r="AGI18" s="4">
        <v>999</v>
      </c>
      <c r="AGJ18" s="4">
        <v>999</v>
      </c>
      <c r="AGK18" s="4">
        <v>999</v>
      </c>
      <c r="AGL18" s="4">
        <v>999</v>
      </c>
      <c r="AGM18" s="4">
        <v>999</v>
      </c>
      <c r="AGN18" s="4">
        <v>999</v>
      </c>
      <c r="AGO18" s="4">
        <v>999</v>
      </c>
      <c r="AGP18" s="4">
        <v>999</v>
      </c>
      <c r="AGQ18" s="4">
        <v>999</v>
      </c>
      <c r="AGR18" s="4">
        <v>999</v>
      </c>
      <c r="AGS18" s="4">
        <v>999</v>
      </c>
      <c r="AGT18" s="4">
        <v>999</v>
      </c>
      <c r="AGU18" s="4">
        <v>999</v>
      </c>
      <c r="AGV18" s="4">
        <v>999</v>
      </c>
      <c r="AGW18" s="4">
        <v>999</v>
      </c>
      <c r="AGX18" s="4">
        <v>999</v>
      </c>
      <c r="AGY18" s="4">
        <v>999</v>
      </c>
      <c r="AGZ18" s="4">
        <v>999</v>
      </c>
      <c r="AHA18" s="4">
        <v>999</v>
      </c>
      <c r="AHB18" s="4">
        <v>999</v>
      </c>
      <c r="AHC18" s="30">
        <v>999</v>
      </c>
      <c r="AHD18" s="30">
        <v>999</v>
      </c>
      <c r="AHE18" s="30">
        <v>999</v>
      </c>
      <c r="AHF18" s="30">
        <v>999</v>
      </c>
      <c r="AHG18" s="30">
        <v>999</v>
      </c>
      <c r="AHH18" s="30">
        <v>999</v>
      </c>
      <c r="AHI18" s="30">
        <v>999</v>
      </c>
      <c r="AHJ18" s="30">
        <v>999</v>
      </c>
      <c r="AHK18" s="30">
        <v>999</v>
      </c>
      <c r="AHL18" s="30">
        <v>999</v>
      </c>
      <c r="AHM18" s="24">
        <v>0.86</v>
      </c>
      <c r="AHN18" s="24">
        <v>0.86</v>
      </c>
      <c r="AHO18" s="24">
        <v>0.85</v>
      </c>
      <c r="AHP18" s="24">
        <v>0.85</v>
      </c>
      <c r="AHQ18" s="24">
        <v>0.88</v>
      </c>
      <c r="AHR18" s="24">
        <v>0.88</v>
      </c>
      <c r="AHS18" s="4">
        <v>999</v>
      </c>
      <c r="AHT18" s="4">
        <v>999</v>
      </c>
      <c r="AHU18" s="4">
        <v>999</v>
      </c>
      <c r="AHV18" s="4">
        <v>999</v>
      </c>
      <c r="AHW18" s="4">
        <v>999</v>
      </c>
      <c r="AHX18" s="4">
        <v>999</v>
      </c>
      <c r="AHY18" s="4">
        <v>999</v>
      </c>
      <c r="AHZ18" s="4">
        <v>999</v>
      </c>
      <c r="AIA18" s="4">
        <v>999</v>
      </c>
      <c r="AIB18" s="4">
        <v>999</v>
      </c>
      <c r="AIC18" s="4">
        <v>999</v>
      </c>
      <c r="AID18" s="4">
        <v>999</v>
      </c>
      <c r="AIE18" s="4">
        <v>999</v>
      </c>
      <c r="AIF18" s="4">
        <v>999</v>
      </c>
      <c r="AIG18" s="4">
        <v>999</v>
      </c>
      <c r="AIH18" s="4">
        <v>999</v>
      </c>
      <c r="AII18" s="30">
        <f t="shared" si="2"/>
        <v>1.0352941176470589</v>
      </c>
      <c r="AIJ18" s="15" t="s">
        <v>1021</v>
      </c>
      <c r="AIK18" s="30">
        <v>999</v>
      </c>
      <c r="AIL18" s="30">
        <v>999</v>
      </c>
      <c r="AIM18" s="30">
        <v>999</v>
      </c>
      <c r="AIN18" s="30">
        <v>999</v>
      </c>
      <c r="AIO18" s="30">
        <v>999</v>
      </c>
      <c r="AIP18" s="30">
        <v>999</v>
      </c>
      <c r="AIQ18" s="30">
        <v>999</v>
      </c>
      <c r="AIR18" s="30">
        <v>999</v>
      </c>
      <c r="AIS18" s="5">
        <v>2013</v>
      </c>
      <c r="AIT18" s="88">
        <v>0.43248834786709189</v>
      </c>
      <c r="AIU18" s="88">
        <v>0.63636363636363635</v>
      </c>
      <c r="AIV18" s="88">
        <v>0.87878787878787878</v>
      </c>
      <c r="AIW18" s="4">
        <v>1</v>
      </c>
      <c r="AIX18" s="4" t="s">
        <v>1010</v>
      </c>
      <c r="AIY18" s="4">
        <v>1</v>
      </c>
      <c r="AIZ18" s="4" t="s">
        <v>1010</v>
      </c>
      <c r="AJA18" s="24">
        <v>999</v>
      </c>
      <c r="AJB18" s="24">
        <v>999</v>
      </c>
      <c r="AJC18" s="24">
        <v>999</v>
      </c>
      <c r="AJD18" s="24">
        <v>999</v>
      </c>
      <c r="AJE18" s="24">
        <v>999</v>
      </c>
      <c r="AJF18" s="24">
        <v>999</v>
      </c>
      <c r="AJG18" s="88">
        <v>1</v>
      </c>
      <c r="AJH18" s="88">
        <v>0.66666666666666663</v>
      </c>
      <c r="AJI18" s="4">
        <v>997</v>
      </c>
      <c r="AJJ18" s="6" t="s">
        <v>1012</v>
      </c>
      <c r="AJK18" s="4">
        <v>0</v>
      </c>
      <c r="AJL18" s="4" t="s">
        <v>1011</v>
      </c>
      <c r="AJM18" s="24">
        <v>0.871</v>
      </c>
      <c r="AJN18" s="1">
        <v>0.129</v>
      </c>
      <c r="AJO18" s="24">
        <v>0.84464496353997331</v>
      </c>
      <c r="AJP18" s="1">
        <v>0.129</v>
      </c>
      <c r="AJQ18" s="88">
        <v>0.5718816545133244</v>
      </c>
      <c r="AJR18" s="88">
        <v>1</v>
      </c>
      <c r="AJS18" s="4">
        <v>0.66</v>
      </c>
      <c r="AJT18" s="4" t="s">
        <v>1044</v>
      </c>
      <c r="AJU18" s="4">
        <v>1</v>
      </c>
      <c r="AJV18" s="4" t="s">
        <v>1010</v>
      </c>
      <c r="AJW18" s="4">
        <v>1</v>
      </c>
      <c r="AJX18" s="4" t="s">
        <v>1010</v>
      </c>
      <c r="AJY18" s="4">
        <v>997</v>
      </c>
      <c r="AJZ18" s="5" t="s">
        <v>1012</v>
      </c>
      <c r="AKA18" s="88">
        <v>0.88666666666666671</v>
      </c>
      <c r="AKB18" s="88">
        <v>1</v>
      </c>
      <c r="AKC18" s="4" t="s">
        <v>1037</v>
      </c>
      <c r="AKD18" s="4" t="s">
        <v>1011</v>
      </c>
      <c r="AKE18" s="24">
        <v>0.9277418435069642</v>
      </c>
      <c r="AKF18">
        <v>6</v>
      </c>
      <c r="AKG18" s="4" t="s">
        <v>1037</v>
      </c>
      <c r="AKH18" s="4" t="s">
        <v>1011</v>
      </c>
      <c r="AKI18" s="4" t="s">
        <v>1036</v>
      </c>
      <c r="AKJ18" s="4" t="s">
        <v>1010</v>
      </c>
      <c r="AKK18" s="24">
        <v>999</v>
      </c>
      <c r="AKL18" s="24">
        <v>999</v>
      </c>
      <c r="AKM18" s="4" t="s">
        <v>1036</v>
      </c>
      <c r="AKN18" s="4" t="s">
        <v>1010</v>
      </c>
      <c r="AKO18" s="4" t="s">
        <v>1036</v>
      </c>
      <c r="AKP18" s="4" t="s">
        <v>1010</v>
      </c>
      <c r="AKQ18" s="88">
        <v>0.65462364058449396</v>
      </c>
      <c r="AKR18" s="88">
        <v>0.8571428571428571</v>
      </c>
      <c r="AKS18" s="88">
        <v>0.88095238095238093</v>
      </c>
    </row>
    <row r="19" spans="1:981" s="4" customFormat="1" x14ac:dyDescent="0.25">
      <c r="A19" s="6" t="s">
        <v>1064</v>
      </c>
      <c r="B19" s="4">
        <v>1</v>
      </c>
      <c r="C19" s="4" t="s">
        <v>1011</v>
      </c>
      <c r="D19" s="4">
        <v>1</v>
      </c>
      <c r="E19" s="4" t="s">
        <v>1010</v>
      </c>
      <c r="F19" s="4">
        <v>1</v>
      </c>
      <c r="G19" s="4" t="s">
        <v>1010</v>
      </c>
      <c r="H19" s="4">
        <v>1</v>
      </c>
      <c r="I19" s="4" t="s">
        <v>1010</v>
      </c>
      <c r="J19" s="4">
        <v>0</v>
      </c>
      <c r="K19" s="4" t="s">
        <v>1011</v>
      </c>
      <c r="L19" s="4">
        <v>0.5</v>
      </c>
      <c r="M19" s="4" t="s">
        <v>1059</v>
      </c>
      <c r="N19" s="4">
        <v>0.5</v>
      </c>
      <c r="O19" s="4" t="s">
        <v>1059</v>
      </c>
      <c r="P19" s="4">
        <v>1</v>
      </c>
      <c r="Q19" s="4" t="s">
        <v>1010</v>
      </c>
      <c r="R19" s="4">
        <v>1</v>
      </c>
      <c r="S19" s="4" t="s">
        <v>1010</v>
      </c>
      <c r="T19" s="4">
        <v>1</v>
      </c>
      <c r="U19" s="4" t="s">
        <v>1010</v>
      </c>
      <c r="V19" s="4">
        <v>1</v>
      </c>
      <c r="W19" s="4" t="s">
        <v>1010</v>
      </c>
      <c r="X19" s="4">
        <v>0</v>
      </c>
      <c r="Y19" s="4" t="s">
        <v>1011</v>
      </c>
      <c r="Z19" s="4">
        <v>1</v>
      </c>
      <c r="AA19" s="4" t="s">
        <v>1010</v>
      </c>
      <c r="AB19" s="4">
        <v>1</v>
      </c>
      <c r="AC19" s="4" t="s">
        <v>1010</v>
      </c>
      <c r="AD19" s="4">
        <v>1</v>
      </c>
      <c r="AE19" s="4" t="s">
        <v>1010</v>
      </c>
      <c r="AF19" s="4">
        <v>1</v>
      </c>
      <c r="AG19" s="4" t="s">
        <v>1010</v>
      </c>
      <c r="AH19" s="4">
        <v>1</v>
      </c>
      <c r="AI19" s="4" t="s">
        <v>1010</v>
      </c>
      <c r="AJ19" s="4">
        <v>1</v>
      </c>
      <c r="AK19" s="4" t="s">
        <v>1010</v>
      </c>
      <c r="AL19" s="4">
        <v>1</v>
      </c>
      <c r="AM19" s="4" t="s">
        <v>1010</v>
      </c>
      <c r="AN19" s="4">
        <v>1</v>
      </c>
      <c r="AO19" s="4" t="s">
        <v>1010</v>
      </c>
      <c r="AP19" s="4">
        <v>1</v>
      </c>
      <c r="AQ19" s="4" t="s">
        <v>1010</v>
      </c>
      <c r="AR19" s="4">
        <v>997</v>
      </c>
      <c r="AS19" s="4" t="s">
        <v>1012</v>
      </c>
      <c r="AT19" s="4">
        <v>997</v>
      </c>
      <c r="AU19" s="4" t="s">
        <v>1012</v>
      </c>
      <c r="AV19" s="4">
        <v>997</v>
      </c>
      <c r="AW19" s="4" t="s">
        <v>1012</v>
      </c>
      <c r="AX19" s="4">
        <v>997</v>
      </c>
      <c r="AY19" s="4" t="s">
        <v>1012</v>
      </c>
      <c r="AZ19" s="4">
        <v>997</v>
      </c>
      <c r="BA19" s="4" t="s">
        <v>1012</v>
      </c>
      <c r="BB19" s="4">
        <v>997</v>
      </c>
      <c r="BC19" s="4" t="s">
        <v>1012</v>
      </c>
      <c r="BD19" s="4">
        <v>997</v>
      </c>
      <c r="BE19" s="4" t="s">
        <v>1012</v>
      </c>
      <c r="BF19" s="4">
        <v>997</v>
      </c>
      <c r="BG19" s="4" t="s">
        <v>1012</v>
      </c>
      <c r="BH19" s="4">
        <v>997</v>
      </c>
      <c r="BI19" s="4" t="s">
        <v>1012</v>
      </c>
      <c r="BJ19" s="4">
        <v>997</v>
      </c>
      <c r="BK19" s="4" t="s">
        <v>1012</v>
      </c>
      <c r="BL19" s="4">
        <v>997</v>
      </c>
      <c r="BM19" s="4" t="s">
        <v>1012</v>
      </c>
      <c r="BN19" s="90">
        <v>0.8571428571428571</v>
      </c>
      <c r="BO19" s="90">
        <v>1</v>
      </c>
      <c r="BP19" s="4">
        <v>1</v>
      </c>
      <c r="BQ19" s="4" t="s">
        <v>1013</v>
      </c>
      <c r="BR19" s="4">
        <v>1</v>
      </c>
      <c r="BS19" s="4" t="s">
        <v>1013</v>
      </c>
      <c r="BT19" s="4">
        <v>0.5</v>
      </c>
      <c r="BU19" s="4" t="s">
        <v>1047</v>
      </c>
      <c r="BV19" s="4">
        <v>0.5</v>
      </c>
      <c r="BW19" s="4" t="s">
        <v>1047</v>
      </c>
      <c r="BX19" s="4">
        <v>1</v>
      </c>
      <c r="BY19" s="4" t="s">
        <v>1010</v>
      </c>
      <c r="BZ19" s="4">
        <v>1</v>
      </c>
      <c r="CA19" s="4" t="s">
        <v>1010</v>
      </c>
      <c r="CB19" s="4">
        <v>1</v>
      </c>
      <c r="CC19" s="4" t="s">
        <v>1010</v>
      </c>
      <c r="CD19" s="169">
        <v>0.8571428571428571</v>
      </c>
      <c r="CE19" s="90">
        <v>1</v>
      </c>
      <c r="CF19" s="4">
        <v>0</v>
      </c>
      <c r="CG19" s="4" t="s">
        <v>1011</v>
      </c>
      <c r="CH19" s="4">
        <v>0</v>
      </c>
      <c r="CI19" s="4" t="s">
        <v>1011</v>
      </c>
      <c r="CJ19" s="4">
        <v>1</v>
      </c>
      <c r="CK19" s="4" t="s">
        <v>1010</v>
      </c>
      <c r="CL19" s="88">
        <v>0.33333333333333331</v>
      </c>
      <c r="CM19" s="88">
        <v>1</v>
      </c>
      <c r="CN19" s="4">
        <v>1</v>
      </c>
      <c r="CO19" s="39" t="s">
        <v>1010</v>
      </c>
      <c r="CP19" s="4">
        <v>1</v>
      </c>
      <c r="CQ19" s="39" t="s">
        <v>1010</v>
      </c>
      <c r="CR19" s="4">
        <v>0.25</v>
      </c>
      <c r="CS19" s="4" t="s">
        <v>1065</v>
      </c>
      <c r="CT19" s="4">
        <v>1</v>
      </c>
      <c r="CU19" s="4" t="s">
        <v>1010</v>
      </c>
      <c r="CV19" s="90">
        <v>0.8125</v>
      </c>
      <c r="CW19" s="90">
        <v>1</v>
      </c>
      <c r="CX19" s="4">
        <v>999</v>
      </c>
      <c r="CY19" s="4">
        <v>999</v>
      </c>
      <c r="CZ19" s="4">
        <v>999</v>
      </c>
      <c r="DA19" s="23">
        <v>0.44555510883276372</v>
      </c>
      <c r="DB19" s="142">
        <v>1.97</v>
      </c>
      <c r="DC19" s="5">
        <v>2010</v>
      </c>
      <c r="DD19" s="4">
        <v>0.94659168566969698</v>
      </c>
      <c r="DE19">
        <v>6.47</v>
      </c>
      <c r="DF19" s="5">
        <v>2012</v>
      </c>
      <c r="DG19" s="4">
        <v>997</v>
      </c>
      <c r="DH19" s="4">
        <v>997</v>
      </c>
      <c r="DI19" s="4">
        <v>997</v>
      </c>
      <c r="DJ19" s="4">
        <v>1</v>
      </c>
      <c r="DK19">
        <v>51.58</v>
      </c>
      <c r="DL19" s="5">
        <v>2016</v>
      </c>
      <c r="DM19" s="4">
        <v>0.87893014783444967</v>
      </c>
      <c r="DN19">
        <v>25.6</v>
      </c>
      <c r="DO19" s="5">
        <v>2016</v>
      </c>
      <c r="DP19" s="4">
        <v>999</v>
      </c>
      <c r="DQ19" s="4">
        <v>999</v>
      </c>
      <c r="DR19" s="4">
        <v>999</v>
      </c>
      <c r="DS19" s="4">
        <v>1</v>
      </c>
      <c r="DT19">
        <v>22.82</v>
      </c>
      <c r="DU19" s="5">
        <v>2016</v>
      </c>
      <c r="DV19" s="4">
        <v>1</v>
      </c>
      <c r="DW19">
        <v>98</v>
      </c>
      <c r="DX19" s="5">
        <v>2016</v>
      </c>
      <c r="DY19" s="4">
        <v>0.31651099780488101</v>
      </c>
      <c r="DZ19">
        <v>1</v>
      </c>
      <c r="EA19" s="5">
        <v>2016</v>
      </c>
      <c r="EB19" s="4">
        <v>0.19953816750049347</v>
      </c>
      <c r="EC19">
        <v>1</v>
      </c>
      <c r="ED19" s="5">
        <v>2016</v>
      </c>
      <c r="EE19" s="4">
        <v>0.92570713617113953</v>
      </c>
      <c r="EF19">
        <v>91</v>
      </c>
      <c r="EG19" s="5">
        <v>2014</v>
      </c>
      <c r="EH19" s="88">
        <v>0.7458703604237138</v>
      </c>
      <c r="EI19" s="88">
        <v>0.6785714285714286</v>
      </c>
      <c r="EJ19" s="88">
        <v>0.93571428571428572</v>
      </c>
      <c r="EK19" s="4">
        <v>1</v>
      </c>
      <c r="EL19" s="4" t="s">
        <v>1010</v>
      </c>
      <c r="EM19" s="4">
        <v>0.4</v>
      </c>
      <c r="EN19" s="142">
        <v>40</v>
      </c>
      <c r="EO19" s="4">
        <v>1</v>
      </c>
      <c r="EP19" s="4" t="s">
        <v>1010</v>
      </c>
      <c r="EQ19" s="24">
        <v>0.42216661466441902</v>
      </c>
      <c r="ER19" s="142">
        <v>30</v>
      </c>
      <c r="ES19" s="103">
        <v>0.42599999999999999</v>
      </c>
      <c r="ET19">
        <v>42.6</v>
      </c>
      <c r="EU19" s="103">
        <v>0.46300000000000002</v>
      </c>
      <c r="EV19">
        <v>46.3</v>
      </c>
      <c r="EW19" s="5">
        <v>2013</v>
      </c>
      <c r="EX19" s="90">
        <v>0.55897770776484745</v>
      </c>
      <c r="EY19" s="90">
        <v>1</v>
      </c>
      <c r="EZ19" s="4">
        <v>1</v>
      </c>
      <c r="FA19" s="4" t="s">
        <v>1010</v>
      </c>
      <c r="FB19" s="4">
        <v>0.25</v>
      </c>
      <c r="FC19">
        <v>25</v>
      </c>
      <c r="FD19" s="4">
        <v>1</v>
      </c>
      <c r="FE19" s="4" t="s">
        <v>1010</v>
      </c>
      <c r="FF19">
        <v>0.25</v>
      </c>
      <c r="FG19">
        <v>25</v>
      </c>
      <c r="FH19" s="4">
        <v>1</v>
      </c>
      <c r="FI19">
        <v>22</v>
      </c>
      <c r="FJ19" s="4">
        <v>1</v>
      </c>
      <c r="FK19">
        <v>18</v>
      </c>
      <c r="FL19" s="4">
        <v>1</v>
      </c>
      <c r="FM19">
        <v>100</v>
      </c>
      <c r="FN19" s="4">
        <v>999</v>
      </c>
      <c r="FO19" s="4">
        <v>999</v>
      </c>
      <c r="FP19" s="5">
        <v>2013</v>
      </c>
      <c r="FQ19" s="4">
        <v>0.82</v>
      </c>
      <c r="FR19">
        <v>82</v>
      </c>
      <c r="FS19" s="24">
        <v>0.88195689413858835</v>
      </c>
      <c r="FT19">
        <v>85.7</v>
      </c>
      <c r="FU19" s="5">
        <v>2013</v>
      </c>
      <c r="FV19" s="88">
        <v>0.94039137882771762</v>
      </c>
      <c r="FW19" s="88">
        <v>0.875</v>
      </c>
      <c r="FX19" s="4">
        <v>0.89159999999999995</v>
      </c>
      <c r="FY19">
        <v>89.16</v>
      </c>
      <c r="FZ19" s="4">
        <v>0.7869445760641236</v>
      </c>
      <c r="GA19">
        <v>74.19</v>
      </c>
      <c r="GB19" s="5">
        <v>2014</v>
      </c>
      <c r="GC19" s="4">
        <v>1</v>
      </c>
      <c r="GD19" s="4" t="s">
        <v>1010</v>
      </c>
      <c r="GE19" s="4">
        <v>0.42</v>
      </c>
      <c r="GF19">
        <v>42</v>
      </c>
      <c r="GG19" s="4">
        <v>1</v>
      </c>
      <c r="GH19" s="4" t="s">
        <v>1010</v>
      </c>
      <c r="GI19" s="4">
        <v>0.31</v>
      </c>
      <c r="GJ19">
        <v>31</v>
      </c>
      <c r="GK19" s="103">
        <v>0.625</v>
      </c>
      <c r="GL19">
        <v>40</v>
      </c>
      <c r="GM19" s="103">
        <v>0.72484124507829473</v>
      </c>
      <c r="GN19">
        <v>30</v>
      </c>
      <c r="GO19" s="5">
        <v>2014</v>
      </c>
      <c r="GP19" s="4">
        <v>1</v>
      </c>
      <c r="GQ19">
        <v>1.58</v>
      </c>
      <c r="GR19" s="5">
        <v>2015</v>
      </c>
      <c r="GS19" s="90">
        <v>0.80567716422848368</v>
      </c>
      <c r="GT19" s="90">
        <v>1</v>
      </c>
      <c r="GU19" s="4">
        <v>1</v>
      </c>
      <c r="GV19" s="4" t="s">
        <v>1010</v>
      </c>
      <c r="GW19" s="4">
        <v>1</v>
      </c>
      <c r="GX19" s="5">
        <v>1</v>
      </c>
      <c r="GY19" s="4">
        <v>1</v>
      </c>
      <c r="GZ19" s="4" t="s">
        <v>1010</v>
      </c>
      <c r="HA19" s="4">
        <v>1</v>
      </c>
      <c r="HB19" s="4">
        <v>1</v>
      </c>
      <c r="HC19" s="5">
        <v>2013</v>
      </c>
      <c r="HD19" s="4">
        <v>1</v>
      </c>
      <c r="HE19" s="4">
        <v>1</v>
      </c>
      <c r="HF19" s="4">
        <v>1</v>
      </c>
      <c r="HG19" s="4">
        <v>1</v>
      </c>
      <c r="HH19" s="5">
        <v>2013</v>
      </c>
      <c r="HI19" s="88">
        <v>1</v>
      </c>
      <c r="HJ19" s="88">
        <v>1</v>
      </c>
      <c r="HK19" s="88">
        <v>0.96875</v>
      </c>
      <c r="HL19" s="4">
        <v>0.5</v>
      </c>
      <c r="HM19" s="4" t="s">
        <v>1066</v>
      </c>
      <c r="HN19" s="4">
        <v>0.25</v>
      </c>
      <c r="HO19" s="4" t="s">
        <v>1067</v>
      </c>
      <c r="HP19" s="4">
        <v>0.96199999999999997</v>
      </c>
      <c r="HQ19">
        <v>3.8</v>
      </c>
      <c r="HR19" s="4">
        <v>2011</v>
      </c>
      <c r="HS19" s="91">
        <v>0.96863190193892557</v>
      </c>
      <c r="HT19">
        <v>3.8</v>
      </c>
      <c r="HU19" s="5">
        <v>2011</v>
      </c>
      <c r="HV19" s="81">
        <v>0</v>
      </c>
      <c r="HW19" s="4" t="s">
        <v>1010</v>
      </c>
      <c r="HX19" t="s">
        <v>1321</v>
      </c>
      <c r="HY19" s="5">
        <v>2015</v>
      </c>
      <c r="HZ19" s="4">
        <v>1</v>
      </c>
      <c r="IA19" s="4" t="s">
        <v>1010</v>
      </c>
      <c r="IB19" s="88">
        <v>0.61343865032315426</v>
      </c>
      <c r="IC19" s="88">
        <v>1</v>
      </c>
      <c r="ID19" s="4">
        <v>1</v>
      </c>
      <c r="IE19" s="39" t="s">
        <v>1010</v>
      </c>
      <c r="IF19" s="40">
        <v>1</v>
      </c>
      <c r="IG19" s="39" t="s">
        <v>1010</v>
      </c>
      <c r="IH19" s="4">
        <v>1</v>
      </c>
      <c r="II19" s="4" t="s">
        <v>1010</v>
      </c>
      <c r="IJ19" s="21">
        <v>1</v>
      </c>
      <c r="IK19" s="21" t="s">
        <v>1010</v>
      </c>
      <c r="IL19" s="81">
        <v>1</v>
      </c>
      <c r="IM19" s="4" t="s">
        <v>1010</v>
      </c>
      <c r="IN19" s="4">
        <v>1</v>
      </c>
      <c r="IO19" s="4" t="s">
        <v>1010</v>
      </c>
      <c r="IP19" s="4">
        <v>1</v>
      </c>
      <c r="IQ19" s="4" t="s">
        <v>1010</v>
      </c>
      <c r="IR19" s="4">
        <v>1</v>
      </c>
      <c r="IS19" s="4" t="s">
        <v>1010</v>
      </c>
      <c r="IT19" s="4">
        <v>0</v>
      </c>
      <c r="IU19" s="4" t="s">
        <v>1011</v>
      </c>
      <c r="IV19" s="4">
        <v>1</v>
      </c>
      <c r="IW19" s="4" t="s">
        <v>1010</v>
      </c>
      <c r="IX19" s="4">
        <v>1</v>
      </c>
      <c r="IY19" s="4" t="s">
        <v>1010</v>
      </c>
      <c r="IZ19" s="4">
        <v>1</v>
      </c>
      <c r="JA19" s="4" t="s">
        <v>1010</v>
      </c>
      <c r="JB19" s="4">
        <v>1</v>
      </c>
      <c r="JC19" s="4" t="s">
        <v>1010</v>
      </c>
      <c r="JD19" s="4">
        <v>1</v>
      </c>
      <c r="JE19" s="4" t="s">
        <v>1010</v>
      </c>
      <c r="JF19" s="4">
        <v>1</v>
      </c>
      <c r="JG19" s="4" t="s">
        <v>1010</v>
      </c>
      <c r="JH19" s="4">
        <v>1</v>
      </c>
      <c r="JI19" s="4" t="s">
        <v>1010</v>
      </c>
      <c r="JJ19" s="4">
        <v>0</v>
      </c>
      <c r="JK19" s="4" t="s">
        <v>1011</v>
      </c>
      <c r="JL19" s="4">
        <v>1</v>
      </c>
      <c r="JM19" s="4" t="s">
        <v>1011</v>
      </c>
      <c r="JN19" s="4">
        <v>0</v>
      </c>
      <c r="JO19" s="4" t="s">
        <v>1010</v>
      </c>
      <c r="JP19" s="88">
        <v>0.84210526315789469</v>
      </c>
      <c r="JQ19" s="88">
        <v>1</v>
      </c>
      <c r="JR19" s="4">
        <v>1</v>
      </c>
      <c r="JS19" s="4">
        <v>1.079</v>
      </c>
      <c r="JT19" s="4">
        <v>1.0940000000000001</v>
      </c>
      <c r="JU19" s="17">
        <v>1.0940000000000001</v>
      </c>
      <c r="JV19" s="6">
        <v>1.0640000000000001</v>
      </c>
      <c r="JW19" s="17">
        <v>1.0640000000000001</v>
      </c>
      <c r="JX19" s="6">
        <v>999</v>
      </c>
      <c r="JY19" s="17">
        <v>999</v>
      </c>
      <c r="JZ19" s="6">
        <v>999</v>
      </c>
      <c r="KA19" s="17">
        <v>999</v>
      </c>
      <c r="KB19" s="6">
        <v>999</v>
      </c>
      <c r="KC19" s="17">
        <v>999</v>
      </c>
      <c r="KD19" s="6">
        <v>999</v>
      </c>
      <c r="KE19" s="17">
        <v>999</v>
      </c>
      <c r="KF19" s="6">
        <v>999</v>
      </c>
      <c r="KG19" s="17">
        <v>999</v>
      </c>
      <c r="KH19" s="6">
        <v>999</v>
      </c>
      <c r="KI19" s="17">
        <v>999</v>
      </c>
      <c r="KJ19" s="6">
        <v>999</v>
      </c>
      <c r="KK19" s="6">
        <v>999</v>
      </c>
      <c r="KL19" s="4">
        <v>999</v>
      </c>
      <c r="KM19" s="4">
        <v>999</v>
      </c>
      <c r="KN19" s="30">
        <f t="shared" si="3"/>
        <v>0.97257769652650816</v>
      </c>
      <c r="KO19" s="15" t="s">
        <v>1024</v>
      </c>
      <c r="KP19" s="30">
        <v>999</v>
      </c>
      <c r="KQ19" s="30">
        <v>999</v>
      </c>
      <c r="KR19" s="30">
        <v>999</v>
      </c>
      <c r="KS19" s="30">
        <v>999</v>
      </c>
      <c r="KT19" s="30">
        <v>999</v>
      </c>
      <c r="KU19" s="30">
        <v>999</v>
      </c>
      <c r="KV19" s="30">
        <v>999</v>
      </c>
      <c r="KW19" s="30">
        <v>999</v>
      </c>
      <c r="KX19" s="4">
        <v>0.61375965571640223</v>
      </c>
      <c r="KY19" s="4">
        <v>0.53210000000000002</v>
      </c>
      <c r="KZ19" s="4">
        <v>0.62265863814659306</v>
      </c>
      <c r="LA19" s="4">
        <v>0.53680000000000005</v>
      </c>
      <c r="LB19" s="4">
        <v>0.61500101983609645</v>
      </c>
      <c r="LC19" s="4">
        <v>0.52739999999999998</v>
      </c>
      <c r="LD19" s="4">
        <v>999</v>
      </c>
      <c r="LE19" s="4">
        <v>999</v>
      </c>
      <c r="LF19" s="4">
        <v>999</v>
      </c>
      <c r="LG19" s="4">
        <v>999</v>
      </c>
      <c r="LH19" s="4">
        <v>999</v>
      </c>
      <c r="LI19" s="4">
        <v>999</v>
      </c>
      <c r="LJ19" s="4">
        <v>999</v>
      </c>
      <c r="LK19" s="4">
        <v>999</v>
      </c>
      <c r="LL19" s="4">
        <v>999</v>
      </c>
      <c r="LM19" s="4">
        <v>999</v>
      </c>
      <c r="LN19" s="5">
        <v>999</v>
      </c>
      <c r="LO19" s="4">
        <v>999</v>
      </c>
      <c r="LP19" s="4">
        <v>999</v>
      </c>
      <c r="LQ19" s="4">
        <v>999</v>
      </c>
      <c r="LR19" s="4">
        <v>999</v>
      </c>
      <c r="LS19" s="21">
        <v>999</v>
      </c>
      <c r="LT19" s="30">
        <f t="shared" si="4"/>
        <v>0.98248882265275694</v>
      </c>
      <c r="LU19" s="15" t="s">
        <v>1024</v>
      </c>
      <c r="LV19" s="30">
        <v>999</v>
      </c>
      <c r="LW19" s="30">
        <v>999</v>
      </c>
      <c r="LX19" s="30">
        <v>999</v>
      </c>
      <c r="LY19" s="30">
        <v>999</v>
      </c>
      <c r="LZ19" s="30">
        <v>999</v>
      </c>
      <c r="MA19" s="30">
        <v>999</v>
      </c>
      <c r="MB19" s="30">
        <v>999</v>
      </c>
      <c r="MC19" s="30">
        <v>999</v>
      </c>
      <c r="MD19" s="4">
        <v>999</v>
      </c>
      <c r="ME19" s="4">
        <v>999</v>
      </c>
      <c r="MF19" s="4">
        <v>999</v>
      </c>
      <c r="MG19" s="4">
        <v>999</v>
      </c>
      <c r="MH19" s="4">
        <v>999</v>
      </c>
      <c r="MI19" s="4">
        <v>999</v>
      </c>
      <c r="MJ19" s="4">
        <v>999</v>
      </c>
      <c r="MK19" s="4">
        <v>999</v>
      </c>
      <c r="ML19" s="4">
        <v>999</v>
      </c>
      <c r="MM19" s="4">
        <v>999</v>
      </c>
      <c r="MN19" s="4">
        <v>999</v>
      </c>
      <c r="MO19" s="4">
        <v>999</v>
      </c>
      <c r="MP19" s="4">
        <v>999</v>
      </c>
      <c r="MQ19" s="4">
        <v>999</v>
      </c>
      <c r="MR19" s="4">
        <v>999</v>
      </c>
      <c r="MS19" s="4">
        <v>999</v>
      </c>
      <c r="MT19" s="4">
        <v>999</v>
      </c>
      <c r="MU19" s="4">
        <v>999</v>
      </c>
      <c r="MV19" s="4">
        <v>999</v>
      </c>
      <c r="MW19" s="4">
        <v>999</v>
      </c>
      <c r="MX19" s="4">
        <v>999</v>
      </c>
      <c r="MY19" s="4">
        <v>999</v>
      </c>
      <c r="MZ19" s="30">
        <v>999</v>
      </c>
      <c r="NA19" s="30">
        <v>999</v>
      </c>
      <c r="NB19" s="30">
        <v>999</v>
      </c>
      <c r="NC19" s="30">
        <v>999</v>
      </c>
      <c r="ND19" s="30">
        <v>999</v>
      </c>
      <c r="NE19" s="30">
        <v>999</v>
      </c>
      <c r="NF19" s="30">
        <v>999</v>
      </c>
      <c r="NG19" s="30">
        <v>999</v>
      </c>
      <c r="NH19" s="30">
        <v>999</v>
      </c>
      <c r="NI19" s="30">
        <v>999</v>
      </c>
      <c r="NJ19" s="4">
        <v>0.22264900147069022</v>
      </c>
      <c r="NK19" s="4">
        <v>5.8299999999999998E-2</v>
      </c>
      <c r="NL19" s="4">
        <v>0.23660062566315276</v>
      </c>
      <c r="NM19" s="4">
        <v>6.2899999999999998E-2</v>
      </c>
      <c r="NN19" s="4">
        <v>0.22902447137723592</v>
      </c>
      <c r="NO19" s="4">
        <v>5.3600000000000002E-2</v>
      </c>
      <c r="NP19" s="4">
        <v>999</v>
      </c>
      <c r="NQ19" s="4">
        <v>999</v>
      </c>
      <c r="NR19" s="4">
        <v>999</v>
      </c>
      <c r="NS19" s="4">
        <v>999</v>
      </c>
      <c r="NT19" s="4">
        <v>999</v>
      </c>
      <c r="NU19" s="4">
        <v>999</v>
      </c>
      <c r="NV19" s="4">
        <v>999</v>
      </c>
      <c r="NW19" s="4">
        <v>999</v>
      </c>
      <c r="NX19" s="4">
        <v>999</v>
      </c>
      <c r="NY19" s="4">
        <v>999</v>
      </c>
      <c r="NZ19" s="4">
        <v>999</v>
      </c>
      <c r="OA19" s="4">
        <v>999</v>
      </c>
      <c r="OB19" s="5">
        <v>999</v>
      </c>
      <c r="OC19" s="4">
        <v>999</v>
      </c>
      <c r="OD19" s="4">
        <v>999</v>
      </c>
      <c r="OE19" s="4">
        <v>999</v>
      </c>
      <c r="OF19" s="30">
        <f t="shared" si="5"/>
        <v>0.85214626391096981</v>
      </c>
      <c r="OG19" s="15" t="s">
        <v>1024</v>
      </c>
      <c r="OH19" s="30">
        <v>999</v>
      </c>
      <c r="OI19" s="30">
        <v>999</v>
      </c>
      <c r="OJ19" s="30">
        <v>999</v>
      </c>
      <c r="OK19" s="30">
        <v>999</v>
      </c>
      <c r="OL19" s="30">
        <v>999</v>
      </c>
      <c r="OM19" s="30">
        <v>999</v>
      </c>
      <c r="ON19" s="30">
        <v>999</v>
      </c>
      <c r="OO19" s="30">
        <v>999</v>
      </c>
      <c r="OP19" s="4">
        <v>2014</v>
      </c>
      <c r="OQ19" s="4">
        <v>0.92200000000000004</v>
      </c>
      <c r="OR19" s="4">
        <v>0.92200000000000004</v>
      </c>
      <c r="OS19" s="4">
        <v>0.91890000000000005</v>
      </c>
      <c r="OT19" s="4">
        <v>0.91890000000000005</v>
      </c>
      <c r="OU19" s="4">
        <v>0.92510000000000003</v>
      </c>
      <c r="OV19" s="4">
        <v>0.92510000000000003</v>
      </c>
      <c r="OW19" s="4">
        <v>999</v>
      </c>
      <c r="OX19" s="4">
        <v>999</v>
      </c>
      <c r="OY19" s="4">
        <v>999</v>
      </c>
      <c r="OZ19" s="4">
        <v>999</v>
      </c>
      <c r="PA19" s="4">
        <v>999</v>
      </c>
      <c r="PB19" s="4">
        <v>999</v>
      </c>
      <c r="PC19" s="4">
        <v>999</v>
      </c>
      <c r="PD19" s="4">
        <v>999</v>
      </c>
      <c r="PE19" s="4">
        <v>999</v>
      </c>
      <c r="PF19" s="4">
        <v>999</v>
      </c>
      <c r="PG19" s="4">
        <v>999</v>
      </c>
      <c r="PH19" s="4">
        <v>999</v>
      </c>
      <c r="PI19" s="4">
        <v>999</v>
      </c>
      <c r="PJ19" s="4">
        <v>999</v>
      </c>
      <c r="PK19" s="4">
        <v>999</v>
      </c>
      <c r="PL19" s="4">
        <v>999</v>
      </c>
      <c r="PM19" s="30">
        <f t="shared" si="6"/>
        <v>1.006747197736424</v>
      </c>
      <c r="PN19" s="15" t="s">
        <v>1021</v>
      </c>
      <c r="PO19" s="30">
        <v>999</v>
      </c>
      <c r="PP19" s="30">
        <v>999</v>
      </c>
      <c r="PQ19" s="30">
        <v>999</v>
      </c>
      <c r="PR19" s="30">
        <v>999</v>
      </c>
      <c r="PS19" s="30">
        <v>999</v>
      </c>
      <c r="PT19" s="30">
        <v>999</v>
      </c>
      <c r="PU19" s="30">
        <v>999</v>
      </c>
      <c r="PV19" s="30">
        <v>999</v>
      </c>
      <c r="PW19" s="4">
        <v>0.58371231967895199</v>
      </c>
      <c r="PX19" s="4">
        <v>0.49570000000000003</v>
      </c>
      <c r="PY19" s="4">
        <v>0.58583689903654568</v>
      </c>
      <c r="PZ19" s="4">
        <v>0.49159999999999998</v>
      </c>
      <c r="QA19" s="4">
        <v>0.59251694905208518</v>
      </c>
      <c r="QB19" s="4">
        <v>0.49979999999999997</v>
      </c>
      <c r="QC19" s="4">
        <v>999</v>
      </c>
      <c r="QD19" s="4">
        <v>999</v>
      </c>
      <c r="QE19" s="4">
        <v>999</v>
      </c>
      <c r="QF19" s="4">
        <v>999</v>
      </c>
      <c r="QG19" s="4">
        <v>999</v>
      </c>
      <c r="QH19" s="4">
        <v>999</v>
      </c>
      <c r="QI19" s="4">
        <v>999</v>
      </c>
      <c r="QJ19" s="4">
        <v>999</v>
      </c>
      <c r="QK19" s="4">
        <v>999</v>
      </c>
      <c r="QL19" s="4">
        <v>999</v>
      </c>
      <c r="QM19" s="4">
        <v>999</v>
      </c>
      <c r="QN19" s="4">
        <v>999</v>
      </c>
      <c r="QO19" s="4">
        <v>999</v>
      </c>
      <c r="QP19" s="4">
        <v>999</v>
      </c>
      <c r="QQ19" s="4">
        <v>999</v>
      </c>
      <c r="QR19" s="4">
        <v>999</v>
      </c>
      <c r="QS19" s="30">
        <f t="shared" si="9"/>
        <v>1.016680227827502</v>
      </c>
      <c r="QT19" s="15" t="s">
        <v>1021</v>
      </c>
      <c r="QU19" s="30">
        <v>999</v>
      </c>
      <c r="QV19" s="30">
        <v>999</v>
      </c>
      <c r="QW19" s="30">
        <v>999</v>
      </c>
      <c r="QX19" s="30">
        <v>999</v>
      </c>
      <c r="QY19" s="30">
        <v>999</v>
      </c>
      <c r="QZ19" s="30">
        <v>999</v>
      </c>
      <c r="RA19" s="30">
        <v>999</v>
      </c>
      <c r="RB19" s="30">
        <v>999</v>
      </c>
      <c r="RC19" s="4">
        <v>2014</v>
      </c>
      <c r="RD19" s="24">
        <v>0.77249999999999996</v>
      </c>
      <c r="RE19" s="24">
        <v>0.77249999999999996</v>
      </c>
      <c r="RF19" s="24">
        <v>0.76730000000000009</v>
      </c>
      <c r="RG19" s="24">
        <v>0.76730000000000009</v>
      </c>
      <c r="RH19" s="24">
        <v>0.77780000000000005</v>
      </c>
      <c r="RI19" s="24">
        <v>0.77780000000000005</v>
      </c>
      <c r="RJ19" s="4">
        <v>999</v>
      </c>
      <c r="RK19" s="4">
        <v>999</v>
      </c>
      <c r="RL19" s="4">
        <v>999</v>
      </c>
      <c r="RM19" s="4">
        <v>999</v>
      </c>
      <c r="RN19" s="4">
        <v>999</v>
      </c>
      <c r="RO19" s="4">
        <v>999</v>
      </c>
      <c r="RP19" s="4">
        <v>999</v>
      </c>
      <c r="RQ19" s="4">
        <v>999</v>
      </c>
      <c r="RR19" s="4">
        <v>999</v>
      </c>
      <c r="RS19" s="4">
        <v>999</v>
      </c>
      <c r="RT19" s="4">
        <v>999</v>
      </c>
      <c r="RU19" s="4">
        <v>999</v>
      </c>
      <c r="RV19" s="4">
        <v>999</v>
      </c>
      <c r="RW19" s="4">
        <v>999</v>
      </c>
      <c r="RX19" s="4">
        <v>999</v>
      </c>
      <c r="RY19" s="4">
        <v>999</v>
      </c>
      <c r="RZ19" s="30">
        <f t="shared" si="7"/>
        <v>1.0136843477127591</v>
      </c>
      <c r="SA19" s="15" t="s">
        <v>1021</v>
      </c>
      <c r="SB19" s="30">
        <v>999</v>
      </c>
      <c r="SC19" s="30">
        <v>999</v>
      </c>
      <c r="SD19" s="30">
        <v>999</v>
      </c>
      <c r="SE19" s="30">
        <v>999</v>
      </c>
      <c r="SF19" s="30">
        <v>999</v>
      </c>
      <c r="SG19" s="30">
        <v>999</v>
      </c>
      <c r="SH19" s="30">
        <v>999</v>
      </c>
      <c r="SI19" s="30">
        <v>999</v>
      </c>
      <c r="SJ19" s="25">
        <v>0.7043969495876119</v>
      </c>
      <c r="SK19" s="24">
        <v>0.64190000000000003</v>
      </c>
      <c r="SL19" s="24">
        <v>0.72367402862548436</v>
      </c>
      <c r="SM19" s="24">
        <v>0.66079999999999994</v>
      </c>
      <c r="SN19" s="24">
        <v>0.69271769928517901</v>
      </c>
      <c r="SO19" s="24">
        <v>0.62280000000000002</v>
      </c>
      <c r="SP19" s="4">
        <v>999</v>
      </c>
      <c r="SQ19" s="4">
        <v>999</v>
      </c>
      <c r="SR19" s="4">
        <v>999</v>
      </c>
      <c r="SS19" s="4">
        <v>999</v>
      </c>
      <c r="ST19" s="4">
        <v>999</v>
      </c>
      <c r="SU19" s="4">
        <v>999</v>
      </c>
      <c r="SV19" s="4">
        <v>999</v>
      </c>
      <c r="SW19" s="4">
        <v>999</v>
      </c>
      <c r="SX19" s="4">
        <v>999</v>
      </c>
      <c r="SY19" s="4">
        <v>999</v>
      </c>
      <c r="SZ19" s="4">
        <v>999</v>
      </c>
      <c r="TA19" s="4">
        <v>999</v>
      </c>
      <c r="TB19" s="4">
        <v>999</v>
      </c>
      <c r="TC19" s="4">
        <v>999</v>
      </c>
      <c r="TD19" s="4">
        <v>999</v>
      </c>
      <c r="TE19" s="4">
        <v>999</v>
      </c>
      <c r="TF19" s="30">
        <f t="shared" si="0"/>
        <v>0.94249394673123499</v>
      </c>
      <c r="TG19" s="15" t="s">
        <v>1024</v>
      </c>
      <c r="TH19" s="30">
        <v>999</v>
      </c>
      <c r="TI19" s="30">
        <v>999</v>
      </c>
      <c r="TJ19" s="30">
        <v>999</v>
      </c>
      <c r="TK19" s="30">
        <v>999</v>
      </c>
      <c r="TL19" s="30">
        <v>999</v>
      </c>
      <c r="TM19" s="30">
        <v>999</v>
      </c>
      <c r="TN19" s="30">
        <v>999</v>
      </c>
      <c r="TO19" s="30">
        <v>999</v>
      </c>
      <c r="TP19" s="4">
        <v>999</v>
      </c>
      <c r="TQ19" s="4">
        <v>999</v>
      </c>
      <c r="TR19" s="4">
        <v>999</v>
      </c>
      <c r="TS19" s="4">
        <v>999</v>
      </c>
      <c r="TT19" s="4">
        <v>999</v>
      </c>
      <c r="TU19" s="4">
        <v>999</v>
      </c>
      <c r="TV19" s="4">
        <v>999</v>
      </c>
      <c r="TW19" s="4">
        <v>999</v>
      </c>
      <c r="TX19" s="4">
        <v>999</v>
      </c>
      <c r="TY19" s="4">
        <v>999</v>
      </c>
      <c r="TZ19" s="4">
        <v>999</v>
      </c>
      <c r="UA19" s="4">
        <v>999</v>
      </c>
      <c r="UB19" s="4">
        <v>999</v>
      </c>
      <c r="UC19" s="4">
        <v>999</v>
      </c>
      <c r="UD19" s="4">
        <v>999</v>
      </c>
      <c r="UE19" s="4">
        <v>999</v>
      </c>
      <c r="UF19" s="4">
        <v>999</v>
      </c>
      <c r="UG19" s="4">
        <v>999</v>
      </c>
      <c r="UH19" s="4">
        <v>999</v>
      </c>
      <c r="UI19" s="4">
        <v>999</v>
      </c>
      <c r="UJ19" s="4">
        <v>999</v>
      </c>
      <c r="UK19" s="4">
        <v>999</v>
      </c>
      <c r="UL19" s="30">
        <v>999</v>
      </c>
      <c r="UM19" s="30">
        <v>999</v>
      </c>
      <c r="UN19" s="30">
        <v>999</v>
      </c>
      <c r="UO19" s="30">
        <v>999</v>
      </c>
      <c r="UP19" s="30">
        <v>999</v>
      </c>
      <c r="UQ19" s="30">
        <v>999</v>
      </c>
      <c r="UR19" s="30">
        <v>999</v>
      </c>
      <c r="US19" s="30">
        <v>999</v>
      </c>
      <c r="UT19" s="30">
        <v>999</v>
      </c>
      <c r="UU19" s="30">
        <v>999</v>
      </c>
      <c r="UV19" s="4">
        <v>999</v>
      </c>
      <c r="UW19" s="4">
        <v>999</v>
      </c>
      <c r="UX19" s="4">
        <v>999</v>
      </c>
      <c r="UY19" s="4">
        <v>999</v>
      </c>
      <c r="UZ19" s="4">
        <v>999</v>
      </c>
      <c r="VA19" s="4">
        <v>999</v>
      </c>
      <c r="VB19" s="4">
        <v>999</v>
      </c>
      <c r="VC19" s="4">
        <v>999</v>
      </c>
      <c r="VD19" s="4">
        <v>999</v>
      </c>
      <c r="VE19" s="4">
        <v>999</v>
      </c>
      <c r="VF19" s="4">
        <v>999</v>
      </c>
      <c r="VG19" s="4">
        <v>999</v>
      </c>
      <c r="VH19" s="4">
        <v>999</v>
      </c>
      <c r="VI19" s="4">
        <v>999</v>
      </c>
      <c r="VJ19" s="4">
        <v>999</v>
      </c>
      <c r="VK19" s="4">
        <v>999</v>
      </c>
      <c r="VL19" s="4">
        <v>999</v>
      </c>
      <c r="VM19" s="4">
        <v>999</v>
      </c>
      <c r="VN19" s="4">
        <v>999</v>
      </c>
      <c r="VO19" s="4">
        <v>999</v>
      </c>
      <c r="VP19" s="4">
        <v>999</v>
      </c>
      <c r="VQ19" s="4">
        <v>999</v>
      </c>
      <c r="VR19" s="30">
        <v>999</v>
      </c>
      <c r="VS19" s="30">
        <v>999</v>
      </c>
      <c r="VT19" s="30">
        <v>999</v>
      </c>
      <c r="VU19" s="30">
        <v>999</v>
      </c>
      <c r="VV19" s="30">
        <v>999</v>
      </c>
      <c r="VW19" s="30">
        <v>999</v>
      </c>
      <c r="VX19" s="30">
        <v>999</v>
      </c>
      <c r="VY19" s="30">
        <v>999</v>
      </c>
      <c r="VZ19" s="30">
        <v>999</v>
      </c>
      <c r="WA19" s="30">
        <v>999</v>
      </c>
      <c r="WB19" s="4">
        <v>2014</v>
      </c>
      <c r="WC19" s="88">
        <v>0.67585794382495779</v>
      </c>
      <c r="WD19" s="88">
        <v>0.20454545454545456</v>
      </c>
      <c r="WE19" s="88">
        <v>0.73484848484848486</v>
      </c>
      <c r="WF19" s="81">
        <v>0</v>
      </c>
      <c r="WG19" s="4" t="s">
        <v>1011</v>
      </c>
      <c r="WH19" s="4">
        <v>0</v>
      </c>
      <c r="WI19" s="4" t="s">
        <v>1011</v>
      </c>
      <c r="WJ19" s="4">
        <v>0</v>
      </c>
      <c r="WK19" s="4" t="s">
        <v>1011</v>
      </c>
      <c r="WL19" s="4">
        <v>0</v>
      </c>
      <c r="WM19" s="4" t="s">
        <v>1011</v>
      </c>
      <c r="WN19" s="4">
        <v>0</v>
      </c>
      <c r="WO19" s="4" t="s">
        <v>1011</v>
      </c>
      <c r="WP19" s="4">
        <v>1</v>
      </c>
      <c r="WQ19" s="4" t="s">
        <v>1010</v>
      </c>
      <c r="WR19" s="4">
        <v>1</v>
      </c>
      <c r="WS19" s="4" t="s">
        <v>1010</v>
      </c>
      <c r="WT19" s="4">
        <v>1</v>
      </c>
      <c r="WU19" s="4" t="s">
        <v>1010</v>
      </c>
      <c r="WV19" s="4">
        <v>1</v>
      </c>
      <c r="WW19" s="4" t="s">
        <v>1010</v>
      </c>
      <c r="WX19" s="4">
        <v>1</v>
      </c>
      <c r="WY19" s="4" t="s">
        <v>1010</v>
      </c>
      <c r="WZ19" s="4">
        <v>1</v>
      </c>
      <c r="XA19" s="4" t="s">
        <v>1010</v>
      </c>
      <c r="XB19" s="4">
        <v>1</v>
      </c>
      <c r="XC19" s="4" t="s">
        <v>1010</v>
      </c>
      <c r="XD19" s="4">
        <v>1</v>
      </c>
      <c r="XE19" s="4" t="s">
        <v>1010</v>
      </c>
      <c r="XF19" s="4">
        <v>1</v>
      </c>
      <c r="XG19" s="4" t="s">
        <v>1010</v>
      </c>
      <c r="XH19" s="4">
        <v>1</v>
      </c>
      <c r="XI19" s="4" t="s">
        <v>1010</v>
      </c>
      <c r="XJ19" s="4">
        <v>1</v>
      </c>
      <c r="XK19" s="4" t="s">
        <v>1010</v>
      </c>
      <c r="XL19" s="4">
        <v>1</v>
      </c>
      <c r="XM19" s="4" t="s">
        <v>1010</v>
      </c>
      <c r="XN19" s="4">
        <v>1</v>
      </c>
      <c r="XO19" s="4" t="s">
        <v>1010</v>
      </c>
      <c r="XP19" s="4">
        <v>1</v>
      </c>
      <c r="XQ19" s="4" t="s">
        <v>1010</v>
      </c>
      <c r="XR19" s="4">
        <v>0</v>
      </c>
      <c r="XS19" s="4" t="s">
        <v>1011</v>
      </c>
      <c r="XT19" s="88">
        <v>0.68421052631578949</v>
      </c>
      <c r="XU19" s="88">
        <v>1</v>
      </c>
      <c r="XV19" s="4">
        <v>1</v>
      </c>
      <c r="XW19" s="4" t="s">
        <v>1010</v>
      </c>
      <c r="XX19" s="4">
        <v>0</v>
      </c>
      <c r="XY19" s="4" t="s">
        <v>1010</v>
      </c>
      <c r="XZ19" s="4">
        <v>0</v>
      </c>
      <c r="YA19" s="4" t="s">
        <v>1011</v>
      </c>
      <c r="YB19" s="4">
        <v>0</v>
      </c>
      <c r="YC19" s="4" t="s">
        <v>1050</v>
      </c>
      <c r="YD19" s="88">
        <v>0.25</v>
      </c>
      <c r="YE19" s="88">
        <v>1</v>
      </c>
      <c r="YF19" s="4">
        <v>1</v>
      </c>
      <c r="YG19" s="4" t="s">
        <v>1010</v>
      </c>
      <c r="YH19" s="4">
        <v>1</v>
      </c>
      <c r="YI19" s="4" t="s">
        <v>1010</v>
      </c>
      <c r="YJ19" s="4">
        <v>1</v>
      </c>
      <c r="YK19" s="4" t="s">
        <v>1010</v>
      </c>
      <c r="YL19" s="4">
        <v>1</v>
      </c>
      <c r="YM19" s="4" t="s">
        <v>1010</v>
      </c>
      <c r="YN19" s="4">
        <v>1</v>
      </c>
      <c r="YO19" s="4" t="s">
        <v>1010</v>
      </c>
      <c r="YP19" s="4">
        <v>1</v>
      </c>
      <c r="YQ19" s="4" t="s">
        <v>1010</v>
      </c>
      <c r="YR19" s="4">
        <v>1</v>
      </c>
      <c r="YS19" s="4" t="s">
        <v>1010</v>
      </c>
      <c r="YT19" s="4">
        <v>1</v>
      </c>
      <c r="YU19" s="4" t="s">
        <v>1010</v>
      </c>
      <c r="YV19" s="24">
        <v>0.502</v>
      </c>
      <c r="YW19" s="24">
        <v>0.502</v>
      </c>
      <c r="YX19" s="24">
        <v>0.47899999999999998</v>
      </c>
      <c r="YY19" s="24">
        <v>0.47899999999999998</v>
      </c>
      <c r="YZ19" s="24">
        <v>0.52580000000000005</v>
      </c>
      <c r="ZA19" s="24">
        <v>0.52580000000000005</v>
      </c>
      <c r="ZB19" s="4">
        <v>999</v>
      </c>
      <c r="ZC19" s="4">
        <v>999</v>
      </c>
      <c r="ZD19" s="4">
        <v>999</v>
      </c>
      <c r="ZE19" s="4">
        <v>999</v>
      </c>
      <c r="ZF19" s="4">
        <v>999</v>
      </c>
      <c r="ZG19" s="4">
        <v>999</v>
      </c>
      <c r="ZH19" s="4">
        <v>999</v>
      </c>
      <c r="ZI19" s="4">
        <v>999</v>
      </c>
      <c r="ZJ19" s="4">
        <v>999</v>
      </c>
      <c r="ZK19" s="4">
        <v>999</v>
      </c>
      <c r="ZL19" s="4">
        <v>999</v>
      </c>
      <c r="ZM19" s="4">
        <v>999</v>
      </c>
      <c r="ZN19" s="4">
        <v>999</v>
      </c>
      <c r="ZO19" s="4">
        <v>999</v>
      </c>
      <c r="ZP19" s="4">
        <v>999</v>
      </c>
      <c r="ZQ19" s="4">
        <v>999</v>
      </c>
      <c r="ZR19" s="30">
        <f t="shared" si="10"/>
        <v>1.0977035490605429</v>
      </c>
      <c r="ZS19" s="15" t="s">
        <v>1021</v>
      </c>
      <c r="ZT19" s="30">
        <v>999</v>
      </c>
      <c r="ZU19" s="30">
        <v>999</v>
      </c>
      <c r="ZV19" s="30">
        <v>999</v>
      </c>
      <c r="ZW19" s="30">
        <v>999</v>
      </c>
      <c r="ZX19" s="30">
        <v>999</v>
      </c>
      <c r="ZY19" s="30">
        <v>999</v>
      </c>
      <c r="ZZ19" s="30">
        <v>999</v>
      </c>
      <c r="AAA19" s="30">
        <v>999</v>
      </c>
      <c r="AAB19" s="4">
        <v>999</v>
      </c>
      <c r="AAC19" s="4">
        <v>999</v>
      </c>
      <c r="AAD19" s="4">
        <v>999</v>
      </c>
      <c r="AAE19" s="4">
        <v>999</v>
      </c>
      <c r="AAF19" s="4">
        <v>999</v>
      </c>
      <c r="AAG19" s="4">
        <v>999</v>
      </c>
      <c r="AAH19" s="4">
        <v>999</v>
      </c>
      <c r="AAI19" s="4">
        <v>999</v>
      </c>
      <c r="AAJ19" s="4">
        <v>999</v>
      </c>
      <c r="AAK19" s="4">
        <v>999</v>
      </c>
      <c r="AAL19" s="4">
        <v>999</v>
      </c>
      <c r="AAM19" s="4">
        <v>999</v>
      </c>
      <c r="AAN19" s="4">
        <v>999</v>
      </c>
      <c r="AAO19" s="4">
        <v>999</v>
      </c>
      <c r="AAP19" s="4">
        <v>999</v>
      </c>
      <c r="AAQ19" s="4">
        <v>999</v>
      </c>
      <c r="AAR19" s="4">
        <v>999</v>
      </c>
      <c r="AAS19" s="4">
        <v>999</v>
      </c>
      <c r="AAT19" s="4">
        <v>999</v>
      </c>
      <c r="AAU19" s="4">
        <v>999</v>
      </c>
      <c r="AAV19" s="4">
        <v>999</v>
      </c>
      <c r="AAW19" s="4">
        <v>999</v>
      </c>
      <c r="AAX19" s="30">
        <v>999</v>
      </c>
      <c r="AAY19" s="30">
        <v>999</v>
      </c>
      <c r="AAZ19" s="30">
        <v>999</v>
      </c>
      <c r="ABA19" s="30">
        <v>999</v>
      </c>
      <c r="ABB19" s="30">
        <v>999</v>
      </c>
      <c r="ABC19" s="30">
        <v>999</v>
      </c>
      <c r="ABD19" s="30">
        <v>999</v>
      </c>
      <c r="ABE19" s="30">
        <v>999</v>
      </c>
      <c r="ABF19" s="30">
        <v>999</v>
      </c>
      <c r="ABG19" s="30">
        <v>999</v>
      </c>
      <c r="ABH19" s="24">
        <v>0.52200000000000002</v>
      </c>
      <c r="ABI19" s="24">
        <v>0.52200000000000002</v>
      </c>
      <c r="ABJ19" s="4">
        <v>999</v>
      </c>
      <c r="ABK19" s="4">
        <v>999</v>
      </c>
      <c r="ABL19" s="4">
        <v>999</v>
      </c>
      <c r="ABM19" s="4">
        <v>999</v>
      </c>
      <c r="ABN19" s="4">
        <v>999</v>
      </c>
      <c r="ABO19" s="4">
        <v>999</v>
      </c>
      <c r="ABP19" s="4">
        <v>999</v>
      </c>
      <c r="ABQ19" s="4">
        <v>999</v>
      </c>
      <c r="ABR19" s="4">
        <v>999</v>
      </c>
      <c r="ABS19" s="4">
        <v>999</v>
      </c>
      <c r="ABT19" s="4">
        <v>999</v>
      </c>
      <c r="ABU19" s="4">
        <v>999</v>
      </c>
      <c r="ABV19" s="4">
        <v>999</v>
      </c>
      <c r="ABW19" s="4">
        <v>999</v>
      </c>
      <c r="ABX19" s="4">
        <v>999</v>
      </c>
      <c r="ABY19" s="4">
        <v>999</v>
      </c>
      <c r="ABZ19" s="4">
        <v>999</v>
      </c>
      <c r="ACA19" s="4">
        <v>999</v>
      </c>
      <c r="ACB19" s="4">
        <v>999</v>
      </c>
      <c r="ACC19" s="4">
        <v>999</v>
      </c>
      <c r="ACD19" s="30">
        <v>999</v>
      </c>
      <c r="ACE19" s="30">
        <v>999</v>
      </c>
      <c r="ACF19" s="30">
        <v>999</v>
      </c>
      <c r="ACG19" s="30">
        <v>999</v>
      </c>
      <c r="ACH19" s="30">
        <v>999</v>
      </c>
      <c r="ACI19" s="30">
        <v>999</v>
      </c>
      <c r="ACJ19" s="30">
        <v>999</v>
      </c>
      <c r="ACK19" s="30">
        <v>999</v>
      </c>
      <c r="ACL19" s="30">
        <v>999</v>
      </c>
      <c r="ACM19" s="30">
        <v>999</v>
      </c>
      <c r="ACN19" s="24">
        <v>0.36851065745468625</v>
      </c>
      <c r="ACO19" s="24">
        <v>0.23499999999999999</v>
      </c>
      <c r="ACP19" s="24">
        <v>0.36295132778634664</v>
      </c>
      <c r="ACQ19" s="24">
        <v>0.218</v>
      </c>
      <c r="ACR19" s="24">
        <v>0.38983445589766452</v>
      </c>
      <c r="ACS19" s="24">
        <v>0.251</v>
      </c>
      <c r="ACT19" s="4">
        <v>999</v>
      </c>
      <c r="ACU19" s="4">
        <v>999</v>
      </c>
      <c r="ACV19" s="4">
        <v>999</v>
      </c>
      <c r="ACW19" s="4">
        <v>999</v>
      </c>
      <c r="ACX19" s="4">
        <v>999</v>
      </c>
      <c r="ACY19" s="4">
        <v>999</v>
      </c>
      <c r="ACZ19" s="4">
        <v>999</v>
      </c>
      <c r="ADA19" s="4">
        <v>999</v>
      </c>
      <c r="ADB19" s="4">
        <v>999</v>
      </c>
      <c r="ADC19" s="4">
        <v>999</v>
      </c>
      <c r="ADD19" s="4">
        <v>999</v>
      </c>
      <c r="ADE19" s="4">
        <v>999</v>
      </c>
      <c r="ADF19" s="4">
        <v>999</v>
      </c>
      <c r="ADG19" s="4">
        <v>999</v>
      </c>
      <c r="ADH19" s="4">
        <v>999</v>
      </c>
      <c r="ADI19" s="4">
        <v>999</v>
      </c>
      <c r="ADJ19" s="30">
        <f t="shared" si="11"/>
        <v>1.1513761467889909</v>
      </c>
      <c r="ADK19" s="30" t="s">
        <v>1021</v>
      </c>
      <c r="ADL19" s="30">
        <v>999</v>
      </c>
      <c r="ADM19" s="30">
        <v>999</v>
      </c>
      <c r="ADN19" s="30">
        <v>999</v>
      </c>
      <c r="ADO19" s="30">
        <v>999</v>
      </c>
      <c r="ADP19" s="30">
        <v>999</v>
      </c>
      <c r="ADQ19" s="30">
        <v>999</v>
      </c>
      <c r="ADR19" s="30">
        <v>999</v>
      </c>
      <c r="ADS19" s="30">
        <v>999</v>
      </c>
      <c r="ADT19" s="4">
        <v>999</v>
      </c>
      <c r="ADU19" s="4">
        <v>999</v>
      </c>
      <c r="ADV19" s="4">
        <v>999</v>
      </c>
      <c r="ADW19" s="4">
        <v>999</v>
      </c>
      <c r="ADX19" s="4">
        <v>999</v>
      </c>
      <c r="ADY19" s="4">
        <v>999</v>
      </c>
      <c r="ADZ19" s="4">
        <v>999</v>
      </c>
      <c r="AEA19" s="4">
        <v>999</v>
      </c>
      <c r="AEB19" s="4">
        <v>999</v>
      </c>
      <c r="AEC19" s="4">
        <v>999</v>
      </c>
      <c r="AED19" s="4">
        <v>999</v>
      </c>
      <c r="AEE19" s="4">
        <v>999</v>
      </c>
      <c r="AEF19" s="4">
        <v>999</v>
      </c>
      <c r="AEG19" s="4">
        <v>999</v>
      </c>
      <c r="AEH19" s="4">
        <v>999</v>
      </c>
      <c r="AEI19" s="4">
        <v>999</v>
      </c>
      <c r="AEJ19" s="4">
        <v>999</v>
      </c>
      <c r="AEK19" s="4">
        <v>999</v>
      </c>
      <c r="AEL19" s="4">
        <v>999</v>
      </c>
      <c r="AEM19" s="4">
        <v>999</v>
      </c>
      <c r="AEN19" s="4">
        <v>999</v>
      </c>
      <c r="AEO19" s="4">
        <v>999</v>
      </c>
      <c r="AEP19" s="30">
        <v>999</v>
      </c>
      <c r="AEQ19" s="30">
        <v>999</v>
      </c>
      <c r="AER19" s="30">
        <v>999</v>
      </c>
      <c r="AES19" s="30">
        <v>999</v>
      </c>
      <c r="AET19" s="30">
        <v>999</v>
      </c>
      <c r="AEU19" s="30">
        <v>999</v>
      </c>
      <c r="AEV19" s="30">
        <v>999</v>
      </c>
      <c r="AEW19" s="30">
        <v>999</v>
      </c>
      <c r="AEX19" s="30">
        <v>999</v>
      </c>
      <c r="AEY19" s="30">
        <v>999</v>
      </c>
      <c r="AEZ19" s="4">
        <v>999</v>
      </c>
      <c r="AFA19" s="4">
        <v>999</v>
      </c>
      <c r="AFB19" s="4">
        <v>999</v>
      </c>
      <c r="AFC19" s="4">
        <v>999</v>
      </c>
      <c r="AFD19" s="4">
        <v>999</v>
      </c>
      <c r="AFE19" s="4">
        <v>999</v>
      </c>
      <c r="AFF19" s="4">
        <v>999</v>
      </c>
      <c r="AFG19" s="4">
        <v>999</v>
      </c>
      <c r="AFH19" s="4">
        <v>999</v>
      </c>
      <c r="AFI19" s="4">
        <v>999</v>
      </c>
      <c r="AFJ19" s="4">
        <v>999</v>
      </c>
      <c r="AFK19" s="4">
        <v>999</v>
      </c>
      <c r="AFL19" s="4">
        <v>999</v>
      </c>
      <c r="AFM19" s="4">
        <v>999</v>
      </c>
      <c r="AFN19" s="4">
        <v>999</v>
      </c>
      <c r="AFO19" s="4">
        <v>999</v>
      </c>
      <c r="AFP19" s="4">
        <v>999</v>
      </c>
      <c r="AFQ19" s="4">
        <v>999</v>
      </c>
      <c r="AFR19" s="4">
        <v>999</v>
      </c>
      <c r="AFS19" s="4">
        <v>999</v>
      </c>
      <c r="AFT19" s="4">
        <v>999</v>
      </c>
      <c r="AFU19" s="4">
        <v>999</v>
      </c>
      <c r="AFV19" s="30">
        <v>999</v>
      </c>
      <c r="AFW19" s="30">
        <v>999</v>
      </c>
      <c r="AFX19" s="30">
        <v>999</v>
      </c>
      <c r="AFY19" s="30">
        <v>999</v>
      </c>
      <c r="AFZ19" s="30">
        <v>999</v>
      </c>
      <c r="AGA19" s="30">
        <v>999</v>
      </c>
      <c r="AGB19" s="30">
        <v>999</v>
      </c>
      <c r="AGC19" s="30">
        <v>999</v>
      </c>
      <c r="AGD19" s="30">
        <v>999</v>
      </c>
      <c r="AGE19" s="30">
        <v>999</v>
      </c>
      <c r="AGF19" s="5">
        <v>2014</v>
      </c>
      <c r="AGG19" s="24">
        <v>0.90930000000000011</v>
      </c>
      <c r="AGH19" s="24">
        <v>0.90930000000000011</v>
      </c>
      <c r="AGI19" s="24">
        <v>0.89590000000000003</v>
      </c>
      <c r="AGJ19" s="24">
        <v>0.89590000000000003</v>
      </c>
      <c r="AGK19" s="24">
        <v>0.92120000000000002</v>
      </c>
      <c r="AGL19" s="24">
        <v>0.92120000000000002</v>
      </c>
      <c r="AGM19" s="4">
        <v>999</v>
      </c>
      <c r="AGN19" s="4">
        <v>999</v>
      </c>
      <c r="AGO19" s="4">
        <v>999</v>
      </c>
      <c r="AGP19" s="4">
        <v>999</v>
      </c>
      <c r="AGQ19" s="4">
        <v>999</v>
      </c>
      <c r="AGR19" s="4">
        <v>999</v>
      </c>
      <c r="AGS19" s="4">
        <v>999</v>
      </c>
      <c r="AGT19" s="4">
        <v>999</v>
      </c>
      <c r="AGU19" s="4">
        <v>999</v>
      </c>
      <c r="AGV19" s="4">
        <v>999</v>
      </c>
      <c r="AGW19" s="4">
        <v>999</v>
      </c>
      <c r="AGX19" s="4">
        <v>999</v>
      </c>
      <c r="AGY19" s="4">
        <v>999</v>
      </c>
      <c r="AGZ19" s="4">
        <v>999</v>
      </c>
      <c r="AHA19" s="4">
        <v>999</v>
      </c>
      <c r="AHB19" s="4">
        <v>999</v>
      </c>
      <c r="AHC19" s="30">
        <f t="shared" si="8"/>
        <v>1.0282397589016632</v>
      </c>
      <c r="AHD19" s="15" t="s">
        <v>1021</v>
      </c>
      <c r="AHE19" s="30">
        <v>999</v>
      </c>
      <c r="AHF19" s="30">
        <v>999</v>
      </c>
      <c r="AHG19" s="30">
        <v>999</v>
      </c>
      <c r="AHH19" s="30">
        <v>999</v>
      </c>
      <c r="AHI19" s="30">
        <v>999</v>
      </c>
      <c r="AHJ19" s="30">
        <v>999</v>
      </c>
      <c r="AHK19" s="30">
        <v>999</v>
      </c>
      <c r="AHL19" s="30">
        <v>999</v>
      </c>
      <c r="AHM19" s="24">
        <v>0.83579999999999999</v>
      </c>
      <c r="AHN19" s="24">
        <v>0.83579999999999999</v>
      </c>
      <c r="AHO19" s="24">
        <v>0.97760000000000002</v>
      </c>
      <c r="AHP19" s="24">
        <v>0.97760000000000002</v>
      </c>
      <c r="AHQ19" s="24">
        <v>0.80069999999999997</v>
      </c>
      <c r="AHR19" s="24">
        <v>0.80069999999999997</v>
      </c>
      <c r="AHS19" s="4">
        <v>999</v>
      </c>
      <c r="AHT19" s="4">
        <v>999</v>
      </c>
      <c r="AHU19" s="4">
        <v>999</v>
      </c>
      <c r="AHV19" s="4">
        <v>999</v>
      </c>
      <c r="AHW19" s="4">
        <v>999</v>
      </c>
      <c r="AHX19" s="4">
        <v>999</v>
      </c>
      <c r="AHY19" s="4">
        <v>999</v>
      </c>
      <c r="AHZ19" s="4">
        <v>999</v>
      </c>
      <c r="AIA19" s="4">
        <v>999</v>
      </c>
      <c r="AIB19" s="4">
        <v>999</v>
      </c>
      <c r="AIC19" s="4">
        <v>999</v>
      </c>
      <c r="AID19" s="4">
        <v>999</v>
      </c>
      <c r="AIE19" s="4">
        <v>999</v>
      </c>
      <c r="AIF19" s="4">
        <v>999</v>
      </c>
      <c r="AIG19" s="4">
        <v>999</v>
      </c>
      <c r="AIH19" s="4">
        <v>999</v>
      </c>
      <c r="AII19" s="30">
        <f t="shared" si="2"/>
        <v>0.81904664484451717</v>
      </c>
      <c r="AIJ19" s="15" t="s">
        <v>1024</v>
      </c>
      <c r="AIK19" s="30">
        <v>999</v>
      </c>
      <c r="AIL19" s="30">
        <v>999</v>
      </c>
      <c r="AIM19" s="30">
        <v>999</v>
      </c>
      <c r="AIN19" s="30">
        <v>999</v>
      </c>
      <c r="AIO19" s="30">
        <v>999</v>
      </c>
      <c r="AIP19" s="30">
        <v>999</v>
      </c>
      <c r="AIQ19" s="30">
        <v>999</v>
      </c>
      <c r="AIR19" s="30">
        <v>999</v>
      </c>
      <c r="AIS19" s="5">
        <v>2015</v>
      </c>
      <c r="AIT19" s="88">
        <v>0.85673928134266819</v>
      </c>
      <c r="AIU19" s="88">
        <v>0.59469696969696972</v>
      </c>
      <c r="AIV19" s="88">
        <v>0.86489898989898994</v>
      </c>
      <c r="AIW19" s="4">
        <v>1</v>
      </c>
      <c r="AIX19" s="4" t="s">
        <v>1010</v>
      </c>
      <c r="AIY19" s="4">
        <v>0.33</v>
      </c>
      <c r="AIZ19" s="4" t="s">
        <v>1042</v>
      </c>
      <c r="AJA19" s="24">
        <v>999</v>
      </c>
      <c r="AJB19" s="24">
        <v>999</v>
      </c>
      <c r="AJC19" s="24">
        <v>999</v>
      </c>
      <c r="AJD19" s="24">
        <v>999</v>
      </c>
      <c r="AJE19" s="24">
        <v>999</v>
      </c>
      <c r="AJF19" s="24">
        <v>999</v>
      </c>
      <c r="AJG19" s="88">
        <v>0.66500000000000004</v>
      </c>
      <c r="AJH19" s="88">
        <v>0.66666666666666663</v>
      </c>
      <c r="AJI19" s="4">
        <v>997</v>
      </c>
      <c r="AJJ19" s="4" t="s">
        <v>1012</v>
      </c>
      <c r="AJK19" s="4">
        <v>1</v>
      </c>
      <c r="AJL19" s="4" t="s">
        <v>1010</v>
      </c>
      <c r="AJM19" s="24">
        <v>999</v>
      </c>
      <c r="AJN19" s="24">
        <v>999</v>
      </c>
      <c r="AJO19" s="24">
        <v>999</v>
      </c>
      <c r="AJP19" s="24">
        <v>999</v>
      </c>
      <c r="AJQ19" s="88">
        <v>1</v>
      </c>
      <c r="AJR19" s="88">
        <v>0.66666666666666663</v>
      </c>
      <c r="AJS19" s="4">
        <v>0.33</v>
      </c>
      <c r="AJT19" s="4" t="s">
        <v>1045</v>
      </c>
      <c r="AJU19" s="4">
        <v>1</v>
      </c>
      <c r="AJV19" s="4" t="s">
        <v>1010</v>
      </c>
      <c r="AJW19" s="4">
        <v>0.66</v>
      </c>
      <c r="AJX19" s="4" t="s">
        <v>1044</v>
      </c>
      <c r="AJY19" s="4">
        <v>0</v>
      </c>
      <c r="AJZ19" s="4" t="s">
        <v>1011</v>
      </c>
      <c r="AKA19" s="88">
        <v>0.49750000000000005</v>
      </c>
      <c r="AKB19" s="88">
        <v>1</v>
      </c>
      <c r="AKC19" s="4" t="s">
        <v>1036</v>
      </c>
      <c r="AKD19" s="4" t="s">
        <v>1010</v>
      </c>
      <c r="AKE19" s="24">
        <v>0.74410235792281398</v>
      </c>
      <c r="AKF19">
        <v>31</v>
      </c>
      <c r="AKG19" s="4" t="s">
        <v>1036</v>
      </c>
      <c r="AKH19" s="4" t="s">
        <v>1010</v>
      </c>
      <c r="AKI19" s="4" t="s">
        <v>1036</v>
      </c>
      <c r="AKJ19" s="4" t="s">
        <v>1010</v>
      </c>
      <c r="AKK19" s="24">
        <v>0.9526</v>
      </c>
      <c r="AKL19" s="24">
        <v>0.9526</v>
      </c>
      <c r="AKM19" s="4" t="s">
        <v>1036</v>
      </c>
      <c r="AKN19" s="4" t="s">
        <v>1010</v>
      </c>
      <c r="AKO19" s="4" t="s">
        <v>1036</v>
      </c>
      <c r="AKP19" s="4" t="s">
        <v>1010</v>
      </c>
      <c r="AKQ19" s="88">
        <v>0.95667176541754484</v>
      </c>
      <c r="AKR19" s="88">
        <v>1</v>
      </c>
      <c r="AKS19" s="88">
        <v>0.83333333333333326</v>
      </c>
    </row>
    <row r="20" spans="1:981" s="4" customFormat="1" x14ac:dyDescent="0.25">
      <c r="BN20" s="18"/>
      <c r="BO20" s="18"/>
      <c r="CD20" s="18"/>
      <c r="CE20" s="18"/>
      <c r="CL20" s="18"/>
      <c r="CM20" s="18"/>
      <c r="CV20" s="18"/>
      <c r="CW20" s="18"/>
      <c r="EH20" s="18"/>
      <c r="EI20" s="18"/>
      <c r="EJ20" s="18"/>
      <c r="EX20" s="18"/>
      <c r="EY20" s="18"/>
      <c r="FV20" s="18"/>
      <c r="FW20" s="18"/>
      <c r="GS20" s="18"/>
      <c r="GT20" s="18"/>
      <c r="GX20" s="5"/>
      <c r="HH20" s="5"/>
      <c r="HI20" s="18"/>
      <c r="HJ20" s="18"/>
      <c r="HK20" s="18"/>
      <c r="IB20" s="18"/>
      <c r="IC20" s="18"/>
      <c r="JP20" s="18"/>
      <c r="JQ20" s="18"/>
      <c r="KN20" s="15"/>
      <c r="KO20" s="15"/>
      <c r="KP20" s="15"/>
      <c r="KQ20" s="15"/>
      <c r="KR20" s="15"/>
      <c r="KS20" s="15"/>
      <c r="KT20" s="15"/>
      <c r="KU20" s="15"/>
      <c r="KV20" s="15"/>
      <c r="KW20" s="15"/>
      <c r="LT20" s="15"/>
      <c r="LU20" s="15"/>
      <c r="LV20" s="15"/>
      <c r="LW20" s="15"/>
      <c r="LX20" s="30"/>
      <c r="LY20" s="30"/>
      <c r="LZ20" s="15"/>
      <c r="MA20" s="15"/>
      <c r="MB20" s="15"/>
      <c r="MC20" s="15"/>
      <c r="MZ20" s="15"/>
      <c r="NA20" s="15"/>
      <c r="NB20" s="15"/>
      <c r="NC20" s="15"/>
      <c r="ND20" s="15"/>
      <c r="NE20" s="15"/>
      <c r="NF20" s="15"/>
      <c r="NG20" s="15"/>
      <c r="NH20" s="15"/>
      <c r="NI20" s="15"/>
      <c r="OF20" s="15"/>
      <c r="OG20" s="15"/>
      <c r="OH20" s="15"/>
      <c r="OI20" s="15"/>
      <c r="OJ20" s="15"/>
      <c r="OK20" s="15"/>
      <c r="OL20" s="15"/>
      <c r="OM20" s="15"/>
      <c r="ON20" s="15"/>
      <c r="OO20" s="15"/>
      <c r="PM20" s="15"/>
      <c r="PN20" s="15"/>
      <c r="PO20" s="15"/>
      <c r="PP20" s="15"/>
      <c r="PQ20" s="15"/>
      <c r="PR20" s="15"/>
      <c r="PS20" s="15"/>
      <c r="PT20" s="15"/>
      <c r="PU20" s="15"/>
      <c r="PV20" s="15"/>
      <c r="QS20" s="15"/>
      <c r="QT20" s="15"/>
      <c r="QU20" s="15"/>
      <c r="QV20" s="15"/>
      <c r="QW20" s="15"/>
      <c r="QX20" s="15"/>
      <c r="QY20" s="15"/>
      <c r="QZ20" s="15"/>
      <c r="RA20" s="15"/>
      <c r="RB20" s="15"/>
      <c r="RZ20" s="85"/>
      <c r="SA20" s="15"/>
      <c r="SB20" s="15"/>
      <c r="SC20" s="15"/>
      <c r="SD20" s="15"/>
      <c r="SE20" s="15"/>
      <c r="SF20" s="15"/>
      <c r="SG20" s="15"/>
      <c r="SH20" s="15"/>
      <c r="SI20" s="15"/>
      <c r="TF20" s="15"/>
      <c r="TG20" s="15"/>
      <c r="TH20" s="15"/>
      <c r="TI20" s="15"/>
      <c r="TJ20" s="15"/>
      <c r="TK20" s="15"/>
      <c r="TL20" s="15"/>
      <c r="TM20" s="15"/>
      <c r="TN20" s="15"/>
      <c r="TO20" s="15"/>
      <c r="UL20" s="15"/>
      <c r="UM20" s="15"/>
      <c r="UN20" s="15"/>
      <c r="UO20" s="15"/>
      <c r="UP20" s="15"/>
      <c r="UQ20" s="15"/>
      <c r="UR20" s="15"/>
      <c r="US20" s="15"/>
      <c r="UT20" s="15"/>
      <c r="UU20" s="15"/>
      <c r="VR20" s="15"/>
      <c r="VS20" s="15"/>
      <c r="VT20" s="15"/>
      <c r="VU20" s="15"/>
      <c r="VV20" s="15"/>
      <c r="VW20" s="15"/>
      <c r="VX20" s="15"/>
      <c r="VY20" s="15"/>
      <c r="VZ20" s="15"/>
      <c r="WA20" s="15"/>
      <c r="WC20" s="18"/>
      <c r="WD20" s="18"/>
      <c r="WE20" s="18"/>
      <c r="XT20" s="18"/>
      <c r="XU20" s="18"/>
      <c r="YD20" s="18"/>
      <c r="YE20" s="18"/>
      <c r="ZR20" s="15"/>
      <c r="ZS20" s="15"/>
      <c r="ZT20" s="15"/>
      <c r="ZU20" s="15"/>
      <c r="ZV20" s="15"/>
      <c r="ZW20" s="15"/>
      <c r="ZX20" s="15"/>
      <c r="ZY20" s="15"/>
      <c r="ZZ20" s="15"/>
      <c r="AAA20" s="15"/>
      <c r="AAX20" s="15"/>
      <c r="AAY20" s="15"/>
      <c r="AAZ20" s="15"/>
      <c r="ABA20" s="15"/>
      <c r="ABB20" s="15"/>
      <c r="ABC20" s="15"/>
      <c r="ABD20" s="15"/>
      <c r="ABE20" s="15"/>
      <c r="ABF20" s="15"/>
      <c r="ABG20" s="15"/>
      <c r="ACD20" s="85"/>
      <c r="ACE20" s="15"/>
      <c r="ACF20" s="85"/>
      <c r="ACG20" s="15"/>
      <c r="ACH20" s="15"/>
      <c r="ACI20" s="15"/>
      <c r="ACJ20" s="15"/>
      <c r="ACK20" s="15"/>
      <c r="ACL20" s="15"/>
      <c r="ACM20" s="15"/>
      <c r="ADJ20" s="85"/>
      <c r="ADK20" s="15"/>
      <c r="ADL20" s="15"/>
      <c r="ADM20" s="15"/>
      <c r="ADN20" s="15"/>
      <c r="ADO20" s="15"/>
      <c r="ADP20" s="15"/>
      <c r="ADQ20" s="15"/>
      <c r="ADR20" s="15"/>
      <c r="ADS20" s="15"/>
      <c r="AEP20" s="15"/>
      <c r="AEQ20" s="15"/>
      <c r="AER20" s="15"/>
      <c r="AES20" s="15"/>
      <c r="AET20" s="15"/>
      <c r="AEU20" s="15"/>
      <c r="AEV20" s="15"/>
      <c r="AEW20" s="15"/>
      <c r="AEX20" s="15"/>
      <c r="AEY20" s="15"/>
      <c r="AFV20" s="15"/>
      <c r="AFW20" s="15"/>
      <c r="AFX20" s="15"/>
      <c r="AFY20" s="15"/>
      <c r="AFZ20" s="15"/>
      <c r="AGA20" s="15"/>
      <c r="AGB20" s="15"/>
      <c r="AGC20" s="15"/>
      <c r="AGD20" s="15"/>
      <c r="AGE20" s="15"/>
      <c r="AHC20" s="15"/>
      <c r="AHD20" s="15"/>
      <c r="AHE20" s="15"/>
      <c r="AHF20" s="15"/>
      <c r="AHG20" s="15"/>
      <c r="AHH20" s="15"/>
      <c r="AHI20" s="15"/>
      <c r="AHJ20" s="15"/>
      <c r="AHK20" s="15"/>
      <c r="AHL20" s="15"/>
      <c r="AII20" s="15"/>
      <c r="AIJ20" s="15"/>
      <c r="AIK20" s="15"/>
      <c r="AIL20" s="15"/>
      <c r="AIM20" s="15"/>
      <c r="AIN20" s="15"/>
      <c r="AIO20" s="15"/>
      <c r="AIP20" s="15"/>
      <c r="AIQ20" s="15"/>
      <c r="AIR20" s="15"/>
      <c r="AIT20" s="18"/>
      <c r="AIU20" s="18"/>
      <c r="AIV20" s="18"/>
      <c r="AJG20" s="18"/>
      <c r="AJH20" s="18"/>
      <c r="AJQ20" s="18"/>
      <c r="AJR20" s="18"/>
      <c r="AKA20" s="18"/>
      <c r="AKB20" s="18"/>
      <c r="AKQ20" s="18"/>
      <c r="AKR20" s="18"/>
      <c r="AKS20" s="1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6" sqref="B26"/>
    </sheetView>
  </sheetViews>
  <sheetFormatPr defaultRowHeight="15" x14ac:dyDescent="0.25"/>
  <cols>
    <col min="1" max="1" width="24.140625" style="1" bestFit="1" customWidth="1"/>
    <col min="2" max="2" width="9.140625" style="1"/>
  </cols>
  <sheetData>
    <row r="1" spans="1:5" x14ac:dyDescent="0.25">
      <c r="A1" s="2" t="s">
        <v>1356</v>
      </c>
      <c r="B1" s="2">
        <v>0.77</v>
      </c>
    </row>
    <row r="2" spans="1:5" x14ac:dyDescent="0.25">
      <c r="A2" s="3" t="s">
        <v>1262</v>
      </c>
      <c r="B2" s="3">
        <v>0.91</v>
      </c>
    </row>
    <row r="3" spans="1:5" x14ac:dyDescent="0.25">
      <c r="A3" s="1" t="s">
        <v>1267</v>
      </c>
      <c r="B3" s="1">
        <v>0.97</v>
      </c>
    </row>
    <row r="4" spans="1:5" x14ac:dyDescent="0.25">
      <c r="A4" s="1" t="s">
        <v>1357</v>
      </c>
      <c r="B4" s="1">
        <v>0.86</v>
      </c>
      <c r="E4" s="1"/>
    </row>
    <row r="5" spans="1:5" x14ac:dyDescent="0.25">
      <c r="A5" s="1" t="s">
        <v>1269</v>
      </c>
      <c r="B5" s="1">
        <v>1</v>
      </c>
      <c r="E5" s="1"/>
    </row>
    <row r="6" spans="1:5" x14ac:dyDescent="0.25">
      <c r="A6" s="1" t="s">
        <v>1270</v>
      </c>
      <c r="B6" s="1">
        <v>1</v>
      </c>
      <c r="E6" s="1"/>
    </row>
    <row r="7" spans="1:5" x14ac:dyDescent="0.25">
      <c r="A7" s="1" t="s">
        <v>1271</v>
      </c>
      <c r="B7" s="1">
        <v>0.71</v>
      </c>
      <c r="E7" s="1"/>
    </row>
    <row r="8" spans="1:5" x14ac:dyDescent="0.25">
      <c r="A8" s="1" t="s">
        <v>1289</v>
      </c>
      <c r="B8" s="1">
        <v>0.9</v>
      </c>
      <c r="E8" s="1"/>
    </row>
    <row r="9" spans="1:5" x14ac:dyDescent="0.25">
      <c r="A9" s="3" t="s">
        <v>1290</v>
      </c>
      <c r="B9" s="3">
        <v>0.74</v>
      </c>
      <c r="E9" s="1"/>
    </row>
    <row r="10" spans="1:5" x14ac:dyDescent="0.25">
      <c r="A10" s="1" t="s">
        <v>1272</v>
      </c>
      <c r="B10" s="1">
        <v>0.56000000000000005</v>
      </c>
      <c r="E10" s="1"/>
    </row>
    <row r="11" spans="1:5" x14ac:dyDescent="0.25">
      <c r="A11" s="1" t="s">
        <v>1273</v>
      </c>
      <c r="B11" s="1">
        <v>0.66</v>
      </c>
      <c r="E11" s="1"/>
    </row>
    <row r="12" spans="1:5" x14ac:dyDescent="0.25">
      <c r="A12" s="1" t="s">
        <v>1274</v>
      </c>
      <c r="B12" s="1">
        <v>0.74</v>
      </c>
      <c r="E12" s="1"/>
    </row>
    <row r="13" spans="1:5" x14ac:dyDescent="0.25">
      <c r="A13" s="1" t="s">
        <v>1275</v>
      </c>
      <c r="B13" s="1">
        <v>1</v>
      </c>
      <c r="E13" s="1"/>
    </row>
    <row r="14" spans="1:5" x14ac:dyDescent="0.25">
      <c r="A14" s="3" t="s">
        <v>1264</v>
      </c>
      <c r="B14" s="3">
        <v>0.81</v>
      </c>
      <c r="E14" s="1"/>
    </row>
    <row r="15" spans="1:5" x14ac:dyDescent="0.25">
      <c r="A15" s="1" t="s">
        <v>1276</v>
      </c>
      <c r="B15" s="1">
        <v>0.78</v>
      </c>
      <c r="E15" s="1"/>
    </row>
    <row r="16" spans="1:5" x14ac:dyDescent="0.25">
      <c r="A16" s="1" t="s">
        <v>1277</v>
      </c>
      <c r="B16" s="1">
        <v>1</v>
      </c>
      <c r="E16" s="1"/>
    </row>
    <row r="17" spans="1:5" x14ac:dyDescent="0.25">
      <c r="A17" s="1" t="s">
        <v>1278</v>
      </c>
      <c r="B17" s="1">
        <v>0.64</v>
      </c>
      <c r="E17" s="1"/>
    </row>
    <row r="18" spans="1:5" x14ac:dyDescent="0.25">
      <c r="A18" s="3" t="s">
        <v>1265</v>
      </c>
      <c r="B18" s="3">
        <v>0.72</v>
      </c>
      <c r="E18" s="1"/>
    </row>
    <row r="19" spans="1:5" x14ac:dyDescent="0.25">
      <c r="A19" s="1" t="s">
        <v>1279</v>
      </c>
      <c r="B19" s="1">
        <v>1</v>
      </c>
      <c r="E19" s="1"/>
    </row>
    <row r="20" spans="1:5" x14ac:dyDescent="0.25">
      <c r="A20" s="1" t="s">
        <v>1280</v>
      </c>
      <c r="B20" s="1">
        <v>0.75</v>
      </c>
      <c r="E20" s="1"/>
    </row>
    <row r="21" spans="1:5" x14ac:dyDescent="0.25">
      <c r="A21" s="1" t="s">
        <v>1281</v>
      </c>
      <c r="B21" s="1">
        <v>0.43</v>
      </c>
      <c r="E21" s="1"/>
    </row>
    <row r="22" spans="1:5" x14ac:dyDescent="0.25">
      <c r="A22" s="3" t="s">
        <v>1266</v>
      </c>
      <c r="B22" s="3">
        <v>0.65</v>
      </c>
      <c r="E22" s="1"/>
    </row>
    <row r="23" spans="1:5" x14ac:dyDescent="0.25">
      <c r="A23" s="1" t="s">
        <v>1282</v>
      </c>
      <c r="B23" s="1">
        <v>0.66</v>
      </c>
      <c r="E23" s="1"/>
    </row>
    <row r="24" spans="1:5" x14ac:dyDescent="0.25">
      <c r="A24" s="1" t="s">
        <v>1283</v>
      </c>
      <c r="B24" s="1">
        <v>0.98</v>
      </c>
      <c r="E24" s="1"/>
    </row>
    <row r="25" spans="1:5" x14ac:dyDescent="0.25">
      <c r="A25" s="1" t="s">
        <v>1291</v>
      </c>
      <c r="B25" s="1">
        <v>0.17</v>
      </c>
      <c r="E25" s="1"/>
    </row>
    <row r="26" spans="1:5" x14ac:dyDescent="0.25">
      <c r="A26" s="1" t="s">
        <v>1285</v>
      </c>
      <c r="B26" s="1">
        <v>0.8</v>
      </c>
      <c r="E26" s="1"/>
    </row>
    <row r="27" spans="1:5" x14ac:dyDescent="0.25">
      <c r="E27" s="1"/>
    </row>
    <row r="28" spans="1:5" x14ac:dyDescent="0.25">
      <c r="E28" s="1"/>
    </row>
    <row r="29" spans="1:5" x14ac:dyDescent="0.25">
      <c r="E2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4" sqref="B24"/>
    </sheetView>
  </sheetViews>
  <sheetFormatPr defaultRowHeight="15" x14ac:dyDescent="0.25"/>
  <cols>
    <col min="1" max="1" width="24.140625" style="1" bestFit="1" customWidth="1"/>
    <col min="2" max="2" width="9.140625" style="1"/>
  </cols>
  <sheetData>
    <row r="1" spans="1:5" x14ac:dyDescent="0.25">
      <c r="A1" s="2" t="s">
        <v>1356</v>
      </c>
      <c r="B1" s="2">
        <v>0.77</v>
      </c>
    </row>
    <row r="2" spans="1:5" x14ac:dyDescent="0.25">
      <c r="A2" s="3" t="s">
        <v>1262</v>
      </c>
      <c r="B2" s="3">
        <v>0.86</v>
      </c>
    </row>
    <row r="3" spans="1:5" x14ac:dyDescent="0.25">
      <c r="A3" s="1" t="s">
        <v>1267</v>
      </c>
      <c r="B3" s="1">
        <v>1</v>
      </c>
    </row>
    <row r="4" spans="1:5" x14ac:dyDescent="0.25">
      <c r="A4" s="1" t="s">
        <v>1357</v>
      </c>
      <c r="B4" s="1">
        <v>1</v>
      </c>
      <c r="E4" s="1"/>
    </row>
    <row r="5" spans="1:5" x14ac:dyDescent="0.25">
      <c r="A5" s="1" t="s">
        <v>1269</v>
      </c>
      <c r="B5" s="1">
        <v>1</v>
      </c>
      <c r="E5" s="1"/>
    </row>
    <row r="6" spans="1:5" x14ac:dyDescent="0.25">
      <c r="A6" s="1" t="s">
        <v>1270</v>
      </c>
      <c r="B6" s="1">
        <v>1</v>
      </c>
      <c r="E6" s="1"/>
    </row>
    <row r="7" spans="1:5" x14ac:dyDescent="0.25">
      <c r="A7" s="1" t="s">
        <v>1271</v>
      </c>
      <c r="B7" s="1">
        <v>0.46</v>
      </c>
      <c r="E7" s="1"/>
    </row>
    <row r="8" spans="1:5" x14ac:dyDescent="0.25">
      <c r="A8" s="1" t="s">
        <v>1289</v>
      </c>
      <c r="B8" s="1">
        <v>0.69</v>
      </c>
      <c r="E8" s="1"/>
    </row>
    <row r="9" spans="1:5" x14ac:dyDescent="0.25">
      <c r="A9" s="3" t="s">
        <v>1290</v>
      </c>
      <c r="B9" s="3">
        <v>0.87</v>
      </c>
      <c r="E9" s="1"/>
    </row>
    <row r="10" spans="1:5" x14ac:dyDescent="0.25">
      <c r="A10" s="1" t="s">
        <v>1272</v>
      </c>
      <c r="B10" s="1">
        <v>0.83</v>
      </c>
      <c r="E10" s="1"/>
    </row>
    <row r="11" spans="1:5" x14ac:dyDescent="0.25">
      <c r="A11" s="1" t="s">
        <v>1273</v>
      </c>
      <c r="B11" s="1">
        <v>1</v>
      </c>
      <c r="E11" s="1"/>
    </row>
    <row r="12" spans="1:5" x14ac:dyDescent="0.25">
      <c r="A12" s="1" t="s">
        <v>1274</v>
      </c>
      <c r="B12" s="1">
        <v>0.66</v>
      </c>
      <c r="E12" s="1"/>
    </row>
    <row r="13" spans="1:5" x14ac:dyDescent="0.25">
      <c r="A13" s="1" t="s">
        <v>1275</v>
      </c>
      <c r="B13" s="1">
        <v>1</v>
      </c>
      <c r="E13" s="1"/>
    </row>
    <row r="14" spans="1:5" x14ac:dyDescent="0.25">
      <c r="A14" s="3" t="s">
        <v>1264</v>
      </c>
      <c r="B14" s="3">
        <v>0.85</v>
      </c>
      <c r="E14" s="1"/>
    </row>
    <row r="15" spans="1:5" x14ac:dyDescent="0.25">
      <c r="A15" s="1" t="s">
        <v>1276</v>
      </c>
      <c r="B15" s="1">
        <v>0.73</v>
      </c>
      <c r="E15" s="1"/>
    </row>
    <row r="16" spans="1:5" x14ac:dyDescent="0.25">
      <c r="A16" s="1" t="s">
        <v>1277</v>
      </c>
      <c r="B16" s="1">
        <v>0.88</v>
      </c>
      <c r="E16" s="1"/>
    </row>
    <row r="17" spans="1:5" x14ac:dyDescent="0.25">
      <c r="A17" s="1" t="s">
        <v>1278</v>
      </c>
      <c r="B17" s="1">
        <v>0.94</v>
      </c>
      <c r="E17" s="1"/>
    </row>
    <row r="18" spans="1:5" x14ac:dyDescent="0.25">
      <c r="A18" s="3" t="s">
        <v>1265</v>
      </c>
      <c r="B18" s="3">
        <v>0.68</v>
      </c>
      <c r="E18" s="1"/>
    </row>
    <row r="19" spans="1:5" x14ac:dyDescent="0.25">
      <c r="A19" s="1" t="s">
        <v>1279</v>
      </c>
      <c r="B19" s="1">
        <v>0.95</v>
      </c>
      <c r="E19" s="1"/>
    </row>
    <row r="20" spans="1:5" x14ac:dyDescent="0.25">
      <c r="A20" s="1" t="s">
        <v>1280</v>
      </c>
      <c r="B20" s="1">
        <v>0.5</v>
      </c>
      <c r="E20" s="1"/>
    </row>
    <row r="21" spans="1:5" x14ac:dyDescent="0.25">
      <c r="A21" s="1" t="s">
        <v>1281</v>
      </c>
      <c r="B21" s="1">
        <v>0.6</v>
      </c>
      <c r="E21" s="1"/>
    </row>
    <row r="22" spans="1:5" x14ac:dyDescent="0.25">
      <c r="A22" s="3" t="s">
        <v>1266</v>
      </c>
      <c r="B22" s="3">
        <v>0.61</v>
      </c>
      <c r="E22" s="1"/>
    </row>
    <row r="23" spans="1:5" x14ac:dyDescent="0.25">
      <c r="A23" s="1" t="s">
        <v>1282</v>
      </c>
      <c r="B23" s="1">
        <v>0.67</v>
      </c>
      <c r="E23" s="1"/>
    </row>
    <row r="24" spans="1:5" x14ac:dyDescent="0.25">
      <c r="A24" s="1" t="s">
        <v>1283</v>
      </c>
      <c r="B24" s="1">
        <v>0.67</v>
      </c>
      <c r="E24" s="1"/>
    </row>
    <row r="25" spans="1:5" x14ac:dyDescent="0.25">
      <c r="A25" s="1" t="s">
        <v>1291</v>
      </c>
      <c r="B25" s="1">
        <v>0.44</v>
      </c>
      <c r="E25" s="1"/>
    </row>
    <row r="26" spans="1:5" x14ac:dyDescent="0.25">
      <c r="A26" s="1" t="s">
        <v>1285</v>
      </c>
      <c r="B26" s="1">
        <v>0.67</v>
      </c>
      <c r="E26" s="1"/>
    </row>
    <row r="27" spans="1:5" x14ac:dyDescent="0.25">
      <c r="E27" s="1"/>
    </row>
    <row r="28" spans="1:5" x14ac:dyDescent="0.25">
      <c r="E28" s="1"/>
    </row>
    <row r="29" spans="1:5" x14ac:dyDescent="0.25">
      <c r="E2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5" sqref="B25"/>
    </sheetView>
  </sheetViews>
  <sheetFormatPr defaultRowHeight="15" x14ac:dyDescent="0.25"/>
  <cols>
    <col min="1" max="1" width="24.140625" style="1" bestFit="1" customWidth="1"/>
    <col min="2" max="2" width="9.140625" style="1"/>
  </cols>
  <sheetData>
    <row r="1" spans="1:5" x14ac:dyDescent="0.25">
      <c r="A1" s="2" t="s">
        <v>1356</v>
      </c>
      <c r="B1" s="2">
        <v>0.78</v>
      </c>
    </row>
    <row r="2" spans="1:5" x14ac:dyDescent="0.25">
      <c r="A2" s="3" t="s">
        <v>1262</v>
      </c>
      <c r="B2" s="3">
        <v>0.94</v>
      </c>
    </row>
    <row r="3" spans="1:5" x14ac:dyDescent="0.25">
      <c r="A3" s="1" t="s">
        <v>1267</v>
      </c>
      <c r="B3" s="1">
        <v>1</v>
      </c>
    </row>
    <row r="4" spans="1:5" x14ac:dyDescent="0.25">
      <c r="A4" s="1" t="s">
        <v>1357</v>
      </c>
      <c r="B4" s="1">
        <v>1</v>
      </c>
      <c r="E4" s="1"/>
    </row>
    <row r="5" spans="1:5" x14ac:dyDescent="0.25">
      <c r="A5" s="1" t="s">
        <v>1269</v>
      </c>
      <c r="B5" s="1">
        <v>1</v>
      </c>
      <c r="E5" s="1"/>
    </row>
    <row r="6" spans="1:5" x14ac:dyDescent="0.25">
      <c r="A6" s="1" t="s">
        <v>1270</v>
      </c>
      <c r="B6" s="1">
        <v>1</v>
      </c>
      <c r="E6" s="1"/>
    </row>
    <row r="7" spans="1:5" x14ac:dyDescent="0.25">
      <c r="A7" s="1" t="s">
        <v>1271</v>
      </c>
      <c r="B7" s="1">
        <v>1</v>
      </c>
      <c r="E7" s="1"/>
    </row>
    <row r="8" spans="1:5" x14ac:dyDescent="0.25">
      <c r="A8" s="1" t="s">
        <v>1289</v>
      </c>
      <c r="B8" s="1">
        <v>0.64</v>
      </c>
      <c r="E8" s="1"/>
    </row>
    <row r="9" spans="1:5" x14ac:dyDescent="0.25">
      <c r="A9" s="3" t="s">
        <v>1290</v>
      </c>
      <c r="B9" s="3">
        <v>0.62</v>
      </c>
      <c r="E9" s="1"/>
    </row>
    <row r="10" spans="1:5" x14ac:dyDescent="0.25">
      <c r="A10" s="1" t="s">
        <v>1272</v>
      </c>
      <c r="B10" s="1">
        <v>0.7</v>
      </c>
      <c r="E10" s="1"/>
    </row>
    <row r="11" spans="1:5" x14ac:dyDescent="0.25">
      <c r="A11" s="1" t="s">
        <v>1273</v>
      </c>
      <c r="B11" s="1" t="s">
        <v>1347</v>
      </c>
      <c r="E11" s="1"/>
    </row>
    <row r="12" spans="1:5" x14ac:dyDescent="0.25">
      <c r="A12" s="1" t="s">
        <v>1274</v>
      </c>
      <c r="B12" s="1">
        <v>0.55000000000000004</v>
      </c>
      <c r="E12" s="1"/>
    </row>
    <row r="13" spans="1:5" x14ac:dyDescent="0.25">
      <c r="A13" s="1" t="s">
        <v>1275</v>
      </c>
      <c r="B13" s="1" t="s">
        <v>1347</v>
      </c>
      <c r="E13" s="1"/>
    </row>
    <row r="14" spans="1:5" x14ac:dyDescent="0.25">
      <c r="A14" s="3" t="s">
        <v>1264</v>
      </c>
      <c r="B14" s="3">
        <v>0.8</v>
      </c>
      <c r="E14" s="1"/>
    </row>
    <row r="15" spans="1:5" x14ac:dyDescent="0.25">
      <c r="A15" s="1" t="s">
        <v>1276</v>
      </c>
      <c r="B15" s="1">
        <v>0.82</v>
      </c>
      <c r="E15" s="1"/>
    </row>
    <row r="16" spans="1:5" x14ac:dyDescent="0.25">
      <c r="A16" s="1" t="s">
        <v>1277</v>
      </c>
      <c r="B16" s="1">
        <v>0.91</v>
      </c>
      <c r="E16" s="1"/>
    </row>
    <row r="17" spans="1:5" x14ac:dyDescent="0.25">
      <c r="A17" s="1" t="s">
        <v>1278</v>
      </c>
      <c r="B17" s="1">
        <v>0.67</v>
      </c>
      <c r="E17" s="1"/>
    </row>
    <row r="18" spans="1:5" x14ac:dyDescent="0.25">
      <c r="A18" s="3" t="s">
        <v>1265</v>
      </c>
      <c r="B18" s="3">
        <v>0.8</v>
      </c>
      <c r="E18" s="1"/>
    </row>
    <row r="19" spans="1:5" x14ac:dyDescent="0.25">
      <c r="A19" s="1" t="s">
        <v>1279</v>
      </c>
      <c r="B19" s="1">
        <v>0.95</v>
      </c>
      <c r="E19" s="1"/>
    </row>
    <row r="20" spans="1:5" x14ac:dyDescent="0.25">
      <c r="A20" s="1" t="s">
        <v>1280</v>
      </c>
      <c r="B20" s="1">
        <v>0.57999999999999996</v>
      </c>
      <c r="E20" s="1"/>
    </row>
    <row r="21" spans="1:5" x14ac:dyDescent="0.25">
      <c r="A21" s="1" t="s">
        <v>1281</v>
      </c>
      <c r="B21" s="1">
        <v>0.86</v>
      </c>
      <c r="E21" s="1"/>
    </row>
    <row r="22" spans="1:5" x14ac:dyDescent="0.25">
      <c r="A22" s="3" t="s">
        <v>1266</v>
      </c>
      <c r="B22" s="3">
        <v>0.72</v>
      </c>
      <c r="E22" s="1"/>
    </row>
    <row r="23" spans="1:5" x14ac:dyDescent="0.25">
      <c r="A23" s="1" t="s">
        <v>1282</v>
      </c>
      <c r="B23" s="1">
        <v>0.67</v>
      </c>
      <c r="E23" s="1"/>
    </row>
    <row r="24" spans="1:5" x14ac:dyDescent="0.25">
      <c r="A24" s="1" t="s">
        <v>1283</v>
      </c>
      <c r="B24" s="1">
        <v>0.75</v>
      </c>
      <c r="E24" s="1"/>
    </row>
    <row r="25" spans="1:5" x14ac:dyDescent="0.25">
      <c r="A25" s="1" t="s">
        <v>1291</v>
      </c>
      <c r="B25" s="1">
        <v>0.5</v>
      </c>
      <c r="E25" s="1"/>
    </row>
    <row r="26" spans="1:5" x14ac:dyDescent="0.25">
      <c r="A26" s="1" t="s">
        <v>1285</v>
      </c>
      <c r="B26" s="1">
        <v>0.96</v>
      </c>
      <c r="E26" s="1"/>
    </row>
    <row r="27" spans="1:5" x14ac:dyDescent="0.25">
      <c r="E27" s="1"/>
    </row>
    <row r="28" spans="1:5" x14ac:dyDescent="0.25">
      <c r="E28" s="1"/>
    </row>
    <row r="29" spans="1:5" x14ac:dyDescent="0.25">
      <c r="E29"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3" sqref="B23"/>
    </sheetView>
  </sheetViews>
  <sheetFormatPr defaultRowHeight="15" x14ac:dyDescent="0.25"/>
  <cols>
    <col min="1" max="1" width="24.140625" style="1" bestFit="1" customWidth="1"/>
    <col min="2" max="2" width="9.140625" style="1"/>
  </cols>
  <sheetData>
    <row r="1" spans="1:5" x14ac:dyDescent="0.25">
      <c r="A1" s="2" t="s">
        <v>1356</v>
      </c>
      <c r="B1" s="2">
        <v>0.76</v>
      </c>
    </row>
    <row r="2" spans="1:5" x14ac:dyDescent="0.25">
      <c r="A2" s="3" t="s">
        <v>1262</v>
      </c>
      <c r="B2" s="3">
        <v>0.87</v>
      </c>
    </row>
    <row r="3" spans="1:5" x14ac:dyDescent="0.25">
      <c r="A3" s="1" t="s">
        <v>1267</v>
      </c>
      <c r="B3" s="1">
        <v>0.88</v>
      </c>
    </row>
    <row r="4" spans="1:5" x14ac:dyDescent="0.25">
      <c r="A4" s="1" t="s">
        <v>1357</v>
      </c>
      <c r="B4" s="1">
        <v>0.71</v>
      </c>
      <c r="E4" s="1"/>
    </row>
    <row r="5" spans="1:5" x14ac:dyDescent="0.25">
      <c r="A5" s="1" t="s">
        <v>1269</v>
      </c>
      <c r="B5" s="1">
        <v>1</v>
      </c>
      <c r="E5" s="1"/>
    </row>
    <row r="6" spans="1:5" x14ac:dyDescent="0.25">
      <c r="A6" s="1" t="s">
        <v>1270</v>
      </c>
      <c r="B6" s="1">
        <v>1</v>
      </c>
      <c r="E6" s="1"/>
    </row>
    <row r="7" spans="1:5" x14ac:dyDescent="0.25">
      <c r="A7" s="1" t="s">
        <v>1271</v>
      </c>
      <c r="B7" s="1">
        <v>0.77</v>
      </c>
      <c r="E7" s="1"/>
    </row>
    <row r="8" spans="1:5" x14ac:dyDescent="0.25">
      <c r="A8" s="1" t="s">
        <v>1289</v>
      </c>
      <c r="B8" s="1">
        <v>0.83</v>
      </c>
      <c r="E8" s="1"/>
    </row>
    <row r="9" spans="1:5" x14ac:dyDescent="0.25">
      <c r="A9" s="3" t="s">
        <v>1290</v>
      </c>
      <c r="B9" s="3">
        <v>0.85</v>
      </c>
      <c r="E9" s="1"/>
    </row>
    <row r="10" spans="1:5" x14ac:dyDescent="0.25">
      <c r="A10" s="1" t="s">
        <v>1272</v>
      </c>
      <c r="B10" s="1">
        <v>0.9</v>
      </c>
      <c r="E10" s="1"/>
    </row>
    <row r="11" spans="1:5" x14ac:dyDescent="0.25">
      <c r="A11" s="1" t="s">
        <v>1273</v>
      </c>
      <c r="B11" s="1">
        <v>0.88</v>
      </c>
      <c r="E11" s="1"/>
    </row>
    <row r="12" spans="1:5" x14ac:dyDescent="0.25">
      <c r="A12" s="1" t="s">
        <v>1274</v>
      </c>
      <c r="B12" s="1">
        <v>0.63</v>
      </c>
      <c r="E12" s="1"/>
    </row>
    <row r="13" spans="1:5" x14ac:dyDescent="0.25">
      <c r="A13" s="1" t="s">
        <v>1275</v>
      </c>
      <c r="B13" s="1">
        <v>1</v>
      </c>
      <c r="E13" s="1"/>
    </row>
    <row r="14" spans="1:5" x14ac:dyDescent="0.25">
      <c r="A14" s="3" t="s">
        <v>1264</v>
      </c>
      <c r="B14" s="3">
        <v>0.74</v>
      </c>
      <c r="E14" s="1"/>
    </row>
    <row r="15" spans="1:5" x14ac:dyDescent="0.25">
      <c r="A15" s="1" t="s">
        <v>1276</v>
      </c>
      <c r="B15" s="1">
        <v>0.65</v>
      </c>
      <c r="E15" s="1"/>
    </row>
    <row r="16" spans="1:5" x14ac:dyDescent="0.25">
      <c r="A16" s="1" t="s">
        <v>1277</v>
      </c>
      <c r="B16" s="1">
        <v>0.89</v>
      </c>
      <c r="E16" s="1"/>
    </row>
    <row r="17" spans="1:5" x14ac:dyDescent="0.25">
      <c r="A17" s="1" t="s">
        <v>1278</v>
      </c>
      <c r="B17" s="1">
        <v>0.68</v>
      </c>
      <c r="E17" s="1"/>
    </row>
    <row r="18" spans="1:5" x14ac:dyDescent="0.25">
      <c r="A18" s="3" t="s">
        <v>1265</v>
      </c>
      <c r="B18" s="3">
        <v>0.61</v>
      </c>
      <c r="E18" s="1"/>
    </row>
    <row r="19" spans="1:5" x14ac:dyDescent="0.25">
      <c r="A19" s="1" t="s">
        <v>1279</v>
      </c>
      <c r="B19" s="1">
        <v>0.95</v>
      </c>
      <c r="E19" s="1"/>
    </row>
    <row r="20" spans="1:5" x14ac:dyDescent="0.25">
      <c r="A20" s="1" t="s">
        <v>1280</v>
      </c>
      <c r="B20" s="1">
        <v>0.57999999999999996</v>
      </c>
      <c r="E20" s="1"/>
    </row>
    <row r="21" spans="1:5" x14ac:dyDescent="0.25">
      <c r="A21" s="1" t="s">
        <v>1281</v>
      </c>
      <c r="B21" s="1">
        <v>0.31</v>
      </c>
      <c r="E21" s="1"/>
    </row>
    <row r="22" spans="1:5" x14ac:dyDescent="0.25">
      <c r="A22" s="3" t="s">
        <v>1266</v>
      </c>
      <c r="B22" s="3">
        <v>0.72</v>
      </c>
      <c r="E22" s="1"/>
    </row>
    <row r="23" spans="1:5" x14ac:dyDescent="0.25">
      <c r="A23" s="1" t="s">
        <v>1282</v>
      </c>
      <c r="B23" s="1">
        <v>0.67</v>
      </c>
      <c r="E23" s="1"/>
    </row>
    <row r="24" spans="1:5" x14ac:dyDescent="0.25">
      <c r="A24" s="1" t="s">
        <v>1283</v>
      </c>
      <c r="B24" s="1">
        <v>1</v>
      </c>
      <c r="E24" s="1"/>
    </row>
    <row r="25" spans="1:5" x14ac:dyDescent="0.25">
      <c r="A25" s="1" t="s">
        <v>1291</v>
      </c>
      <c r="B25" s="1">
        <v>0.5</v>
      </c>
      <c r="E25" s="1"/>
    </row>
    <row r="26" spans="1:5" x14ac:dyDescent="0.25">
      <c r="A26" s="1" t="s">
        <v>1285</v>
      </c>
      <c r="B26" s="1">
        <v>0.73</v>
      </c>
      <c r="E26" s="1"/>
    </row>
    <row r="27" spans="1:5" x14ac:dyDescent="0.25">
      <c r="E27" s="1"/>
    </row>
    <row r="28" spans="1:5" x14ac:dyDescent="0.25">
      <c r="E28" s="1"/>
    </row>
    <row r="29" spans="1:5" x14ac:dyDescent="0.25">
      <c r="E2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6" sqref="B26"/>
    </sheetView>
  </sheetViews>
  <sheetFormatPr defaultRowHeight="15" x14ac:dyDescent="0.25"/>
  <cols>
    <col min="1" max="1" width="24.140625" style="1" bestFit="1" customWidth="1"/>
    <col min="2" max="2" width="9.140625" style="1"/>
  </cols>
  <sheetData>
    <row r="1" spans="1:5" x14ac:dyDescent="0.25">
      <c r="A1" s="2" t="s">
        <v>1356</v>
      </c>
      <c r="B1" s="2">
        <v>0.82</v>
      </c>
    </row>
    <row r="2" spans="1:5" x14ac:dyDescent="0.25">
      <c r="A2" s="3" t="s">
        <v>1262</v>
      </c>
      <c r="B2" s="3">
        <v>0.91</v>
      </c>
    </row>
    <row r="3" spans="1:5" x14ac:dyDescent="0.25">
      <c r="A3" s="1" t="s">
        <v>1267</v>
      </c>
      <c r="B3" s="1">
        <v>1</v>
      </c>
    </row>
    <row r="4" spans="1:5" x14ac:dyDescent="0.25">
      <c r="A4" s="1" t="s">
        <v>1357</v>
      </c>
      <c r="B4" s="1">
        <v>1</v>
      </c>
      <c r="E4" s="1"/>
    </row>
    <row r="5" spans="1:5" x14ac:dyDescent="0.25">
      <c r="A5" s="1" t="s">
        <v>1269</v>
      </c>
      <c r="B5" s="1">
        <v>1</v>
      </c>
      <c r="E5" s="1"/>
    </row>
    <row r="6" spans="1:5" x14ac:dyDescent="0.25">
      <c r="A6" s="1" t="s">
        <v>1270</v>
      </c>
      <c r="B6" s="1">
        <v>1</v>
      </c>
      <c r="E6" s="1"/>
    </row>
    <row r="7" spans="1:5" x14ac:dyDescent="0.25">
      <c r="A7" s="1" t="s">
        <v>1271</v>
      </c>
      <c r="B7" s="1">
        <v>0.62</v>
      </c>
      <c r="E7" s="1"/>
    </row>
    <row r="8" spans="1:5" x14ac:dyDescent="0.25">
      <c r="A8" s="1" t="s">
        <v>1289</v>
      </c>
      <c r="B8" s="1">
        <v>0.85</v>
      </c>
      <c r="E8" s="1"/>
    </row>
    <row r="9" spans="1:5" x14ac:dyDescent="0.25">
      <c r="A9" s="3" t="s">
        <v>1290</v>
      </c>
      <c r="B9" s="3">
        <v>0.73</v>
      </c>
      <c r="E9" s="1"/>
    </row>
    <row r="10" spans="1:5" x14ac:dyDescent="0.25">
      <c r="A10" s="1" t="s">
        <v>1272</v>
      </c>
      <c r="B10" s="1">
        <v>0.31</v>
      </c>
      <c r="E10" s="1"/>
    </row>
    <row r="11" spans="1:5" x14ac:dyDescent="0.25">
      <c r="A11" s="1" t="s">
        <v>1273</v>
      </c>
      <c r="B11" s="1">
        <v>0.77</v>
      </c>
      <c r="E11" s="1"/>
    </row>
    <row r="12" spans="1:5" x14ac:dyDescent="0.25">
      <c r="A12" s="1" t="s">
        <v>1274</v>
      </c>
      <c r="B12" s="1">
        <v>0.86</v>
      </c>
      <c r="E12" s="1"/>
    </row>
    <row r="13" spans="1:5" x14ac:dyDescent="0.25">
      <c r="A13" s="1" t="s">
        <v>1275</v>
      </c>
      <c r="B13" s="1">
        <v>1</v>
      </c>
      <c r="E13" s="1"/>
    </row>
    <row r="14" spans="1:5" x14ac:dyDescent="0.25">
      <c r="A14" s="3" t="s">
        <v>1264</v>
      </c>
      <c r="B14" s="3">
        <v>0.83</v>
      </c>
      <c r="E14" s="1"/>
    </row>
    <row r="15" spans="1:5" x14ac:dyDescent="0.25">
      <c r="A15" s="1" t="s">
        <v>1276</v>
      </c>
      <c r="B15" s="1">
        <v>0.82</v>
      </c>
      <c r="E15" s="1"/>
    </row>
    <row r="16" spans="1:5" x14ac:dyDescent="0.25">
      <c r="A16" s="1" t="s">
        <v>1277</v>
      </c>
      <c r="B16" s="1">
        <v>0.98</v>
      </c>
      <c r="E16" s="1"/>
    </row>
    <row r="17" spans="1:5" x14ac:dyDescent="0.25">
      <c r="A17" s="1" t="s">
        <v>1278</v>
      </c>
      <c r="B17" s="1">
        <v>0.69</v>
      </c>
      <c r="E17" s="1"/>
    </row>
    <row r="18" spans="1:5" x14ac:dyDescent="0.25">
      <c r="A18" s="3" t="s">
        <v>1265</v>
      </c>
      <c r="B18" s="3">
        <v>0.85</v>
      </c>
      <c r="E18" s="1"/>
    </row>
    <row r="19" spans="1:5" x14ac:dyDescent="0.25">
      <c r="A19" s="1" t="s">
        <v>1279</v>
      </c>
      <c r="B19" s="1">
        <v>0.95</v>
      </c>
      <c r="E19" s="1"/>
    </row>
    <row r="20" spans="1:5" x14ac:dyDescent="0.25">
      <c r="A20" s="1" t="s">
        <v>1280</v>
      </c>
      <c r="B20" s="1">
        <v>0.75</v>
      </c>
      <c r="E20" s="1"/>
    </row>
    <row r="21" spans="1:5" x14ac:dyDescent="0.25">
      <c r="A21" s="1" t="s">
        <v>1281</v>
      </c>
      <c r="B21" s="1">
        <v>0.85</v>
      </c>
      <c r="E21" s="1"/>
    </row>
    <row r="22" spans="1:5" x14ac:dyDescent="0.25">
      <c r="A22" s="3" t="s">
        <v>1266</v>
      </c>
      <c r="B22" s="3">
        <v>0.78</v>
      </c>
      <c r="E22" s="1"/>
    </row>
    <row r="23" spans="1:5" x14ac:dyDescent="0.25">
      <c r="A23" s="1" t="s">
        <v>1282</v>
      </c>
      <c r="B23" s="1">
        <v>0.56000000000000005</v>
      </c>
      <c r="E23" s="1"/>
    </row>
    <row r="24" spans="1:5" x14ac:dyDescent="0.25">
      <c r="A24" s="1" t="s">
        <v>1283</v>
      </c>
      <c r="B24" s="1">
        <v>1</v>
      </c>
      <c r="E24" s="1"/>
    </row>
    <row r="25" spans="1:5" x14ac:dyDescent="0.25">
      <c r="A25" s="1" t="s">
        <v>1291</v>
      </c>
      <c r="B25" s="1">
        <v>0.66</v>
      </c>
      <c r="E25" s="1"/>
    </row>
    <row r="26" spans="1:5" x14ac:dyDescent="0.25">
      <c r="A26" s="1" t="s">
        <v>1285</v>
      </c>
      <c r="B26" s="1">
        <v>0.88</v>
      </c>
      <c r="E26" s="1"/>
    </row>
    <row r="27" spans="1:5" x14ac:dyDescent="0.25">
      <c r="E27" s="1"/>
    </row>
    <row r="28" spans="1:5" x14ac:dyDescent="0.25">
      <c r="E28" s="1"/>
    </row>
    <row r="29" spans="1:5" x14ac:dyDescent="0.25">
      <c r="E29"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6" sqref="B26"/>
    </sheetView>
  </sheetViews>
  <sheetFormatPr defaultRowHeight="15" x14ac:dyDescent="0.25"/>
  <cols>
    <col min="1" max="1" width="24.140625" style="1" bestFit="1" customWidth="1"/>
    <col min="2" max="2" width="9.140625" style="1"/>
  </cols>
  <sheetData>
    <row r="1" spans="1:5" x14ac:dyDescent="0.25">
      <c r="A1" s="2" t="s">
        <v>1356</v>
      </c>
      <c r="B1" s="2">
        <v>0.78</v>
      </c>
    </row>
    <row r="2" spans="1:5" x14ac:dyDescent="0.25">
      <c r="A2" s="3" t="s">
        <v>1262</v>
      </c>
      <c r="B2" s="3">
        <v>0.75</v>
      </c>
    </row>
    <row r="3" spans="1:5" x14ac:dyDescent="0.25">
      <c r="A3" s="1" t="s">
        <v>1267</v>
      </c>
      <c r="B3" s="1">
        <v>0.75</v>
      </c>
    </row>
    <row r="4" spans="1:5" x14ac:dyDescent="0.25">
      <c r="A4" s="1" t="s">
        <v>1357</v>
      </c>
      <c r="B4" s="1">
        <v>0.71</v>
      </c>
      <c r="E4" s="1"/>
    </row>
    <row r="5" spans="1:5" x14ac:dyDescent="0.25">
      <c r="A5" s="1" t="s">
        <v>1269</v>
      </c>
      <c r="B5" s="1">
        <v>0.67</v>
      </c>
      <c r="E5" s="1"/>
    </row>
    <row r="6" spans="1:5" x14ac:dyDescent="0.25">
      <c r="A6" s="1" t="s">
        <v>1270</v>
      </c>
      <c r="B6" s="1">
        <v>1</v>
      </c>
      <c r="E6" s="1"/>
    </row>
    <row r="7" spans="1:5" x14ac:dyDescent="0.25">
      <c r="A7" s="1" t="s">
        <v>1271</v>
      </c>
      <c r="B7" s="1">
        <v>0.74</v>
      </c>
      <c r="E7" s="1"/>
    </row>
    <row r="8" spans="1:5" x14ac:dyDescent="0.25">
      <c r="A8" s="1" t="s">
        <v>1289</v>
      </c>
      <c r="B8" s="1">
        <v>0.69</v>
      </c>
      <c r="E8" s="1"/>
    </row>
    <row r="9" spans="1:5" x14ac:dyDescent="0.25">
      <c r="A9" s="3" t="s">
        <v>1290</v>
      </c>
      <c r="B9" s="3">
        <v>0.95</v>
      </c>
      <c r="E9" s="1"/>
    </row>
    <row r="10" spans="1:5" x14ac:dyDescent="0.25">
      <c r="A10" s="1" t="s">
        <v>1272</v>
      </c>
      <c r="B10" s="1">
        <v>0.81</v>
      </c>
      <c r="E10" s="1"/>
    </row>
    <row r="11" spans="1:5" x14ac:dyDescent="0.25">
      <c r="A11" s="1" t="s">
        <v>1273</v>
      </c>
      <c r="B11" s="1">
        <v>0.98</v>
      </c>
      <c r="E11" s="1"/>
    </row>
    <row r="12" spans="1:5" x14ac:dyDescent="0.25">
      <c r="A12" s="1" t="s">
        <v>1274</v>
      </c>
      <c r="B12" s="1">
        <v>1</v>
      </c>
      <c r="E12" s="1"/>
    </row>
    <row r="13" spans="1:5" x14ac:dyDescent="0.25">
      <c r="A13" s="1" t="s">
        <v>1275</v>
      </c>
      <c r="B13" s="1">
        <v>1</v>
      </c>
      <c r="E13" s="1"/>
    </row>
    <row r="14" spans="1:5" x14ac:dyDescent="0.25">
      <c r="A14" s="3" t="s">
        <v>1264</v>
      </c>
      <c r="B14" s="3">
        <v>0.71</v>
      </c>
      <c r="E14" s="1"/>
    </row>
    <row r="15" spans="1:5" x14ac:dyDescent="0.25">
      <c r="A15" s="1" t="s">
        <v>1276</v>
      </c>
      <c r="B15" s="1">
        <v>0.78</v>
      </c>
      <c r="E15" s="1"/>
    </row>
    <row r="16" spans="1:5" x14ac:dyDescent="0.25">
      <c r="A16" s="1" t="s">
        <v>1277</v>
      </c>
      <c r="B16" s="1">
        <v>0.54</v>
      </c>
      <c r="E16" s="1"/>
    </row>
    <row r="17" spans="1:5" x14ac:dyDescent="0.25">
      <c r="A17" s="1" t="s">
        <v>1278</v>
      </c>
      <c r="B17" s="1">
        <v>0.81</v>
      </c>
      <c r="E17" s="1"/>
    </row>
    <row r="18" spans="1:5" x14ac:dyDescent="0.25">
      <c r="A18" s="3" t="s">
        <v>1265</v>
      </c>
      <c r="B18" s="3">
        <v>0.75</v>
      </c>
      <c r="E18" s="1"/>
    </row>
    <row r="19" spans="1:5" x14ac:dyDescent="0.25">
      <c r="A19" s="1" t="s">
        <v>1279</v>
      </c>
      <c r="B19" s="1">
        <v>0.47</v>
      </c>
      <c r="E19" s="1"/>
    </row>
    <row r="20" spans="1:5" x14ac:dyDescent="0.25">
      <c r="A20" s="1" t="s">
        <v>1280</v>
      </c>
      <c r="B20" s="1">
        <v>0.83</v>
      </c>
      <c r="E20" s="1"/>
    </row>
    <row r="21" spans="1:5" x14ac:dyDescent="0.25">
      <c r="A21" s="1" t="s">
        <v>1281</v>
      </c>
      <c r="B21" s="1">
        <v>0.94</v>
      </c>
      <c r="E21" s="1"/>
    </row>
    <row r="22" spans="1:5" x14ac:dyDescent="0.25">
      <c r="A22" s="3" t="s">
        <v>1266</v>
      </c>
      <c r="B22" s="3">
        <v>0.76</v>
      </c>
      <c r="E22" s="1"/>
    </row>
    <row r="23" spans="1:5" x14ac:dyDescent="0.25">
      <c r="A23" s="1" t="s">
        <v>1282</v>
      </c>
      <c r="B23" s="1">
        <v>0.55000000000000004</v>
      </c>
      <c r="E23" s="1"/>
    </row>
    <row r="24" spans="1:5" x14ac:dyDescent="0.25">
      <c r="A24" s="1" t="s">
        <v>1283</v>
      </c>
      <c r="B24" s="1">
        <v>0.66</v>
      </c>
      <c r="E24" s="1"/>
    </row>
    <row r="25" spans="1:5" x14ac:dyDescent="0.25">
      <c r="A25" s="1" t="s">
        <v>1291</v>
      </c>
      <c r="B25" s="1">
        <v>0.83</v>
      </c>
      <c r="E25" s="1"/>
    </row>
    <row r="26" spans="1:5" x14ac:dyDescent="0.25">
      <c r="A26" s="1" t="s">
        <v>1285</v>
      </c>
      <c r="B26" s="1">
        <v>1</v>
      </c>
      <c r="E26" s="1"/>
    </row>
    <row r="27" spans="1:5" x14ac:dyDescent="0.25">
      <c r="E27" s="1"/>
    </row>
    <row r="28" spans="1:5" x14ac:dyDescent="0.25">
      <c r="E28" s="1"/>
    </row>
    <row r="29" spans="1:5" x14ac:dyDescent="0.25">
      <c r="E29"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3" sqref="B23"/>
    </sheetView>
  </sheetViews>
  <sheetFormatPr defaultRowHeight="15" x14ac:dyDescent="0.25"/>
  <cols>
    <col min="1" max="1" width="24.140625" style="1" bestFit="1" customWidth="1"/>
    <col min="2" max="2" width="9.140625" style="1"/>
  </cols>
  <sheetData>
    <row r="1" spans="1:5" x14ac:dyDescent="0.25">
      <c r="A1" s="2" t="s">
        <v>1356</v>
      </c>
      <c r="B1" s="2">
        <v>0.74</v>
      </c>
    </row>
    <row r="2" spans="1:5" x14ac:dyDescent="0.25">
      <c r="A2" s="3" t="s">
        <v>1262</v>
      </c>
      <c r="B2" s="3">
        <v>0.85</v>
      </c>
    </row>
    <row r="3" spans="1:5" x14ac:dyDescent="0.25">
      <c r="A3" s="1" t="s">
        <v>1267</v>
      </c>
      <c r="B3" s="1">
        <v>0.86</v>
      </c>
    </row>
    <row r="4" spans="1:5" x14ac:dyDescent="0.25">
      <c r="A4" s="1" t="s">
        <v>1357</v>
      </c>
      <c r="B4" s="1">
        <v>0.71</v>
      </c>
      <c r="E4" s="1"/>
    </row>
    <row r="5" spans="1:5" x14ac:dyDescent="0.25">
      <c r="A5" s="1" t="s">
        <v>1269</v>
      </c>
      <c r="B5" s="1">
        <v>1</v>
      </c>
      <c r="E5" s="1"/>
    </row>
    <row r="6" spans="1:5" x14ac:dyDescent="0.25">
      <c r="A6" s="1" t="s">
        <v>1270</v>
      </c>
      <c r="B6" s="1">
        <v>1</v>
      </c>
      <c r="E6" s="1"/>
    </row>
    <row r="7" spans="1:5" x14ac:dyDescent="0.25">
      <c r="A7" s="1" t="s">
        <v>1271</v>
      </c>
      <c r="B7" s="1">
        <v>0.73</v>
      </c>
      <c r="E7" s="1"/>
    </row>
    <row r="8" spans="1:5" x14ac:dyDescent="0.25">
      <c r="A8" s="1" t="s">
        <v>1289</v>
      </c>
      <c r="B8" s="1">
        <v>0.8</v>
      </c>
      <c r="E8" s="1"/>
    </row>
    <row r="9" spans="1:5" x14ac:dyDescent="0.25">
      <c r="A9" s="3" t="s">
        <v>1290</v>
      </c>
      <c r="B9" s="3">
        <v>0.64</v>
      </c>
      <c r="E9" s="1"/>
    </row>
    <row r="10" spans="1:5" x14ac:dyDescent="0.25">
      <c r="A10" s="1" t="s">
        <v>1272</v>
      </c>
      <c r="B10" s="1">
        <v>0.57999999999999996</v>
      </c>
      <c r="E10" s="1"/>
    </row>
    <row r="11" spans="1:5" x14ac:dyDescent="0.25">
      <c r="A11" s="1" t="s">
        <v>1273</v>
      </c>
      <c r="B11" s="1">
        <v>0.74</v>
      </c>
      <c r="E11" s="1"/>
    </row>
    <row r="12" spans="1:5" x14ac:dyDescent="0.25">
      <c r="A12" s="1" t="s">
        <v>1274</v>
      </c>
      <c r="B12" s="1">
        <v>0.77</v>
      </c>
      <c r="E12" s="1"/>
    </row>
    <row r="13" spans="1:5" x14ac:dyDescent="0.25">
      <c r="A13" s="1" t="s">
        <v>1275</v>
      </c>
      <c r="B13" s="1">
        <v>0.45</v>
      </c>
      <c r="E13" s="1"/>
    </row>
    <row r="14" spans="1:5" x14ac:dyDescent="0.25">
      <c r="A14" s="3" t="s">
        <v>1264</v>
      </c>
      <c r="B14" s="3">
        <v>0.76</v>
      </c>
      <c r="E14" s="1"/>
    </row>
    <row r="15" spans="1:5" x14ac:dyDescent="0.25">
      <c r="A15" s="1" t="s">
        <v>1276</v>
      </c>
      <c r="B15" s="1">
        <v>0.76</v>
      </c>
      <c r="E15" s="1"/>
    </row>
    <row r="16" spans="1:5" x14ac:dyDescent="0.25">
      <c r="A16" s="1" t="s">
        <v>1277</v>
      </c>
      <c r="B16" s="1">
        <v>0.89</v>
      </c>
      <c r="E16" s="1"/>
    </row>
    <row r="17" spans="1:5" x14ac:dyDescent="0.25">
      <c r="A17" s="1" t="s">
        <v>1278</v>
      </c>
      <c r="B17" s="1">
        <v>0.63</v>
      </c>
      <c r="E17" s="1"/>
    </row>
    <row r="18" spans="1:5" x14ac:dyDescent="0.25">
      <c r="A18" s="3" t="s">
        <v>1265</v>
      </c>
      <c r="B18" s="3">
        <v>0.82</v>
      </c>
      <c r="E18" s="1"/>
    </row>
    <row r="19" spans="1:5" x14ac:dyDescent="0.25">
      <c r="A19" s="1" t="s">
        <v>1279</v>
      </c>
      <c r="B19" s="1">
        <v>0.95</v>
      </c>
      <c r="E19" s="1"/>
    </row>
    <row r="20" spans="1:5" x14ac:dyDescent="0.25">
      <c r="A20" s="1" t="s">
        <v>1280</v>
      </c>
      <c r="B20" s="1">
        <v>0.67</v>
      </c>
      <c r="E20" s="1"/>
    </row>
    <row r="21" spans="1:5" x14ac:dyDescent="0.25">
      <c r="A21" s="1" t="s">
        <v>1281</v>
      </c>
      <c r="B21" s="1">
        <v>0.85</v>
      </c>
      <c r="E21" s="1"/>
    </row>
    <row r="22" spans="1:5" x14ac:dyDescent="0.25">
      <c r="A22" s="3" t="s">
        <v>1266</v>
      </c>
      <c r="B22" s="3">
        <v>0.62</v>
      </c>
      <c r="E22" s="1"/>
    </row>
    <row r="23" spans="1:5" x14ac:dyDescent="0.25">
      <c r="A23" s="1" t="s">
        <v>1282</v>
      </c>
      <c r="B23" s="1">
        <v>0.67</v>
      </c>
      <c r="E23" s="1"/>
    </row>
    <row r="24" spans="1:5" x14ac:dyDescent="0.25">
      <c r="A24" s="1" t="s">
        <v>1283</v>
      </c>
      <c r="B24" s="1">
        <v>0.28000000000000003</v>
      </c>
      <c r="E24" s="1"/>
    </row>
    <row r="25" spans="1:5" x14ac:dyDescent="0.25">
      <c r="A25" s="1" t="s">
        <v>1291</v>
      </c>
      <c r="B25" s="1">
        <v>0.75</v>
      </c>
      <c r="E25" s="1"/>
    </row>
    <row r="26" spans="1:5" x14ac:dyDescent="0.25">
      <c r="A26" s="1" t="s">
        <v>1285</v>
      </c>
      <c r="B26" s="1">
        <v>0.78</v>
      </c>
      <c r="E26" s="1"/>
    </row>
    <row r="27" spans="1:5" x14ac:dyDescent="0.25">
      <c r="E27" s="1"/>
    </row>
    <row r="28" spans="1:5" x14ac:dyDescent="0.25">
      <c r="E28" s="1"/>
    </row>
    <row r="29" spans="1:5" x14ac:dyDescent="0.25">
      <c r="E29"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6" sqref="B26"/>
    </sheetView>
  </sheetViews>
  <sheetFormatPr defaultRowHeight="15" x14ac:dyDescent="0.25"/>
  <cols>
    <col min="1" max="1" width="24.140625" style="1" bestFit="1" customWidth="1"/>
    <col min="2" max="2" width="9.140625" style="1"/>
  </cols>
  <sheetData>
    <row r="1" spans="1:5" x14ac:dyDescent="0.25">
      <c r="A1" s="2" t="s">
        <v>1356</v>
      </c>
      <c r="B1" s="2">
        <v>0.86</v>
      </c>
    </row>
    <row r="2" spans="1:5" x14ac:dyDescent="0.25">
      <c r="A2" s="3" t="s">
        <v>1262</v>
      </c>
      <c r="B2" s="3">
        <v>0.87</v>
      </c>
    </row>
    <row r="3" spans="1:5" x14ac:dyDescent="0.25">
      <c r="A3" s="1" t="s">
        <v>1267</v>
      </c>
      <c r="B3" s="1">
        <v>0.8</v>
      </c>
    </row>
    <row r="4" spans="1:5" x14ac:dyDescent="0.25">
      <c r="A4" s="1" t="s">
        <v>1357</v>
      </c>
      <c r="B4" s="1">
        <v>1</v>
      </c>
      <c r="E4" s="1"/>
    </row>
    <row r="5" spans="1:5" x14ac:dyDescent="0.25">
      <c r="A5" s="1" t="s">
        <v>1269</v>
      </c>
      <c r="B5" s="1">
        <v>1</v>
      </c>
      <c r="E5" s="1"/>
    </row>
    <row r="6" spans="1:5" x14ac:dyDescent="0.25">
      <c r="A6" s="1" t="s">
        <v>1270</v>
      </c>
      <c r="B6" s="1">
        <v>1</v>
      </c>
      <c r="E6" s="1"/>
    </row>
    <row r="7" spans="1:5" x14ac:dyDescent="0.25">
      <c r="A7" s="1" t="s">
        <v>1271</v>
      </c>
      <c r="B7" s="1">
        <v>0.68</v>
      </c>
      <c r="E7" s="1"/>
    </row>
    <row r="8" spans="1:5" x14ac:dyDescent="0.25">
      <c r="A8" s="1" t="s">
        <v>1289</v>
      </c>
      <c r="B8" s="1">
        <v>0.76</v>
      </c>
      <c r="E8" s="1"/>
    </row>
    <row r="9" spans="1:5" x14ac:dyDescent="0.25">
      <c r="A9" s="3" t="s">
        <v>1290</v>
      </c>
      <c r="B9" s="3">
        <v>0.99</v>
      </c>
      <c r="E9" s="1"/>
    </row>
    <row r="10" spans="1:5" x14ac:dyDescent="0.25">
      <c r="A10" s="1" t="s">
        <v>1272</v>
      </c>
      <c r="B10" s="1">
        <v>1</v>
      </c>
      <c r="E10" s="1"/>
    </row>
    <row r="11" spans="1:5" x14ac:dyDescent="0.25">
      <c r="A11" s="1" t="s">
        <v>1273</v>
      </c>
      <c r="B11" s="1">
        <v>1</v>
      </c>
      <c r="E11" s="1"/>
    </row>
    <row r="12" spans="1:5" x14ac:dyDescent="0.25">
      <c r="A12" s="1" t="s">
        <v>1274</v>
      </c>
      <c r="B12" s="1">
        <v>0.98</v>
      </c>
      <c r="E12" s="1"/>
    </row>
    <row r="13" spans="1:5" x14ac:dyDescent="0.25">
      <c r="A13" s="1" t="s">
        <v>1275</v>
      </c>
      <c r="B13" s="1" t="s">
        <v>1347</v>
      </c>
      <c r="E13" s="1"/>
    </row>
    <row r="14" spans="1:5" x14ac:dyDescent="0.25">
      <c r="A14" s="3" t="s">
        <v>1264</v>
      </c>
      <c r="B14" s="3">
        <v>0.84</v>
      </c>
      <c r="E14" s="1"/>
    </row>
    <row r="15" spans="1:5" x14ac:dyDescent="0.25">
      <c r="A15" s="1" t="s">
        <v>1276</v>
      </c>
      <c r="B15" s="1">
        <v>0.83</v>
      </c>
      <c r="E15" s="1"/>
    </row>
    <row r="16" spans="1:5" x14ac:dyDescent="0.25">
      <c r="A16" s="1" t="s">
        <v>1277</v>
      </c>
      <c r="B16" s="1">
        <v>0.79</v>
      </c>
      <c r="E16" s="1"/>
    </row>
    <row r="17" spans="1:5" x14ac:dyDescent="0.25">
      <c r="A17" s="1" t="s">
        <v>1278</v>
      </c>
      <c r="B17" s="1">
        <v>0.89</v>
      </c>
      <c r="E17" s="1"/>
    </row>
    <row r="18" spans="1:5" x14ac:dyDescent="0.25">
      <c r="A18" s="3" t="s">
        <v>1265</v>
      </c>
      <c r="B18" s="3">
        <v>0.92</v>
      </c>
      <c r="E18" s="1"/>
    </row>
    <row r="19" spans="1:5" x14ac:dyDescent="0.25">
      <c r="A19" s="1" t="s">
        <v>1279</v>
      </c>
      <c r="B19" s="1">
        <v>0.95</v>
      </c>
      <c r="E19" s="1"/>
    </row>
    <row r="20" spans="1:5" x14ac:dyDescent="0.25">
      <c r="A20" s="1" t="s">
        <v>1280</v>
      </c>
      <c r="B20" s="1">
        <v>0.92</v>
      </c>
      <c r="E20" s="1"/>
    </row>
    <row r="21" spans="1:5" x14ac:dyDescent="0.25">
      <c r="A21" s="1" t="s">
        <v>1281</v>
      </c>
      <c r="B21" s="1">
        <v>0.9</v>
      </c>
      <c r="E21" s="1"/>
    </row>
    <row r="22" spans="1:5" x14ac:dyDescent="0.25">
      <c r="A22" s="3" t="s">
        <v>1266</v>
      </c>
      <c r="B22" s="3">
        <v>0.7</v>
      </c>
      <c r="E22" s="1"/>
    </row>
    <row r="23" spans="1:5" x14ac:dyDescent="0.25">
      <c r="A23" s="1" t="s">
        <v>1282</v>
      </c>
      <c r="B23" s="1">
        <v>0.83</v>
      </c>
      <c r="E23" s="1"/>
    </row>
    <row r="24" spans="1:5" x14ac:dyDescent="0.25">
      <c r="A24" s="1" t="s">
        <v>1283</v>
      </c>
      <c r="B24" s="1">
        <v>0.4</v>
      </c>
      <c r="E24" s="1"/>
    </row>
    <row r="25" spans="1:5" x14ac:dyDescent="0.25">
      <c r="A25" s="1" t="s">
        <v>1291</v>
      </c>
      <c r="B25" s="1">
        <v>0.55000000000000004</v>
      </c>
      <c r="E25" s="1"/>
    </row>
    <row r="26" spans="1:5" x14ac:dyDescent="0.25">
      <c r="A26" s="1" t="s">
        <v>1285</v>
      </c>
      <c r="B26" s="1">
        <v>1</v>
      </c>
      <c r="E26" s="1"/>
    </row>
    <row r="27" spans="1:5" x14ac:dyDescent="0.25">
      <c r="E27" s="1"/>
    </row>
    <row r="28" spans="1:5" x14ac:dyDescent="0.25">
      <c r="E28" s="1"/>
    </row>
    <row r="29" spans="1:5" x14ac:dyDescent="0.25">
      <c r="E29"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6" sqref="B26"/>
    </sheetView>
  </sheetViews>
  <sheetFormatPr defaultRowHeight="15" x14ac:dyDescent="0.25"/>
  <cols>
    <col min="1" max="1" width="24.140625" style="1" bestFit="1" customWidth="1"/>
    <col min="2" max="2" width="9.140625" style="1"/>
  </cols>
  <sheetData>
    <row r="1" spans="1:5" x14ac:dyDescent="0.25">
      <c r="A1" s="2" t="s">
        <v>1356</v>
      </c>
      <c r="B1" s="2">
        <v>0.75</v>
      </c>
    </row>
    <row r="2" spans="1:5" x14ac:dyDescent="0.25">
      <c r="A2" s="3" t="s">
        <v>1262</v>
      </c>
      <c r="B2" s="3">
        <v>0.67</v>
      </c>
    </row>
    <row r="3" spans="1:5" x14ac:dyDescent="0.25">
      <c r="A3" s="1" t="s">
        <v>1267</v>
      </c>
      <c r="B3" s="1">
        <v>0.18</v>
      </c>
    </row>
    <row r="4" spans="1:5" x14ac:dyDescent="0.25">
      <c r="A4" s="1" t="s">
        <v>1357</v>
      </c>
      <c r="B4" s="1">
        <v>0.43</v>
      </c>
      <c r="E4" s="1"/>
    </row>
    <row r="5" spans="1:5" x14ac:dyDescent="0.25">
      <c r="A5" s="1" t="s">
        <v>1269</v>
      </c>
      <c r="B5" s="1">
        <v>1</v>
      </c>
      <c r="E5" s="1"/>
    </row>
    <row r="6" spans="1:5" x14ac:dyDescent="0.25">
      <c r="A6" s="1" t="s">
        <v>1270</v>
      </c>
      <c r="B6" s="1">
        <v>1</v>
      </c>
      <c r="E6" s="1"/>
    </row>
    <row r="7" spans="1:5" x14ac:dyDescent="0.25">
      <c r="A7" s="1" t="s">
        <v>1271</v>
      </c>
      <c r="B7" s="1">
        <v>0.69</v>
      </c>
      <c r="E7" s="1"/>
    </row>
    <row r="8" spans="1:5" x14ac:dyDescent="0.25">
      <c r="A8" s="1" t="s">
        <v>1289</v>
      </c>
      <c r="B8" s="1">
        <v>0.7</v>
      </c>
      <c r="E8" s="1"/>
    </row>
    <row r="9" spans="1:5" x14ac:dyDescent="0.25">
      <c r="A9" s="3" t="s">
        <v>1290</v>
      </c>
      <c r="B9" s="3">
        <v>0.97</v>
      </c>
      <c r="E9" s="1"/>
    </row>
    <row r="10" spans="1:5" x14ac:dyDescent="0.25">
      <c r="A10" s="1" t="s">
        <v>1272</v>
      </c>
      <c r="B10" s="1">
        <v>0.97</v>
      </c>
      <c r="E10" s="1"/>
    </row>
    <row r="11" spans="1:5" x14ac:dyDescent="0.25">
      <c r="A11" s="1" t="s">
        <v>1273</v>
      </c>
      <c r="B11" s="1">
        <v>0.94</v>
      </c>
      <c r="E11" s="1"/>
    </row>
    <row r="12" spans="1:5" x14ac:dyDescent="0.25">
      <c r="A12" s="1" t="s">
        <v>1274</v>
      </c>
      <c r="B12" s="1">
        <v>0.99</v>
      </c>
      <c r="E12" s="1"/>
    </row>
    <row r="13" spans="1:5" x14ac:dyDescent="0.25">
      <c r="A13" s="1" t="s">
        <v>1275</v>
      </c>
      <c r="B13" s="1">
        <v>1</v>
      </c>
      <c r="E13" s="1"/>
    </row>
    <row r="14" spans="1:5" x14ac:dyDescent="0.25">
      <c r="A14" s="3" t="s">
        <v>1264</v>
      </c>
      <c r="B14" s="3">
        <v>0.7</v>
      </c>
      <c r="E14" s="1"/>
    </row>
    <row r="15" spans="1:5" x14ac:dyDescent="0.25">
      <c r="A15" s="1" t="s">
        <v>1276</v>
      </c>
      <c r="B15" s="1">
        <v>0.72</v>
      </c>
      <c r="E15" s="1"/>
    </row>
    <row r="16" spans="1:5" x14ac:dyDescent="0.25">
      <c r="A16" s="1" t="s">
        <v>1277</v>
      </c>
      <c r="B16" s="1">
        <v>0.46</v>
      </c>
      <c r="E16" s="1"/>
    </row>
    <row r="17" spans="1:5" x14ac:dyDescent="0.25">
      <c r="A17" s="1" t="s">
        <v>1278</v>
      </c>
      <c r="B17" s="1">
        <v>0.92</v>
      </c>
      <c r="E17" s="1"/>
    </row>
    <row r="18" spans="1:5" x14ac:dyDescent="0.25">
      <c r="A18" s="3" t="s">
        <v>1265</v>
      </c>
      <c r="B18" s="3">
        <v>0.64</v>
      </c>
      <c r="E18" s="1"/>
    </row>
    <row r="19" spans="1:5" x14ac:dyDescent="0.25">
      <c r="A19" s="1" t="s">
        <v>1279</v>
      </c>
      <c r="B19" s="1">
        <v>0.91</v>
      </c>
      <c r="E19" s="1"/>
    </row>
    <row r="20" spans="1:5" x14ac:dyDescent="0.25">
      <c r="A20" s="1" t="s">
        <v>1280</v>
      </c>
      <c r="B20" s="1">
        <v>0.57999999999999996</v>
      </c>
      <c r="E20" s="1"/>
    </row>
    <row r="21" spans="1:5" x14ac:dyDescent="0.25">
      <c r="A21" s="1" t="s">
        <v>1281</v>
      </c>
      <c r="B21" s="1">
        <v>0.43</v>
      </c>
      <c r="E21" s="1"/>
    </row>
    <row r="22" spans="1:5" x14ac:dyDescent="0.25">
      <c r="A22" s="3" t="s">
        <v>1266</v>
      </c>
      <c r="B22" s="3">
        <v>0.78</v>
      </c>
      <c r="E22" s="1"/>
    </row>
    <row r="23" spans="1:5" x14ac:dyDescent="0.25">
      <c r="A23" s="1" t="s">
        <v>1282</v>
      </c>
      <c r="B23" s="1">
        <v>1</v>
      </c>
      <c r="E23" s="1"/>
    </row>
    <row r="24" spans="1:5" x14ac:dyDescent="0.25">
      <c r="A24" s="1" t="s">
        <v>1283</v>
      </c>
      <c r="B24" s="1">
        <v>0.56999999999999995</v>
      </c>
      <c r="E24" s="1"/>
    </row>
    <row r="25" spans="1:5" x14ac:dyDescent="0.25">
      <c r="A25" s="1" t="s">
        <v>1291</v>
      </c>
      <c r="B25" s="1">
        <v>0.89</v>
      </c>
      <c r="E25" s="1"/>
    </row>
    <row r="26" spans="1:5" x14ac:dyDescent="0.25">
      <c r="A26" s="1" t="s">
        <v>1285</v>
      </c>
      <c r="B26" s="1">
        <v>0.65</v>
      </c>
      <c r="E26" s="1"/>
    </row>
    <row r="27" spans="1:5" x14ac:dyDescent="0.25">
      <c r="E27" s="1"/>
    </row>
    <row r="28" spans="1:5" x14ac:dyDescent="0.25">
      <c r="E28" s="1"/>
    </row>
    <row r="29" spans="1:5" x14ac:dyDescent="0.25">
      <c r="E29"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6" sqref="B26"/>
    </sheetView>
  </sheetViews>
  <sheetFormatPr defaultRowHeight="15" x14ac:dyDescent="0.25"/>
  <cols>
    <col min="1" max="1" width="24.140625" style="1" bestFit="1" customWidth="1"/>
    <col min="2" max="2" width="9.140625" style="1"/>
  </cols>
  <sheetData>
    <row r="1" spans="1:5" x14ac:dyDescent="0.25">
      <c r="A1" s="2" t="s">
        <v>1356</v>
      </c>
      <c r="B1" s="2">
        <v>0.73</v>
      </c>
    </row>
    <row r="2" spans="1:5" x14ac:dyDescent="0.25">
      <c r="A2" s="3" t="s">
        <v>1262</v>
      </c>
      <c r="B2" s="3">
        <v>0.72</v>
      </c>
    </row>
    <row r="3" spans="1:5" x14ac:dyDescent="0.25">
      <c r="A3" s="1" t="s">
        <v>1267</v>
      </c>
      <c r="B3" s="1">
        <v>0.86</v>
      </c>
    </row>
    <row r="4" spans="1:5" x14ac:dyDescent="0.25">
      <c r="A4" s="1" t="s">
        <v>1357</v>
      </c>
      <c r="B4" s="1">
        <v>0.86</v>
      </c>
      <c r="E4" s="1"/>
    </row>
    <row r="5" spans="1:5" x14ac:dyDescent="0.25">
      <c r="A5" s="1" t="s">
        <v>1269</v>
      </c>
      <c r="B5" s="1">
        <v>0.33</v>
      </c>
      <c r="E5" s="1"/>
    </row>
    <row r="6" spans="1:5" x14ac:dyDescent="0.25">
      <c r="A6" s="1" t="s">
        <v>1270</v>
      </c>
      <c r="B6" s="1">
        <v>0.81</v>
      </c>
      <c r="E6" s="1"/>
    </row>
    <row r="7" spans="1:5" x14ac:dyDescent="0.25">
      <c r="A7" s="1" t="s">
        <v>1271</v>
      </c>
      <c r="B7" s="1">
        <v>0.75</v>
      </c>
      <c r="E7" s="1"/>
    </row>
    <row r="8" spans="1:5" x14ac:dyDescent="0.25">
      <c r="A8" s="1" t="s">
        <v>1289</v>
      </c>
      <c r="B8" s="1">
        <v>0.69</v>
      </c>
      <c r="E8" s="1"/>
    </row>
    <row r="9" spans="1:5" x14ac:dyDescent="0.25">
      <c r="A9" s="3" t="s">
        <v>1290</v>
      </c>
      <c r="B9" s="3">
        <v>0.83</v>
      </c>
      <c r="E9" s="1"/>
    </row>
    <row r="10" spans="1:5" x14ac:dyDescent="0.25">
      <c r="A10" s="1" t="s">
        <v>1272</v>
      </c>
      <c r="B10" s="1">
        <v>0.56000000000000005</v>
      </c>
      <c r="E10" s="1"/>
    </row>
    <row r="11" spans="1:5" x14ac:dyDescent="0.25">
      <c r="A11" s="1" t="s">
        <v>1273</v>
      </c>
      <c r="B11" s="1">
        <v>0.94</v>
      </c>
      <c r="E11" s="1"/>
    </row>
    <row r="12" spans="1:5" x14ac:dyDescent="0.25">
      <c r="A12" s="1" t="s">
        <v>1274</v>
      </c>
      <c r="B12" s="1">
        <v>0.81</v>
      </c>
      <c r="E12" s="1"/>
    </row>
    <row r="13" spans="1:5" x14ac:dyDescent="0.25">
      <c r="A13" s="1" t="s">
        <v>1275</v>
      </c>
      <c r="B13" s="1">
        <v>1</v>
      </c>
      <c r="E13" s="1"/>
    </row>
    <row r="14" spans="1:5" x14ac:dyDescent="0.25">
      <c r="A14" s="3" t="s">
        <v>1264</v>
      </c>
      <c r="B14" s="3">
        <v>0.71</v>
      </c>
      <c r="E14" s="1"/>
    </row>
    <row r="15" spans="1:5" x14ac:dyDescent="0.25">
      <c r="A15" s="1" t="s">
        <v>1276</v>
      </c>
      <c r="B15" s="1">
        <v>0.61</v>
      </c>
      <c r="E15" s="1"/>
    </row>
    <row r="16" spans="1:5" x14ac:dyDescent="0.25">
      <c r="A16" s="1" t="s">
        <v>1277</v>
      </c>
      <c r="B16" s="1">
        <v>0.84</v>
      </c>
      <c r="E16" s="1"/>
    </row>
    <row r="17" spans="1:5" x14ac:dyDescent="0.25">
      <c r="A17" s="1" t="s">
        <v>1278</v>
      </c>
      <c r="B17" s="1">
        <v>0.68</v>
      </c>
      <c r="E17" s="1"/>
    </row>
    <row r="18" spans="1:5" x14ac:dyDescent="0.25">
      <c r="A18" s="3" t="s">
        <v>1265</v>
      </c>
      <c r="B18" s="3">
        <v>0.6</v>
      </c>
      <c r="E18" s="1"/>
    </row>
    <row r="19" spans="1:5" x14ac:dyDescent="0.25">
      <c r="A19" s="1" t="s">
        <v>1279</v>
      </c>
      <c r="B19" s="1">
        <v>0.68</v>
      </c>
      <c r="E19" s="1"/>
    </row>
    <row r="20" spans="1:5" x14ac:dyDescent="0.25">
      <c r="A20" s="1" t="s">
        <v>1280</v>
      </c>
      <c r="B20" s="1">
        <v>0.25</v>
      </c>
      <c r="E20" s="1"/>
    </row>
    <row r="21" spans="1:5" x14ac:dyDescent="0.25">
      <c r="A21" s="1" t="s">
        <v>1281</v>
      </c>
      <c r="B21" s="1">
        <v>0.86</v>
      </c>
      <c r="E21" s="1"/>
    </row>
    <row r="22" spans="1:5" x14ac:dyDescent="0.25">
      <c r="A22" s="3" t="s">
        <v>1266</v>
      </c>
      <c r="B22" s="3">
        <v>0.78</v>
      </c>
      <c r="E22" s="1"/>
    </row>
    <row r="23" spans="1:5" x14ac:dyDescent="0.25">
      <c r="A23" s="1" t="s">
        <v>1282</v>
      </c>
      <c r="B23" s="1">
        <v>0.67</v>
      </c>
      <c r="E23" s="1"/>
    </row>
    <row r="24" spans="1:5" x14ac:dyDescent="0.25">
      <c r="A24" s="1" t="s">
        <v>1283</v>
      </c>
      <c r="B24" s="1">
        <v>1</v>
      </c>
      <c r="E24" s="1"/>
    </row>
    <row r="25" spans="1:5" x14ac:dyDescent="0.25">
      <c r="A25" s="1" t="s">
        <v>1291</v>
      </c>
      <c r="B25" s="1">
        <v>0.5</v>
      </c>
      <c r="E25" s="1"/>
    </row>
    <row r="26" spans="1:5" x14ac:dyDescent="0.25">
      <c r="A26" s="1" t="s">
        <v>1285</v>
      </c>
      <c r="B26" s="1">
        <v>0.96</v>
      </c>
      <c r="E26" s="1"/>
    </row>
    <row r="27" spans="1:5" x14ac:dyDescent="0.25">
      <c r="E27" s="1"/>
    </row>
    <row r="28" spans="1:5" x14ac:dyDescent="0.25">
      <c r="E28" s="1"/>
    </row>
    <row r="29" spans="1:5" x14ac:dyDescent="0.25">
      <c r="E2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RowHeight="15" x14ac:dyDescent="0.25"/>
  <cols>
    <col min="1" max="1" width="10.140625" bestFit="1" customWidth="1"/>
    <col min="2" max="2" width="67.5703125" bestFit="1" customWidth="1"/>
    <col min="3" max="3" width="15.85546875" bestFit="1" customWidth="1"/>
  </cols>
  <sheetData>
    <row r="1" spans="1:3" x14ac:dyDescent="0.25">
      <c r="A1" s="4" t="s">
        <v>0</v>
      </c>
      <c r="B1" s="4" t="s">
        <v>1</v>
      </c>
      <c r="C1" s="4"/>
    </row>
    <row r="2" spans="1:3" x14ac:dyDescent="0.25">
      <c r="A2" s="4" t="s">
        <v>6</v>
      </c>
      <c r="B2" s="4" t="s">
        <v>7</v>
      </c>
      <c r="C2" s="4"/>
    </row>
    <row r="3" spans="1:3" x14ac:dyDescent="0.25">
      <c r="A3" s="4" t="s">
        <v>1364</v>
      </c>
      <c r="B3" s="4" t="s">
        <v>26</v>
      </c>
      <c r="C3" s="4"/>
    </row>
    <row r="4" spans="1:3" x14ac:dyDescent="0.25">
      <c r="A4" s="5" t="s">
        <v>1365</v>
      </c>
      <c r="B4" s="4" t="s">
        <v>101</v>
      </c>
      <c r="C4" s="4" t="s">
        <v>102</v>
      </c>
    </row>
    <row r="5" spans="1:3" x14ac:dyDescent="0.25">
      <c r="B5" s="5" t="s">
        <v>1367</v>
      </c>
      <c r="C5" t="s">
        <v>1366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
  <sheetViews>
    <sheetView zoomScaleNormal="100" workbookViewId="0">
      <pane xSplit="1" topLeftCell="B1" activePane="topRight" state="frozen"/>
      <selection pane="topRight" activeCell="D5" sqref="D5"/>
    </sheetView>
  </sheetViews>
  <sheetFormatPr defaultRowHeight="12.75" x14ac:dyDescent="0.2"/>
  <cols>
    <col min="1" max="1" width="12" style="41" customWidth="1"/>
    <col min="2" max="2" width="9.85546875" style="41" customWidth="1"/>
    <col min="3" max="3" width="11.85546875" style="41" customWidth="1"/>
    <col min="4" max="4" width="11.140625" style="41" customWidth="1"/>
    <col min="5" max="5" width="11.85546875" style="41" customWidth="1"/>
    <col min="6" max="7" width="13.140625" style="41" customWidth="1"/>
    <col min="8" max="8" width="12.42578125" style="41" customWidth="1"/>
    <col min="9" max="9" width="9.28515625" style="41" customWidth="1"/>
    <col min="10" max="10" width="9.140625" style="41"/>
    <col min="11" max="11" width="10.5703125" style="41" customWidth="1"/>
    <col min="12" max="12" width="10" style="41" customWidth="1"/>
    <col min="13" max="13" width="10.85546875" style="41" customWidth="1"/>
    <col min="14" max="14" width="11.5703125" style="41" customWidth="1"/>
    <col min="15" max="15" width="10.28515625" style="41" customWidth="1"/>
    <col min="16" max="16" width="9.140625" style="41" customWidth="1"/>
    <col min="17" max="18" width="10.28515625" style="41" customWidth="1"/>
    <col min="19" max="19" width="14.42578125" style="41" customWidth="1"/>
    <col min="20" max="20" width="13.140625" style="41" customWidth="1"/>
    <col min="21" max="21" width="10.140625" style="41" customWidth="1"/>
    <col min="22" max="22" width="12.5703125" style="41" customWidth="1"/>
    <col min="23" max="24" width="10.7109375" style="41" customWidth="1"/>
    <col min="25" max="25" width="10" style="41" customWidth="1"/>
    <col min="26" max="26" width="10.28515625" style="41" customWidth="1"/>
    <col min="27" max="27" width="10.140625" style="41" customWidth="1"/>
    <col min="28" max="28" width="10.28515625" style="41" customWidth="1"/>
    <col min="29" max="30" width="10.85546875" style="58" customWidth="1"/>
    <col min="31" max="31" width="10" style="58" customWidth="1"/>
    <col min="32" max="32" width="12.85546875" style="58" customWidth="1"/>
    <col min="33" max="33" width="10.85546875" style="58" customWidth="1"/>
    <col min="34" max="34" width="11.42578125" style="58" customWidth="1"/>
    <col min="35" max="35" width="13.7109375" style="58" customWidth="1"/>
    <col min="36" max="36" width="11.42578125" style="58" customWidth="1"/>
    <col min="37" max="38" width="14.140625" style="58" customWidth="1"/>
    <col min="39" max="39" width="9.85546875" style="58" customWidth="1"/>
    <col min="40" max="40" width="12.42578125" style="58" customWidth="1"/>
    <col min="41" max="43" width="9.140625" style="41"/>
    <col min="44" max="44" width="10.140625" style="41" customWidth="1"/>
    <col min="45" max="48" width="9.140625" style="41"/>
    <col min="49" max="51" width="9.5703125" style="58" customWidth="1"/>
    <col min="52" max="16384" width="9.140625" style="41"/>
  </cols>
  <sheetData>
    <row r="1" spans="1:51" ht="15.75" customHeight="1" thickBot="1" x14ac:dyDescent="0.25">
      <c r="A1" s="195" t="s">
        <v>1257</v>
      </c>
      <c r="B1" s="196"/>
      <c r="C1" s="196"/>
      <c r="D1" s="196"/>
      <c r="E1" s="196"/>
      <c r="F1" s="196"/>
      <c r="G1" s="196"/>
      <c r="H1" s="195" t="s">
        <v>1258</v>
      </c>
      <c r="I1" s="196"/>
      <c r="J1" s="196"/>
      <c r="K1" s="196"/>
      <c r="L1" s="196"/>
      <c r="M1" s="196"/>
      <c r="N1" s="196"/>
      <c r="O1" s="196"/>
      <c r="P1" s="196"/>
      <c r="Q1" s="196"/>
      <c r="R1" s="196"/>
      <c r="S1" s="196"/>
      <c r="T1" s="196"/>
      <c r="U1" s="196"/>
      <c r="V1" s="196"/>
      <c r="W1" s="196"/>
      <c r="X1" s="196"/>
      <c r="Y1" s="196"/>
      <c r="Z1" s="196"/>
      <c r="AA1" s="197"/>
      <c r="AB1" s="198" t="s">
        <v>1259</v>
      </c>
      <c r="AC1" s="199"/>
      <c r="AD1" s="199"/>
      <c r="AE1" s="199"/>
      <c r="AF1" s="199"/>
      <c r="AG1" s="199"/>
      <c r="AH1" s="199"/>
      <c r="AI1" s="199"/>
      <c r="AJ1" s="199"/>
      <c r="AK1" s="199"/>
      <c r="AL1" s="199"/>
      <c r="AM1" s="199"/>
      <c r="AN1" s="199"/>
      <c r="AO1" s="199"/>
      <c r="AP1" s="199"/>
      <c r="AQ1" s="199"/>
      <c r="AR1" s="199"/>
      <c r="AS1" s="199"/>
      <c r="AT1" s="199"/>
      <c r="AU1" s="199"/>
      <c r="AV1" s="199"/>
      <c r="AW1" s="199"/>
      <c r="AX1" s="199"/>
      <c r="AY1" s="200"/>
    </row>
    <row r="2" spans="1:51" s="55" customFormat="1" ht="86.25" customHeight="1" thickBot="1" x14ac:dyDescent="0.25">
      <c r="A2" s="26" t="s">
        <v>1260</v>
      </c>
      <c r="B2" s="99" t="s">
        <v>1261</v>
      </c>
      <c r="C2" s="95" t="s">
        <v>1262</v>
      </c>
      <c r="D2" s="100" t="s">
        <v>1263</v>
      </c>
      <c r="E2" s="100" t="s">
        <v>1264</v>
      </c>
      <c r="F2" s="100" t="s">
        <v>1265</v>
      </c>
      <c r="G2" s="100" t="s">
        <v>1266</v>
      </c>
      <c r="H2" s="42" t="s">
        <v>1267</v>
      </c>
      <c r="I2" s="43" t="s">
        <v>1268</v>
      </c>
      <c r="J2" s="43" t="s">
        <v>1269</v>
      </c>
      <c r="K2" s="43" t="s">
        <v>1270</v>
      </c>
      <c r="L2" s="43" t="s">
        <v>1271</v>
      </c>
      <c r="M2" s="94" t="s">
        <v>1355</v>
      </c>
      <c r="N2" s="44" t="s">
        <v>1272</v>
      </c>
      <c r="O2" s="45" t="s">
        <v>1273</v>
      </c>
      <c r="P2" s="45" t="s">
        <v>1274</v>
      </c>
      <c r="Q2" s="46" t="s">
        <v>1275</v>
      </c>
      <c r="R2" s="47" t="s">
        <v>1276</v>
      </c>
      <c r="S2" s="48" t="s">
        <v>1277</v>
      </c>
      <c r="T2" s="49" t="s">
        <v>1278</v>
      </c>
      <c r="U2" s="50" t="s">
        <v>1279</v>
      </c>
      <c r="V2" s="51" t="s">
        <v>1280</v>
      </c>
      <c r="W2" s="52" t="s">
        <v>1281</v>
      </c>
      <c r="X2" s="53" t="s">
        <v>1282</v>
      </c>
      <c r="Y2" s="54" t="s">
        <v>1283</v>
      </c>
      <c r="Z2" s="54" t="s">
        <v>1284</v>
      </c>
      <c r="AA2" s="54" t="s">
        <v>1285</v>
      </c>
      <c r="AB2" s="44" t="s">
        <v>1230</v>
      </c>
      <c r="AC2" s="47" t="s">
        <v>1327</v>
      </c>
      <c r="AD2" s="50" t="s">
        <v>1288</v>
      </c>
      <c r="AE2" s="53" t="s">
        <v>1324</v>
      </c>
      <c r="AF2" s="54" t="s">
        <v>1325</v>
      </c>
      <c r="AG2" s="54" t="s">
        <v>1326</v>
      </c>
      <c r="AH2" s="71" t="s">
        <v>1286</v>
      </c>
      <c r="AI2" s="48" t="s">
        <v>1183</v>
      </c>
      <c r="AJ2" s="72" t="s">
        <v>1192</v>
      </c>
      <c r="AK2" s="74" t="s">
        <v>1361</v>
      </c>
      <c r="AL2" s="76" t="s">
        <v>1362</v>
      </c>
      <c r="AM2" s="71" t="s">
        <v>1287</v>
      </c>
      <c r="AN2" s="163" t="s">
        <v>1328</v>
      </c>
      <c r="AO2" s="73" t="s">
        <v>1329</v>
      </c>
      <c r="AP2" s="73" t="s">
        <v>1330</v>
      </c>
      <c r="AQ2" s="73" t="s">
        <v>1331</v>
      </c>
      <c r="AR2" s="73" t="s">
        <v>1332</v>
      </c>
      <c r="AS2" s="73" t="s">
        <v>1333</v>
      </c>
      <c r="AT2" s="73" t="s">
        <v>1334</v>
      </c>
      <c r="AU2" s="73" t="s">
        <v>1335</v>
      </c>
      <c r="AV2" s="73" t="s">
        <v>1336</v>
      </c>
      <c r="AW2" s="74" t="s">
        <v>1337</v>
      </c>
      <c r="AX2" s="75" t="s">
        <v>1338</v>
      </c>
      <c r="AY2" s="76" t="s">
        <v>1339</v>
      </c>
    </row>
    <row r="3" spans="1:51" x14ac:dyDescent="0.2">
      <c r="A3" s="96" t="s">
        <v>1007</v>
      </c>
      <c r="B3" s="56">
        <f t="shared" ref="B3:B17" si="0">AVERAGE(C3:G3)</f>
        <v>0.83153124394069133</v>
      </c>
      <c r="C3" s="57">
        <f t="shared" ref="C3:C17" si="1">AVERAGE(H3:M3)</f>
        <v>0.81422803005019107</v>
      </c>
      <c r="D3" s="57">
        <f t="shared" ref="D3:D17" si="2">AVERAGE(N3:Q3)</f>
        <v>1</v>
      </c>
      <c r="E3" s="57">
        <f t="shared" ref="E3:E17" si="3">AVERAGE(R3:T3)</f>
        <v>0.76725777950523144</v>
      </c>
      <c r="F3" s="57">
        <f t="shared" ref="F3:F17" si="4">AVERAGE(U3:W3)</f>
        <v>0.91929391012772876</v>
      </c>
      <c r="G3" s="101">
        <f t="shared" ref="G3:G17" si="5">AVERAGE(X3:AA3)</f>
        <v>0.6568765000203054</v>
      </c>
      <c r="H3" s="174">
        <v>0.59375</v>
      </c>
      <c r="I3" s="174">
        <v>0.7142857142857143</v>
      </c>
      <c r="J3" s="174">
        <v>1</v>
      </c>
      <c r="K3" s="174">
        <v>0.9375</v>
      </c>
      <c r="L3" s="174">
        <v>0.75041190268182556</v>
      </c>
      <c r="M3" s="175">
        <v>0.88942056333360675</v>
      </c>
      <c r="N3" s="176">
        <v>1</v>
      </c>
      <c r="O3" s="174">
        <v>1</v>
      </c>
      <c r="P3" s="174">
        <v>1</v>
      </c>
      <c r="Q3" s="175">
        <v>1</v>
      </c>
      <c r="R3" s="176">
        <v>0.74278840363797005</v>
      </c>
      <c r="S3" s="174">
        <v>0.78947368421052633</v>
      </c>
      <c r="T3" s="175">
        <v>0.76951125066719828</v>
      </c>
      <c r="U3" s="176">
        <v>0.94736842105263153</v>
      </c>
      <c r="V3" s="174">
        <v>0.83250000000000002</v>
      </c>
      <c r="W3" s="175">
        <v>0.97801330933055475</v>
      </c>
      <c r="X3" s="176">
        <v>0.66666666666666663</v>
      </c>
      <c r="Y3" s="174">
        <v>0.45285217001267686</v>
      </c>
      <c r="Z3" s="174">
        <v>0.66500000000000004</v>
      </c>
      <c r="AA3" s="174">
        <v>0.84298716340187796</v>
      </c>
      <c r="AB3" s="149">
        <v>1</v>
      </c>
      <c r="AC3" s="166">
        <v>0.76249999999999996</v>
      </c>
      <c r="AD3" s="166">
        <v>0.875</v>
      </c>
      <c r="AE3" s="167">
        <v>0.94581428571428594</v>
      </c>
      <c r="AF3" s="167">
        <v>0.99150000000000005</v>
      </c>
      <c r="AG3" s="168">
        <v>1.0314642857142857</v>
      </c>
      <c r="AH3" s="166">
        <v>0.46292307692307699</v>
      </c>
      <c r="AI3" s="166">
        <v>0.79285714285714282</v>
      </c>
      <c r="AJ3" s="166">
        <v>0.8035714285714286</v>
      </c>
      <c r="AK3" s="150">
        <v>0.75</v>
      </c>
      <c r="AL3" s="152">
        <v>0.73333315136423849</v>
      </c>
      <c r="AM3" s="158">
        <v>0.8</v>
      </c>
      <c r="AN3" s="204">
        <v>0.87463636363636355</v>
      </c>
      <c r="AO3" s="149">
        <v>0.63319875732979702</v>
      </c>
      <c r="AP3" s="177">
        <v>0.53074999999999994</v>
      </c>
      <c r="AQ3" s="177">
        <v>0.87830000000000008</v>
      </c>
      <c r="AR3" s="177">
        <v>0.97399999999999998</v>
      </c>
      <c r="AS3" s="177">
        <v>1</v>
      </c>
      <c r="AT3" s="177">
        <v>1</v>
      </c>
      <c r="AU3" s="177">
        <v>0.68</v>
      </c>
      <c r="AV3" s="178">
        <v>0.81374982247568539</v>
      </c>
      <c r="AW3" s="149">
        <v>1</v>
      </c>
      <c r="AX3" s="177">
        <v>1</v>
      </c>
      <c r="AY3" s="178">
        <v>0.86745454545454548</v>
      </c>
    </row>
    <row r="4" spans="1:51" x14ac:dyDescent="0.2">
      <c r="A4" s="97" t="s">
        <v>1020</v>
      </c>
      <c r="B4" s="59">
        <f>AVERAGE(C4:G4)</f>
        <v>0.84113208878689016</v>
      </c>
      <c r="C4" s="60">
        <f t="shared" si="1"/>
        <v>0.75651499872683425</v>
      </c>
      <c r="D4" s="60">
        <f>AVERAGE(N4:P4)</f>
        <v>0.97241523400671193</v>
      </c>
      <c r="E4" s="60">
        <f t="shared" si="3"/>
        <v>0.81779026075537553</v>
      </c>
      <c r="F4" s="60">
        <f t="shared" si="4"/>
        <v>0.81595808457750219</v>
      </c>
      <c r="G4" s="64">
        <f t="shared" si="5"/>
        <v>0.84298186586802681</v>
      </c>
      <c r="H4" s="62">
        <v>0.60526315789473684</v>
      </c>
      <c r="I4" s="62">
        <v>0.7142857142857143</v>
      </c>
      <c r="J4" s="62">
        <v>1</v>
      </c>
      <c r="K4" s="62">
        <v>0.75</v>
      </c>
      <c r="L4" s="62">
        <v>0.7158157941232125</v>
      </c>
      <c r="M4" s="63">
        <v>0.75372532605734188</v>
      </c>
      <c r="N4" s="61">
        <v>0.91724570202013544</v>
      </c>
      <c r="O4" s="62">
        <v>1</v>
      </c>
      <c r="P4" s="62">
        <v>1</v>
      </c>
      <c r="Q4" s="206">
        <v>999</v>
      </c>
      <c r="R4" s="61">
        <v>0.83093662426362525</v>
      </c>
      <c r="S4" s="62">
        <v>0.78947368421052633</v>
      </c>
      <c r="T4" s="63">
        <v>0.83296047379197502</v>
      </c>
      <c r="U4" s="61">
        <v>0.94736842105263153</v>
      </c>
      <c r="V4" s="62">
        <v>0.91500000000000004</v>
      </c>
      <c r="W4" s="63">
        <v>0.58550583267987533</v>
      </c>
      <c r="X4" s="61">
        <v>1</v>
      </c>
      <c r="Y4" s="62">
        <v>0.67700931469525649</v>
      </c>
      <c r="Z4" s="62">
        <v>1</v>
      </c>
      <c r="AA4" s="62">
        <v>0.69491814877685087</v>
      </c>
      <c r="AB4" s="150">
        <v>1</v>
      </c>
      <c r="AC4" s="158">
        <v>0.88</v>
      </c>
      <c r="AD4" s="158">
        <v>0.53333333333333333</v>
      </c>
      <c r="AE4" s="151">
        <v>0.86938749999999998</v>
      </c>
      <c r="AF4" s="151">
        <v>0.7984</v>
      </c>
      <c r="AG4" s="152">
        <v>1.0592714285714284</v>
      </c>
      <c r="AH4" s="158">
        <v>0.8362857142857143</v>
      </c>
      <c r="AI4" s="158">
        <v>0.84</v>
      </c>
      <c r="AJ4" s="158">
        <v>0.80851063829787229</v>
      </c>
      <c r="AK4" s="150">
        <v>0.5</v>
      </c>
      <c r="AL4" s="152">
        <v>0.74994798303878352</v>
      </c>
      <c r="AM4" s="158">
        <v>0.8</v>
      </c>
      <c r="AN4" s="202">
        <v>999</v>
      </c>
      <c r="AO4" s="154">
        <v>0.61409013812652125</v>
      </c>
      <c r="AP4" s="65">
        <v>0.70200000000000007</v>
      </c>
      <c r="AQ4" s="65">
        <v>0.92725000000000002</v>
      </c>
      <c r="AR4" s="65">
        <v>0.89666666666666661</v>
      </c>
      <c r="AS4" s="65">
        <v>0.7142857142857143</v>
      </c>
      <c r="AT4" s="65">
        <v>1</v>
      </c>
      <c r="AU4" s="65">
        <v>0.66120000000000001</v>
      </c>
      <c r="AV4" s="153">
        <v>0.78792750272555734</v>
      </c>
      <c r="AW4" s="154">
        <v>1</v>
      </c>
      <c r="AX4" s="65">
        <v>1</v>
      </c>
      <c r="AY4" s="153">
        <v>0.94033333333333347</v>
      </c>
    </row>
    <row r="5" spans="1:51" ht="15" x14ac:dyDescent="0.25">
      <c r="A5" s="97" t="s">
        <v>1023</v>
      </c>
      <c r="B5" s="59">
        <f t="shared" si="0"/>
        <v>0.66380075016513551</v>
      </c>
      <c r="C5" s="60">
        <f t="shared" si="1"/>
        <v>0.68535783135791073</v>
      </c>
      <c r="D5" s="60">
        <f t="shared" si="2"/>
        <v>0.67943662816918338</v>
      </c>
      <c r="E5" s="60">
        <f t="shared" si="3"/>
        <v>0.80142784688397084</v>
      </c>
      <c r="F5" s="60">
        <f t="shared" si="4"/>
        <v>0.5176201754385964</v>
      </c>
      <c r="G5" s="64">
        <f t="shared" si="5"/>
        <v>0.63516126897601621</v>
      </c>
      <c r="H5" s="62">
        <v>1</v>
      </c>
      <c r="I5" s="62">
        <v>0.42857142857142855</v>
      </c>
      <c r="J5" s="62">
        <v>0</v>
      </c>
      <c r="K5" s="62">
        <v>1</v>
      </c>
      <c r="L5" s="62">
        <v>0.86322603769558892</v>
      </c>
      <c r="M5" s="63">
        <v>0.82034952188044663</v>
      </c>
      <c r="N5" s="61">
        <v>0.72092821632157134</v>
      </c>
      <c r="O5" s="62">
        <v>0.95793493832473464</v>
      </c>
      <c r="P5" s="62">
        <v>0.82760326444165189</v>
      </c>
      <c r="Q5" s="63">
        <v>0.21128009358877564</v>
      </c>
      <c r="R5" s="61">
        <v>0.67708722642954011</v>
      </c>
      <c r="S5" s="62">
        <v>0.96473684210526311</v>
      </c>
      <c r="T5" s="63">
        <v>0.76245947211710918</v>
      </c>
      <c r="U5" s="61">
        <v>0.68421052631578949</v>
      </c>
      <c r="V5" s="62">
        <v>0.66500000000000004</v>
      </c>
      <c r="W5" s="63">
        <v>0.20364999999999997</v>
      </c>
      <c r="X5" s="61">
        <v>0.44605849256560831</v>
      </c>
      <c r="Y5" s="165">
        <v>0.74789674691623675</v>
      </c>
      <c r="Z5" s="62">
        <v>0.5</v>
      </c>
      <c r="AA5" s="62">
        <v>0.84668983642221984</v>
      </c>
      <c r="AB5" s="150">
        <v>0.66666666666666663</v>
      </c>
      <c r="AC5" s="158">
        <v>0.66759999999999997</v>
      </c>
      <c r="AD5" s="158">
        <v>0.6</v>
      </c>
      <c r="AE5" s="151">
        <v>0.750745</v>
      </c>
      <c r="AF5" s="151">
        <v>0.66439999999999999</v>
      </c>
      <c r="AG5" s="152">
        <v>0.99517280414963838</v>
      </c>
      <c r="AH5" s="158">
        <v>0.81736363636363629</v>
      </c>
      <c r="AI5" s="158">
        <v>0.78866666666666663</v>
      </c>
      <c r="AJ5" s="158">
        <v>0.81152173913043479</v>
      </c>
      <c r="AK5" s="150">
        <v>0.75</v>
      </c>
      <c r="AL5" s="152">
        <v>0.69835233585772405</v>
      </c>
      <c r="AM5" s="159">
        <v>0.8</v>
      </c>
      <c r="AN5" s="202">
        <v>999</v>
      </c>
      <c r="AO5" s="154">
        <v>0.50988181818181821</v>
      </c>
      <c r="AP5" s="65">
        <v>0.58325000000000005</v>
      </c>
      <c r="AQ5" s="65">
        <v>0.9405</v>
      </c>
      <c r="AR5" s="65">
        <v>0.98157142857142854</v>
      </c>
      <c r="AS5" s="65">
        <v>0.6428571428571429</v>
      </c>
      <c r="AT5" s="65">
        <v>0.63324999999999998</v>
      </c>
      <c r="AU5" s="65">
        <v>0.68124999999999991</v>
      </c>
      <c r="AV5" s="153">
        <v>0.71036576994434131</v>
      </c>
      <c r="AW5" s="154">
        <v>0.82754880761433758</v>
      </c>
      <c r="AX5" s="65">
        <v>0</v>
      </c>
      <c r="AY5" s="153">
        <v>0.23624999999999999</v>
      </c>
    </row>
    <row r="6" spans="1:51" x14ac:dyDescent="0.2">
      <c r="A6" s="97" t="s">
        <v>1025</v>
      </c>
      <c r="B6" s="59">
        <f t="shared" si="0"/>
        <v>0.7132700014694936</v>
      </c>
      <c r="C6" s="60">
        <f t="shared" si="1"/>
        <v>0.79510664843133794</v>
      </c>
      <c r="D6" s="60">
        <f>AVERAGE(N6,P6)</f>
        <v>0.81878173917399866</v>
      </c>
      <c r="E6" s="60">
        <f t="shared" si="3"/>
        <v>0.68781509536119367</v>
      </c>
      <c r="F6" s="60">
        <f t="shared" si="4"/>
        <v>0.79180898643448439</v>
      </c>
      <c r="G6" s="64">
        <f t="shared" si="5"/>
        <v>0.47283753794645339</v>
      </c>
      <c r="H6" s="62">
        <v>1</v>
      </c>
      <c r="I6" s="62">
        <v>1</v>
      </c>
      <c r="J6" s="62">
        <v>0.66666666666666663</v>
      </c>
      <c r="K6" s="62">
        <v>0.75</v>
      </c>
      <c r="L6" s="62">
        <v>0.7067918399872597</v>
      </c>
      <c r="M6" s="63">
        <v>0.6471813839341013</v>
      </c>
      <c r="N6" s="61">
        <v>0.81764148579983864</v>
      </c>
      <c r="O6" s="203">
        <v>999</v>
      </c>
      <c r="P6" s="62">
        <v>0.81992199254815856</v>
      </c>
      <c r="Q6" s="206">
        <v>999</v>
      </c>
      <c r="R6" s="61">
        <v>0.45568150450151829</v>
      </c>
      <c r="S6" s="62">
        <v>0.91210526315789464</v>
      </c>
      <c r="T6" s="63">
        <v>0.69565851842416815</v>
      </c>
      <c r="U6" s="61">
        <v>0.94736842105263153</v>
      </c>
      <c r="V6" s="62">
        <v>0.5</v>
      </c>
      <c r="W6" s="63">
        <v>0.92805853825082185</v>
      </c>
      <c r="X6" s="61">
        <v>0.66500000000000004</v>
      </c>
      <c r="Y6" s="62">
        <v>8.8625126488177927E-2</v>
      </c>
      <c r="Z6" s="62">
        <v>0.25</v>
      </c>
      <c r="AA6" s="62">
        <v>0.88772502529763564</v>
      </c>
      <c r="AB6" s="150">
        <v>1</v>
      </c>
      <c r="AC6" s="158">
        <v>0.83250000000000002</v>
      </c>
      <c r="AD6" s="158">
        <v>0.7089375</v>
      </c>
      <c r="AE6" s="151">
        <v>0.57935833333333331</v>
      </c>
      <c r="AF6" s="151">
        <v>0.60719999999999996</v>
      </c>
      <c r="AG6" s="152">
        <v>0.77483333333333337</v>
      </c>
      <c r="AH6" s="158">
        <v>0.71269230769230774</v>
      </c>
      <c r="AI6" s="158">
        <v>0.63866666666666672</v>
      </c>
      <c r="AJ6" s="158">
        <v>0.88187499999999996</v>
      </c>
      <c r="AK6" s="150">
        <v>1</v>
      </c>
      <c r="AL6" s="153">
        <v>0.63712288394171235</v>
      </c>
      <c r="AM6" s="159">
        <v>1</v>
      </c>
      <c r="AN6" s="202">
        <v>999</v>
      </c>
      <c r="AO6" s="154">
        <v>0.61866341725129137</v>
      </c>
      <c r="AP6" s="203">
        <v>999</v>
      </c>
      <c r="AQ6" s="65">
        <v>0.52733333333333332</v>
      </c>
      <c r="AR6" s="65">
        <v>0.61219999999999997</v>
      </c>
      <c r="AS6" s="65">
        <v>0.8571428571428571</v>
      </c>
      <c r="AT6" s="65">
        <v>0.16500000000000001</v>
      </c>
      <c r="AU6" s="65">
        <v>0.61060000000000003</v>
      </c>
      <c r="AV6" s="153">
        <v>0.56515660128791367</v>
      </c>
      <c r="AW6" s="154">
        <v>0.77480382436260631</v>
      </c>
      <c r="AX6" s="65">
        <v>1</v>
      </c>
      <c r="AY6" s="153">
        <v>0.87339999999999995</v>
      </c>
    </row>
    <row r="7" spans="1:51" s="65" customFormat="1" x14ac:dyDescent="0.2">
      <c r="A7" s="97" t="s">
        <v>1026</v>
      </c>
      <c r="B7" s="59">
        <f t="shared" si="0"/>
        <v>0.7885392106007949</v>
      </c>
      <c r="C7" s="60">
        <f t="shared" si="1"/>
        <v>0.89871842997353524</v>
      </c>
      <c r="D7" s="60">
        <f t="shared" si="2"/>
        <v>0.54984614877136706</v>
      </c>
      <c r="E7" s="60">
        <f t="shared" si="3"/>
        <v>0.79849101503851283</v>
      </c>
      <c r="F7" s="60">
        <f t="shared" si="4"/>
        <v>0.93037229141133493</v>
      </c>
      <c r="G7" s="64">
        <f t="shared" si="5"/>
        <v>0.76526816780922391</v>
      </c>
      <c r="H7" s="62">
        <v>0.90476190476190477</v>
      </c>
      <c r="I7" s="62">
        <v>0.8571428571428571</v>
      </c>
      <c r="J7" s="62">
        <v>1</v>
      </c>
      <c r="K7" s="62">
        <v>1</v>
      </c>
      <c r="L7" s="62">
        <v>0.81073600593927253</v>
      </c>
      <c r="M7" s="62">
        <v>0.8196698119971777</v>
      </c>
      <c r="N7" s="61">
        <v>0.46708072301741604</v>
      </c>
      <c r="O7" s="62">
        <v>0.75075558514819485</v>
      </c>
      <c r="P7" s="62">
        <v>0.67283978205399841</v>
      </c>
      <c r="Q7" s="63">
        <v>0.30870850486585888</v>
      </c>
      <c r="R7" s="62">
        <v>0.83121625312948499</v>
      </c>
      <c r="S7" s="62">
        <v>1</v>
      </c>
      <c r="T7" s="62">
        <v>0.56425679198605361</v>
      </c>
      <c r="U7" s="61">
        <v>1</v>
      </c>
      <c r="V7" s="62">
        <v>0.83000000000000007</v>
      </c>
      <c r="W7" s="63">
        <v>0.96111687423400505</v>
      </c>
      <c r="X7" s="62">
        <v>0.66500000000000004</v>
      </c>
      <c r="Y7" s="62">
        <v>0.66500000000000004</v>
      </c>
      <c r="Z7" s="62">
        <v>0.83000000000000007</v>
      </c>
      <c r="AA7" s="62">
        <v>0.90107267123689572</v>
      </c>
      <c r="AB7" s="150">
        <v>1</v>
      </c>
      <c r="AC7" s="158">
        <v>0.83250000000000002</v>
      </c>
      <c r="AD7" s="158">
        <v>1</v>
      </c>
      <c r="AE7" s="151">
        <v>0.84807142857142859</v>
      </c>
      <c r="AF7" s="151">
        <v>1</v>
      </c>
      <c r="AG7" s="152">
        <v>0.93811428571428557</v>
      </c>
      <c r="AH7" s="158">
        <v>0.83250000000000002</v>
      </c>
      <c r="AI7" s="158">
        <v>0.77200000000000002</v>
      </c>
      <c r="AJ7" s="158">
        <v>0.96520833333333333</v>
      </c>
      <c r="AK7" s="154">
        <v>1</v>
      </c>
      <c r="AL7" s="153">
        <v>0.79105374782901217</v>
      </c>
      <c r="AM7" s="159">
        <v>0.8</v>
      </c>
      <c r="AN7" s="202">
        <v>999</v>
      </c>
      <c r="AO7" s="154">
        <v>0.53649715839455003</v>
      </c>
      <c r="AP7" s="65">
        <v>0.10199999999999999</v>
      </c>
      <c r="AQ7" s="65">
        <v>0.80823623288608992</v>
      </c>
      <c r="AR7" s="65">
        <v>1</v>
      </c>
      <c r="AS7" s="65">
        <v>1</v>
      </c>
      <c r="AT7" s="65">
        <v>0.55675000000000008</v>
      </c>
      <c r="AU7" s="65">
        <v>0.67175000000000007</v>
      </c>
      <c r="AV7" s="153">
        <v>0.66789048446866295</v>
      </c>
      <c r="AW7" s="154">
        <v>0.67266918598535863</v>
      </c>
      <c r="AX7" s="65">
        <v>1</v>
      </c>
      <c r="AY7" s="153">
        <v>0.94350000000000001</v>
      </c>
    </row>
    <row r="8" spans="1:51" x14ac:dyDescent="0.2">
      <c r="A8" s="97" t="s">
        <v>1027</v>
      </c>
      <c r="B8" s="59">
        <f t="shared" si="0"/>
        <v>0.76581703953877223</v>
      </c>
      <c r="C8" s="60">
        <f t="shared" si="1"/>
        <v>0.90616299934400679</v>
      </c>
      <c r="D8" s="60">
        <f t="shared" si="2"/>
        <v>0.74076506954125998</v>
      </c>
      <c r="E8" s="60">
        <f t="shared" si="3"/>
        <v>0.80698735487097861</v>
      </c>
      <c r="F8" s="60">
        <f t="shared" si="4"/>
        <v>0.72462148737829901</v>
      </c>
      <c r="G8" s="64">
        <f t="shared" si="5"/>
        <v>0.65054828655931674</v>
      </c>
      <c r="H8" s="60">
        <v>0.97368421052631582</v>
      </c>
      <c r="I8" s="60">
        <v>0.8571428571428571</v>
      </c>
      <c r="J8" s="60">
        <v>1</v>
      </c>
      <c r="K8" s="60">
        <v>1</v>
      </c>
      <c r="L8" s="60">
        <v>0.70744333164379281</v>
      </c>
      <c r="M8" s="60">
        <v>0.89870759675107492</v>
      </c>
      <c r="N8" s="59">
        <v>0.56176702312956861</v>
      </c>
      <c r="O8" s="60">
        <v>0.66458828421203731</v>
      </c>
      <c r="P8" s="60">
        <v>0.73670497082343389</v>
      </c>
      <c r="Q8" s="64">
        <v>1</v>
      </c>
      <c r="R8" s="60">
        <v>0.77776131155597439</v>
      </c>
      <c r="S8" s="60">
        <v>1</v>
      </c>
      <c r="T8" s="60">
        <v>0.64320075305696123</v>
      </c>
      <c r="U8" s="59">
        <v>1</v>
      </c>
      <c r="V8" s="60">
        <v>0.74750000000000005</v>
      </c>
      <c r="W8" s="64">
        <v>0.42636446213489715</v>
      </c>
      <c r="X8" s="60">
        <v>0.65687472604775743</v>
      </c>
      <c r="Y8" s="60">
        <v>0.9771046711200696</v>
      </c>
      <c r="Z8" s="60">
        <v>0.16500000000000001</v>
      </c>
      <c r="AA8" s="60">
        <v>0.80321374906943988</v>
      </c>
      <c r="AB8" s="150">
        <v>1</v>
      </c>
      <c r="AC8" s="158">
        <v>0.7</v>
      </c>
      <c r="AD8" s="158">
        <v>0.63118750000000001</v>
      </c>
      <c r="AE8" s="151">
        <v>0.75206176470588226</v>
      </c>
      <c r="AF8" s="151">
        <v>0.75739999999999996</v>
      </c>
      <c r="AG8" s="152">
        <v>1.0992888888888888</v>
      </c>
      <c r="AH8" s="158">
        <v>0.99299999999999999</v>
      </c>
      <c r="AI8" s="158">
        <v>0.87687500000000007</v>
      </c>
      <c r="AJ8" s="159">
        <v>0.94437499999999996</v>
      </c>
      <c r="AK8" s="154">
        <v>0.75</v>
      </c>
      <c r="AL8" s="153">
        <v>0.70947299183349044</v>
      </c>
      <c r="AM8" s="159">
        <v>1</v>
      </c>
      <c r="AN8" s="69">
        <v>0.89311666666666678</v>
      </c>
      <c r="AO8" s="154">
        <v>0.64360209294389037</v>
      </c>
      <c r="AP8" s="65">
        <v>0.40129999999999999</v>
      </c>
      <c r="AQ8" s="65">
        <v>1.2542500000000001</v>
      </c>
      <c r="AR8" s="65">
        <v>0.93085714285714283</v>
      </c>
      <c r="AS8" s="65">
        <v>0.6428571428571429</v>
      </c>
      <c r="AT8" s="65">
        <v>0.59475</v>
      </c>
      <c r="AU8" s="65">
        <v>0.62560000000000004</v>
      </c>
      <c r="AV8" s="153">
        <v>0.72760233980831079</v>
      </c>
      <c r="AW8" s="154">
        <v>0.67053301383381658</v>
      </c>
      <c r="AX8" s="65">
        <v>1</v>
      </c>
      <c r="AY8" s="153">
        <v>0.83541818181818173</v>
      </c>
    </row>
    <row r="9" spans="1:51" x14ac:dyDescent="0.2">
      <c r="A9" s="97" t="s">
        <v>1033</v>
      </c>
      <c r="B9" s="59">
        <f t="shared" si="0"/>
        <v>0.77443966049934621</v>
      </c>
      <c r="C9" s="60">
        <f t="shared" si="1"/>
        <v>0.85907589675741081</v>
      </c>
      <c r="D9" s="60">
        <f t="shared" si="2"/>
        <v>0.8733806794093516</v>
      </c>
      <c r="E9" s="60">
        <f t="shared" si="3"/>
        <v>0.84738386611807937</v>
      </c>
      <c r="F9" s="60">
        <f t="shared" si="4"/>
        <v>0.68097614035087728</v>
      </c>
      <c r="G9" s="64">
        <f t="shared" si="5"/>
        <v>0.61138171986101164</v>
      </c>
      <c r="H9" s="60">
        <v>1</v>
      </c>
      <c r="I9" s="60">
        <v>1</v>
      </c>
      <c r="J9" s="60">
        <v>1</v>
      </c>
      <c r="K9" s="60">
        <v>1</v>
      </c>
      <c r="L9" s="60">
        <v>0.46127213937528988</v>
      </c>
      <c r="M9" s="60">
        <v>0.69318324116917462</v>
      </c>
      <c r="N9" s="59">
        <v>0.83040019750483185</v>
      </c>
      <c r="O9" s="60">
        <v>1</v>
      </c>
      <c r="P9" s="60">
        <v>0.66312252013257456</v>
      </c>
      <c r="Q9" s="64">
        <v>1</v>
      </c>
      <c r="R9" s="60">
        <v>0.72734970396836962</v>
      </c>
      <c r="S9" s="60">
        <v>0.87684210526315787</v>
      </c>
      <c r="T9" s="60">
        <v>0.93795978912271083</v>
      </c>
      <c r="U9" s="59">
        <v>0.94736842105263153</v>
      </c>
      <c r="V9" s="60">
        <v>0.5</v>
      </c>
      <c r="W9" s="64">
        <v>0.59556000000000009</v>
      </c>
      <c r="X9" s="60">
        <v>0.66500000000000004</v>
      </c>
      <c r="Y9" s="60">
        <v>0.66500000000000004</v>
      </c>
      <c r="Z9" s="60">
        <v>0.44333333333333336</v>
      </c>
      <c r="AA9" s="60">
        <v>0.67219354611071302</v>
      </c>
      <c r="AB9" s="150">
        <v>1</v>
      </c>
      <c r="AC9" s="158">
        <v>0.83</v>
      </c>
      <c r="AD9" s="158">
        <v>0.8666666666666667</v>
      </c>
      <c r="AE9" s="151">
        <v>0.71524999999999994</v>
      </c>
      <c r="AF9" s="151">
        <v>0.48680000000000001</v>
      </c>
      <c r="AG9" s="152">
        <v>0.97399999999999998</v>
      </c>
      <c r="AH9" s="158">
        <v>0.75727272727272732</v>
      </c>
      <c r="AI9" s="159">
        <v>0.88937500000000003</v>
      </c>
      <c r="AJ9" s="159">
        <v>0.90270833333333333</v>
      </c>
      <c r="AK9" s="154">
        <v>0.5</v>
      </c>
      <c r="AL9" s="153">
        <v>0.55389258563846022</v>
      </c>
      <c r="AM9" s="159">
        <v>1</v>
      </c>
      <c r="AN9" s="70">
        <v>0.97</v>
      </c>
      <c r="AO9" s="154">
        <v>0.59275555555555548</v>
      </c>
      <c r="AP9" s="65">
        <v>0.75529999999999997</v>
      </c>
      <c r="AQ9" s="65">
        <v>0.13998417680377062</v>
      </c>
      <c r="AR9" s="65">
        <v>0.97588000000000008</v>
      </c>
      <c r="AS9" s="65">
        <v>0.8571428571428571</v>
      </c>
      <c r="AT9" s="65">
        <v>0.16500000000000001</v>
      </c>
      <c r="AU9" s="65">
        <v>0.50434000000000001</v>
      </c>
      <c r="AV9" s="153">
        <v>0.57005751278602623</v>
      </c>
      <c r="AW9" s="154">
        <v>0.57886071082164425</v>
      </c>
      <c r="AX9" s="65">
        <v>1</v>
      </c>
      <c r="AY9" s="153">
        <v>0.79118888888888883</v>
      </c>
    </row>
    <row r="10" spans="1:51" x14ac:dyDescent="0.2">
      <c r="A10" s="97" t="s">
        <v>1034</v>
      </c>
      <c r="B10" s="59">
        <f t="shared" si="0"/>
        <v>0.77563599107456371</v>
      </c>
      <c r="C10" s="60">
        <f t="shared" si="1"/>
        <v>0.93899408744849311</v>
      </c>
      <c r="D10" s="60">
        <f>AVERAGE(N10,P10)</f>
        <v>0.62368163766571594</v>
      </c>
      <c r="E10" s="60">
        <f t="shared" si="3"/>
        <v>0.79983777505891884</v>
      </c>
      <c r="F10" s="60">
        <f t="shared" si="4"/>
        <v>0.79779145519969019</v>
      </c>
      <c r="G10" s="64">
        <f t="shared" si="5"/>
        <v>0.71787500000000004</v>
      </c>
      <c r="H10" s="60">
        <v>1</v>
      </c>
      <c r="I10" s="60">
        <v>1</v>
      </c>
      <c r="J10" s="60">
        <v>1</v>
      </c>
      <c r="K10" s="60">
        <v>1</v>
      </c>
      <c r="L10" s="60">
        <v>0.99808325697876943</v>
      </c>
      <c r="M10" s="60">
        <v>0.63588126771218934</v>
      </c>
      <c r="N10" s="59">
        <v>0.70191867185208623</v>
      </c>
      <c r="O10" s="203">
        <v>999</v>
      </c>
      <c r="P10" s="60">
        <v>0.54544460347934576</v>
      </c>
      <c r="Q10" s="206">
        <v>999</v>
      </c>
      <c r="R10" s="60">
        <v>0.81811071915768341</v>
      </c>
      <c r="S10" s="60">
        <v>0.91210526315789464</v>
      </c>
      <c r="T10" s="60">
        <v>0.66929734286117859</v>
      </c>
      <c r="U10" s="59">
        <v>0.94736842105263153</v>
      </c>
      <c r="V10" s="60">
        <v>0.58250000000000002</v>
      </c>
      <c r="W10" s="64">
        <v>0.86350594454643925</v>
      </c>
      <c r="X10" s="60">
        <v>0.66500000000000004</v>
      </c>
      <c r="Y10" s="60">
        <v>0.7506666666666667</v>
      </c>
      <c r="Z10" s="60">
        <v>0.49750000000000005</v>
      </c>
      <c r="AA10" s="60">
        <v>0.95833333333333337</v>
      </c>
      <c r="AB10" s="150">
        <v>1</v>
      </c>
      <c r="AC10" s="158">
        <v>0.83250000000000002</v>
      </c>
      <c r="AD10" s="158">
        <v>0.93333333333333335</v>
      </c>
      <c r="AE10" s="151">
        <v>0.61730555555555555</v>
      </c>
      <c r="AF10" s="151">
        <v>0.58250000000000002</v>
      </c>
      <c r="AG10" s="152">
        <v>1.003911111111111</v>
      </c>
      <c r="AH10" s="159">
        <v>0.91630769230769238</v>
      </c>
      <c r="AI10" s="159">
        <v>0.87062500000000009</v>
      </c>
      <c r="AJ10" s="159">
        <v>0.94437499999999996</v>
      </c>
      <c r="AK10" s="154">
        <v>1</v>
      </c>
      <c r="AL10" s="153">
        <v>0.72545803936826259</v>
      </c>
      <c r="AM10" s="159">
        <v>1</v>
      </c>
      <c r="AN10" s="70">
        <v>0.62171428571428577</v>
      </c>
      <c r="AO10" s="154">
        <v>0.52995171000120345</v>
      </c>
      <c r="AP10" s="203">
        <v>999</v>
      </c>
      <c r="AQ10" s="151">
        <v>1.5092999999999999</v>
      </c>
      <c r="AR10" s="151">
        <v>0.54999999999999993</v>
      </c>
      <c r="AS10" s="151">
        <v>1</v>
      </c>
      <c r="AT10" s="151">
        <v>0.33</v>
      </c>
      <c r="AU10" s="151">
        <v>0.47799999999999998</v>
      </c>
      <c r="AV10" s="152">
        <v>0.7328752850002006</v>
      </c>
      <c r="AW10" s="150">
        <v>0.54544460347934576</v>
      </c>
      <c r="AX10" s="151">
        <v>1</v>
      </c>
      <c r="AY10" s="152">
        <v>0.94333333333333336</v>
      </c>
    </row>
    <row r="11" spans="1:51" x14ac:dyDescent="0.2">
      <c r="A11" s="97" t="s">
        <v>1046</v>
      </c>
      <c r="B11" s="59">
        <f t="shared" si="0"/>
        <v>0.75895536005512843</v>
      </c>
      <c r="C11" s="60">
        <f t="shared" si="1"/>
        <v>0.86576235853456895</v>
      </c>
      <c r="D11" s="60">
        <f t="shared" si="2"/>
        <v>0.85239870137116003</v>
      </c>
      <c r="E11" s="60">
        <f t="shared" si="3"/>
        <v>0.74197197317680619</v>
      </c>
      <c r="F11" s="60">
        <f t="shared" si="4"/>
        <v>0.61166790422934103</v>
      </c>
      <c r="G11" s="64">
        <f t="shared" si="5"/>
        <v>0.72297586296376593</v>
      </c>
      <c r="H11" s="60">
        <v>0.88235294117647056</v>
      </c>
      <c r="I11" s="60">
        <v>0.7142857142857143</v>
      </c>
      <c r="J11" s="60">
        <v>1</v>
      </c>
      <c r="K11" s="60">
        <v>1</v>
      </c>
      <c r="L11" s="60">
        <v>0.77005125386293216</v>
      </c>
      <c r="M11" s="60">
        <v>0.82788424188229659</v>
      </c>
      <c r="N11" s="59">
        <v>0.90032956628903216</v>
      </c>
      <c r="O11" s="60">
        <v>0.88371833620257501</v>
      </c>
      <c r="P11" s="60">
        <v>0.62554690299303317</v>
      </c>
      <c r="Q11" s="64">
        <v>1</v>
      </c>
      <c r="R11" s="60">
        <v>0.65178254856582873</v>
      </c>
      <c r="S11" s="60">
        <v>0.89473684210526316</v>
      </c>
      <c r="T11" s="60">
        <v>0.67939652885932666</v>
      </c>
      <c r="U11" s="59">
        <v>0.94736842105263153</v>
      </c>
      <c r="V11" s="60">
        <v>0.58250000000000002</v>
      </c>
      <c r="W11" s="64">
        <v>0.30513529163539188</v>
      </c>
      <c r="X11" s="60">
        <v>0.66500000000000004</v>
      </c>
      <c r="Y11" s="60">
        <v>1</v>
      </c>
      <c r="Z11" s="60">
        <v>0.5</v>
      </c>
      <c r="AA11" s="60">
        <v>0.72690345185506389</v>
      </c>
      <c r="AB11" s="150">
        <v>1</v>
      </c>
      <c r="AC11" s="158">
        <v>0.69474999999999998</v>
      </c>
      <c r="AD11" s="158">
        <v>0.59024999999999994</v>
      </c>
      <c r="AE11" s="151">
        <v>0.60656283437356728</v>
      </c>
      <c r="AF11" s="151">
        <v>0.53879999999999995</v>
      </c>
      <c r="AG11" s="153">
        <v>1.0172111111111111</v>
      </c>
      <c r="AH11" s="159">
        <v>0.9285714285714286</v>
      </c>
      <c r="AI11" s="159">
        <v>0.86750000000000005</v>
      </c>
      <c r="AJ11" s="159">
        <v>0.85808510638297864</v>
      </c>
      <c r="AK11" s="154">
        <v>0.66666666666666663</v>
      </c>
      <c r="AL11" s="153">
        <v>0.76542426611879633</v>
      </c>
      <c r="AM11" s="159">
        <v>1</v>
      </c>
      <c r="AN11" s="202">
        <v>999</v>
      </c>
      <c r="AO11" s="150">
        <v>0.53719117357462387</v>
      </c>
      <c r="AP11" s="151">
        <v>0.23100000000000001</v>
      </c>
      <c r="AQ11" s="151">
        <v>0.97633333333333339</v>
      </c>
      <c r="AR11" s="151">
        <v>0.83657142857142852</v>
      </c>
      <c r="AS11" s="151">
        <v>0.6428571428571429</v>
      </c>
      <c r="AT11" s="151">
        <v>0.58250000000000002</v>
      </c>
      <c r="AU11" s="151">
        <v>0.71219999999999994</v>
      </c>
      <c r="AV11" s="152">
        <v>0.64552186833378966</v>
      </c>
      <c r="AW11" s="150">
        <v>0.57740271493212669</v>
      </c>
      <c r="AX11" s="151">
        <v>1</v>
      </c>
      <c r="AY11" s="152">
        <v>0.80049999999999988</v>
      </c>
    </row>
    <row r="12" spans="1:51" ht="15" x14ac:dyDescent="0.25">
      <c r="A12" s="97" t="s">
        <v>1053</v>
      </c>
      <c r="B12" s="59">
        <f t="shared" si="0"/>
        <v>0.81975849594585637</v>
      </c>
      <c r="C12" s="60">
        <f t="shared" si="1"/>
        <v>0.91219483310092697</v>
      </c>
      <c r="D12" s="60">
        <f t="shared" si="2"/>
        <v>0.73362035277547222</v>
      </c>
      <c r="E12" s="60">
        <f t="shared" si="3"/>
        <v>0.82968981446418821</v>
      </c>
      <c r="F12" s="60">
        <f t="shared" si="4"/>
        <v>0.84764282232306754</v>
      </c>
      <c r="G12" s="64">
        <f t="shared" si="5"/>
        <v>0.77564465706562713</v>
      </c>
      <c r="H12" s="60">
        <v>1</v>
      </c>
      <c r="I12" s="60">
        <v>1</v>
      </c>
      <c r="J12" s="60">
        <v>1</v>
      </c>
      <c r="K12" s="60">
        <v>1</v>
      </c>
      <c r="L12" s="172">
        <v>0.6191663876219341</v>
      </c>
      <c r="M12" s="173">
        <v>0.85400261098362751</v>
      </c>
      <c r="N12" s="59">
        <v>0.30872833695070045</v>
      </c>
      <c r="O12" s="60">
        <v>0.76511863452176632</v>
      </c>
      <c r="P12" s="60">
        <v>0.86063443962942221</v>
      </c>
      <c r="Q12" s="64">
        <v>1</v>
      </c>
      <c r="R12" s="60">
        <v>0.81979638955334411</v>
      </c>
      <c r="S12" s="60">
        <v>0.9821052631578947</v>
      </c>
      <c r="T12" s="60">
        <v>0.68716779068132594</v>
      </c>
      <c r="U12" s="59">
        <v>0.94736842105263153</v>
      </c>
      <c r="V12" s="60">
        <v>0.74750000000000005</v>
      </c>
      <c r="W12" s="64">
        <v>0.84806004591657103</v>
      </c>
      <c r="X12" s="60">
        <v>0.5608384984204301</v>
      </c>
      <c r="Y12" s="60">
        <v>1</v>
      </c>
      <c r="Z12" s="60">
        <v>0.66333333333333333</v>
      </c>
      <c r="AA12" s="60">
        <v>0.87840679650874487</v>
      </c>
      <c r="AB12" s="150">
        <v>1</v>
      </c>
      <c r="AC12" s="158">
        <v>0.74</v>
      </c>
      <c r="AD12" s="158">
        <v>0.89975000000000005</v>
      </c>
      <c r="AE12" s="151">
        <v>0.85388750000000013</v>
      </c>
      <c r="AF12" s="65">
        <v>0.90240000000000009</v>
      </c>
      <c r="AG12" s="153">
        <v>1.0786875</v>
      </c>
      <c r="AH12" s="159">
        <v>0.97166666666666668</v>
      </c>
      <c r="AI12" s="159">
        <v>0.79400000000000004</v>
      </c>
      <c r="AJ12" s="159">
        <v>0.9720833333333333</v>
      </c>
      <c r="AK12" s="154">
        <v>1</v>
      </c>
      <c r="AL12" s="153">
        <v>0.72386931396000376</v>
      </c>
      <c r="AM12" s="159">
        <v>1</v>
      </c>
      <c r="AN12" s="202">
        <v>999</v>
      </c>
      <c r="AO12" s="150">
        <v>0.56765071564434233</v>
      </c>
      <c r="AP12" s="151">
        <v>0.20500000000000002</v>
      </c>
      <c r="AQ12" s="151">
        <v>0.93459999999999999</v>
      </c>
      <c r="AR12" s="151">
        <v>0.97042857142857142</v>
      </c>
      <c r="AS12" s="151">
        <v>1</v>
      </c>
      <c r="AT12" s="151">
        <v>0.6482500000000001</v>
      </c>
      <c r="AU12" s="151">
        <v>0.75419999999999998</v>
      </c>
      <c r="AV12" s="152">
        <v>0.72573275529613046</v>
      </c>
      <c r="AW12" s="150">
        <v>0.82579304953677779</v>
      </c>
      <c r="AX12" s="151">
        <v>1</v>
      </c>
      <c r="AY12" s="152">
        <v>0.85618181818181827</v>
      </c>
    </row>
    <row r="13" spans="1:51" ht="13.5" customHeight="1" x14ac:dyDescent="0.2">
      <c r="A13" s="97" t="s">
        <v>1346</v>
      </c>
      <c r="B13" s="59">
        <f t="shared" si="0"/>
        <v>0.78478433430070627</v>
      </c>
      <c r="C13" s="60">
        <f t="shared" si="1"/>
        <v>0.7605207926413794</v>
      </c>
      <c r="D13" s="60">
        <f t="shared" si="2"/>
        <v>0.94759080682396712</v>
      </c>
      <c r="E13" s="60">
        <f t="shared" si="3"/>
        <v>0.70873879675967366</v>
      </c>
      <c r="F13" s="60">
        <f t="shared" si="4"/>
        <v>0.74660673569165248</v>
      </c>
      <c r="G13" s="64">
        <f t="shared" si="5"/>
        <v>0.76046453958685889</v>
      </c>
      <c r="H13" s="60">
        <v>0.75</v>
      </c>
      <c r="I13" s="60">
        <v>0.7142857142857143</v>
      </c>
      <c r="J13" s="60">
        <v>0.66666666666666663</v>
      </c>
      <c r="K13" s="60">
        <v>1</v>
      </c>
      <c r="L13" s="60">
        <v>0.74358092407618381</v>
      </c>
      <c r="M13" s="60">
        <v>0.68859145081971174</v>
      </c>
      <c r="N13" s="59">
        <v>0.81460344207204427</v>
      </c>
      <c r="O13" s="60">
        <v>0.97575978522382412</v>
      </c>
      <c r="P13" s="60">
        <v>1</v>
      </c>
      <c r="Q13" s="64">
        <v>1</v>
      </c>
      <c r="R13" s="60">
        <v>0.77693754706165219</v>
      </c>
      <c r="S13" s="60">
        <v>0.54368421052631577</v>
      </c>
      <c r="T13" s="60">
        <v>0.80559463269105303</v>
      </c>
      <c r="U13" s="59">
        <v>0.47368421052631576</v>
      </c>
      <c r="V13" s="60">
        <v>0.83000000000000007</v>
      </c>
      <c r="W13" s="64">
        <v>0.93613599654864166</v>
      </c>
      <c r="X13" s="60">
        <v>0.55333333333333334</v>
      </c>
      <c r="Y13" s="60">
        <v>0.65949529932710549</v>
      </c>
      <c r="Z13" s="60">
        <v>0.83000000000000007</v>
      </c>
      <c r="AA13" s="60">
        <v>0.99902952568699666</v>
      </c>
      <c r="AB13" s="150">
        <v>0.4</v>
      </c>
      <c r="AC13" s="158">
        <v>0.6645666606985231</v>
      </c>
      <c r="AD13" s="158">
        <v>0.8666666666666667</v>
      </c>
      <c r="AE13" s="151">
        <v>0.83422499999999999</v>
      </c>
      <c r="AF13" s="65">
        <v>0.86460000000000004</v>
      </c>
      <c r="AG13" s="153">
        <v>0.97096000000000005</v>
      </c>
      <c r="AH13" s="159">
        <v>0.58150000000000002</v>
      </c>
      <c r="AI13" s="159">
        <v>0.85506666666666675</v>
      </c>
      <c r="AJ13" s="159">
        <v>0.73744680851063826</v>
      </c>
      <c r="AK13" s="154">
        <v>1</v>
      </c>
      <c r="AL13" s="153">
        <v>0.72400967959626328</v>
      </c>
      <c r="AM13" s="158">
        <v>1</v>
      </c>
      <c r="AN13" s="70">
        <v>0.87</v>
      </c>
      <c r="AO13" s="150">
        <v>0.60072766321530824</v>
      </c>
      <c r="AP13" s="65">
        <v>0.9534999999999999</v>
      </c>
      <c r="AQ13" s="65">
        <v>0.99232000000000009</v>
      </c>
      <c r="AR13" s="65">
        <v>0.98375000000000001</v>
      </c>
      <c r="AS13" s="65">
        <v>0.7142857142857143</v>
      </c>
      <c r="AT13" s="65">
        <v>0.83000000000000007</v>
      </c>
      <c r="AU13" s="65">
        <v>0.66559999999999997</v>
      </c>
      <c r="AV13" s="153">
        <v>0.82002619678586053</v>
      </c>
      <c r="AW13" s="154">
        <v>1.1694630872483223</v>
      </c>
      <c r="AX13" s="65">
        <v>0</v>
      </c>
      <c r="AY13" s="153">
        <v>0.3</v>
      </c>
    </row>
    <row r="14" spans="1:51" ht="15" x14ac:dyDescent="0.25">
      <c r="A14" s="97" t="s">
        <v>1055</v>
      </c>
      <c r="B14" s="59">
        <f t="shared" si="0"/>
        <v>0.73724060461819685</v>
      </c>
      <c r="C14" s="60">
        <f t="shared" si="1"/>
        <v>0.85010803429663762</v>
      </c>
      <c r="D14" s="60">
        <f t="shared" si="2"/>
        <v>0.63545788226931044</v>
      </c>
      <c r="E14" s="60">
        <f t="shared" si="3"/>
        <v>0.76094301024051525</v>
      </c>
      <c r="F14" s="60">
        <f t="shared" si="4"/>
        <v>0.82151533759370621</v>
      </c>
      <c r="G14" s="64">
        <f t="shared" si="5"/>
        <v>0.61817875869081496</v>
      </c>
      <c r="H14" s="60">
        <v>0.8571428571428571</v>
      </c>
      <c r="I14" s="60">
        <v>0.7142857142857143</v>
      </c>
      <c r="J14" s="60">
        <v>1</v>
      </c>
      <c r="K14" s="60">
        <v>1</v>
      </c>
      <c r="L14" s="60">
        <v>0.73317345184954885</v>
      </c>
      <c r="M14" s="60">
        <v>0.79604618250170567</v>
      </c>
      <c r="N14" s="59">
        <v>0.57974658311579008</v>
      </c>
      <c r="O14" s="60">
        <v>0.7440287868157992</v>
      </c>
      <c r="P14" s="60">
        <v>0.76868970135617742</v>
      </c>
      <c r="Q14" s="64">
        <v>0.44936645778947515</v>
      </c>
      <c r="R14" s="60">
        <v>0.75957797075719335</v>
      </c>
      <c r="S14" s="60">
        <v>0.89473684210526316</v>
      </c>
      <c r="T14" s="60">
        <v>0.62851421785908901</v>
      </c>
      <c r="U14" s="59">
        <v>0.94736842105263153</v>
      </c>
      <c r="V14" s="60">
        <v>0.66500000000000004</v>
      </c>
      <c r="W14" s="148">
        <v>0.85217759172848706</v>
      </c>
      <c r="X14" s="60">
        <v>0.66500000000000004</v>
      </c>
      <c r="Y14" s="60">
        <v>0.28237279321158049</v>
      </c>
      <c r="Z14" s="60">
        <v>0.75</v>
      </c>
      <c r="AA14" s="60">
        <v>0.77534224155167952</v>
      </c>
      <c r="AB14" s="150">
        <v>1</v>
      </c>
      <c r="AC14" s="158">
        <v>0.83250000000000002</v>
      </c>
      <c r="AD14" s="158">
        <v>0.93333333333333335</v>
      </c>
      <c r="AE14" s="151">
        <v>0.47952706628045305</v>
      </c>
      <c r="AF14" s="65">
        <v>0.33560000000000001</v>
      </c>
      <c r="AG14" s="153">
        <v>0.91582499999999989</v>
      </c>
      <c r="AH14" s="159">
        <v>0.79492857142857143</v>
      </c>
      <c r="AI14" s="159">
        <v>0.86124999999999996</v>
      </c>
      <c r="AJ14" s="159">
        <v>0.86104166666666659</v>
      </c>
      <c r="AK14" s="154">
        <v>0.75</v>
      </c>
      <c r="AL14" s="152">
        <v>0.70334739195340645</v>
      </c>
      <c r="AM14" s="158">
        <v>1</v>
      </c>
      <c r="AN14" s="202">
        <v>999</v>
      </c>
      <c r="AO14" s="154">
        <v>0.53133313399480753</v>
      </c>
      <c r="AP14" s="203">
        <v>999</v>
      </c>
      <c r="AQ14" s="65">
        <v>0.6326250000000001</v>
      </c>
      <c r="AR14" s="65">
        <v>0.86028571428571432</v>
      </c>
      <c r="AS14" s="65">
        <v>1</v>
      </c>
      <c r="AT14" s="65">
        <v>0.42475000000000002</v>
      </c>
      <c r="AU14" s="65">
        <v>0.65779999999999994</v>
      </c>
      <c r="AV14" s="153">
        <v>0.68446564138008703</v>
      </c>
      <c r="AW14" s="154">
        <v>0.84107875306592261</v>
      </c>
      <c r="AX14" s="65">
        <v>1</v>
      </c>
      <c r="AY14" s="153">
        <v>0.92737499999999995</v>
      </c>
    </row>
    <row r="15" spans="1:51" x14ac:dyDescent="0.2">
      <c r="A15" s="97" t="s">
        <v>1363</v>
      </c>
      <c r="B15" s="59">
        <f t="shared" si="0"/>
        <v>0.75201322198613696</v>
      </c>
      <c r="C15" s="60">
        <f t="shared" si="1"/>
        <v>0.66748097260646866</v>
      </c>
      <c r="D15" s="60">
        <f t="shared" si="2"/>
        <v>0.97356333298908382</v>
      </c>
      <c r="E15" s="60">
        <f t="shared" si="3"/>
        <v>0.70020239490801073</v>
      </c>
      <c r="F15" s="60">
        <f t="shared" si="4"/>
        <v>0.64052641898600038</v>
      </c>
      <c r="G15" s="64">
        <f t="shared" si="5"/>
        <v>0.77829299044112121</v>
      </c>
      <c r="H15" s="60">
        <v>0.18421052631578946</v>
      </c>
      <c r="I15" s="60">
        <v>0.42857142857142855</v>
      </c>
      <c r="J15" s="60">
        <v>1</v>
      </c>
      <c r="K15" s="60">
        <v>1</v>
      </c>
      <c r="L15" s="60">
        <v>0.69481931523618212</v>
      </c>
      <c r="M15" s="60">
        <v>0.69728456551541174</v>
      </c>
      <c r="N15" s="59">
        <v>0.96860822585215667</v>
      </c>
      <c r="O15" s="60">
        <v>0.93887092175348208</v>
      </c>
      <c r="P15" s="60">
        <v>0.98677418435069642</v>
      </c>
      <c r="Q15" s="64">
        <v>1</v>
      </c>
      <c r="R15" s="60">
        <v>0.72064510610417865</v>
      </c>
      <c r="S15" s="60">
        <v>0.45578947368421052</v>
      </c>
      <c r="T15" s="60">
        <v>0.92417260493564302</v>
      </c>
      <c r="U15" s="59">
        <v>0.90909090909090906</v>
      </c>
      <c r="V15" s="60">
        <v>0.58000000000000007</v>
      </c>
      <c r="W15" s="64">
        <v>0.43248834786709189</v>
      </c>
      <c r="X15" s="60">
        <v>1</v>
      </c>
      <c r="Y15" s="60">
        <v>0.5718816545133244</v>
      </c>
      <c r="Z15" s="60">
        <v>0.88666666666666671</v>
      </c>
      <c r="AA15" s="60">
        <v>0.65462364058449396</v>
      </c>
      <c r="AB15" s="154">
        <v>1</v>
      </c>
      <c r="AC15" s="159">
        <v>0.52492039980427618</v>
      </c>
      <c r="AD15" s="159">
        <v>0.46374999999999994</v>
      </c>
      <c r="AE15" s="65">
        <v>0.72789499999999996</v>
      </c>
      <c r="AF15" s="65">
        <v>0.71740000000000004</v>
      </c>
      <c r="AG15" s="153">
        <v>1.0526666666666666</v>
      </c>
      <c r="AH15" s="159">
        <v>0.64423076923076927</v>
      </c>
      <c r="AI15" s="159">
        <v>0.63461538461538458</v>
      </c>
      <c r="AJ15" s="158">
        <v>0.57777777777777772</v>
      </c>
      <c r="AK15" s="150">
        <v>0.33333333333333331</v>
      </c>
      <c r="AL15" s="152">
        <v>0.69846170203472602</v>
      </c>
      <c r="AM15" s="159">
        <v>1</v>
      </c>
      <c r="AN15" s="70">
        <v>1.1154999999999999</v>
      </c>
      <c r="AO15" s="154">
        <v>0.48521822077994514</v>
      </c>
      <c r="AP15" s="65">
        <v>0.88800000000000001</v>
      </c>
      <c r="AQ15" s="65">
        <v>0.94819999999999993</v>
      </c>
      <c r="AR15" s="65">
        <v>0.89600000000000013</v>
      </c>
      <c r="AS15" s="65">
        <v>0.69230769230769229</v>
      </c>
      <c r="AT15" s="65">
        <v>0.88424999999999998</v>
      </c>
      <c r="AU15" s="65">
        <v>0.64379999999999993</v>
      </c>
      <c r="AV15" s="153">
        <v>0.77682513044109103</v>
      </c>
      <c r="AW15" s="154">
        <v>0.98324999999999996</v>
      </c>
      <c r="AX15" s="207">
        <v>999</v>
      </c>
      <c r="AY15" s="153">
        <v>0.86760000000000004</v>
      </c>
    </row>
    <row r="16" spans="1:51" x14ac:dyDescent="0.2">
      <c r="A16" s="97" t="s">
        <v>1058</v>
      </c>
      <c r="B16" s="59">
        <f t="shared" si="0"/>
        <v>50.764686892825083</v>
      </c>
      <c r="C16" s="60">
        <f t="shared" si="1"/>
        <v>0.87366077666456043</v>
      </c>
      <c r="D16" s="60">
        <f t="shared" si="2"/>
        <v>250.49499513474498</v>
      </c>
      <c r="E16" s="60">
        <f t="shared" si="3"/>
        <v>0.83663126317595493</v>
      </c>
      <c r="F16" s="60">
        <f t="shared" si="4"/>
        <v>0.92137120280929896</v>
      </c>
      <c r="G16" s="64">
        <f t="shared" si="5"/>
        <v>0.69677608673060776</v>
      </c>
      <c r="H16" s="60">
        <v>0.80434782608695654</v>
      </c>
      <c r="I16" s="60">
        <v>1</v>
      </c>
      <c r="J16" s="60">
        <v>1</v>
      </c>
      <c r="K16" s="60">
        <v>1</v>
      </c>
      <c r="L16" s="62">
        <v>0.68063082231249683</v>
      </c>
      <c r="M16" s="60">
        <v>0.75698601158790957</v>
      </c>
      <c r="N16" s="59">
        <v>1</v>
      </c>
      <c r="O16" s="60">
        <v>1</v>
      </c>
      <c r="P16" s="60">
        <v>0.97998053897991222</v>
      </c>
      <c r="Q16" s="206">
        <v>999</v>
      </c>
      <c r="R16" s="60">
        <v>0.82609619745195262</v>
      </c>
      <c r="S16" s="60">
        <v>0.78947368421052633</v>
      </c>
      <c r="T16" s="60">
        <v>0.89432390786538585</v>
      </c>
      <c r="U16" s="59">
        <v>0.94736842105263153</v>
      </c>
      <c r="V16" s="60">
        <v>0.91500000000000004</v>
      </c>
      <c r="W16" s="64">
        <v>0.90174518737526554</v>
      </c>
      <c r="X16" s="60">
        <v>0.83000000000000007</v>
      </c>
      <c r="Y16" s="60">
        <v>0.40378272499674173</v>
      </c>
      <c r="Z16" s="60">
        <v>0.55333333333333334</v>
      </c>
      <c r="AA16" s="60">
        <v>0.99998828859235578</v>
      </c>
      <c r="AB16" s="150">
        <v>1</v>
      </c>
      <c r="AC16" s="159">
        <v>0.75016666666666665</v>
      </c>
      <c r="AD16" s="159">
        <v>0.90799999999999992</v>
      </c>
      <c r="AE16" s="65">
        <v>0.96230334047547239</v>
      </c>
      <c r="AF16" s="65">
        <v>0.99979999999999991</v>
      </c>
      <c r="AG16" s="153">
        <v>1.0737545454545454</v>
      </c>
      <c r="AH16" s="159">
        <v>0.66269230769230769</v>
      </c>
      <c r="AI16" s="159">
        <v>0.63642857142857145</v>
      </c>
      <c r="AJ16" s="159">
        <v>0.88638297872340421</v>
      </c>
      <c r="AK16" s="150">
        <v>1</v>
      </c>
      <c r="AL16" s="152">
        <v>0.72796845030319091</v>
      </c>
      <c r="AM16" s="158">
        <v>1</v>
      </c>
      <c r="AN16" s="202">
        <v>999</v>
      </c>
      <c r="AO16" s="154">
        <v>0.63830176907725</v>
      </c>
      <c r="AP16" s="65">
        <v>0.56479999999999997</v>
      </c>
      <c r="AQ16" s="65">
        <v>0.92420000000000013</v>
      </c>
      <c r="AR16" s="65">
        <v>0.99571428571428577</v>
      </c>
      <c r="AS16" s="65">
        <v>1</v>
      </c>
      <c r="AT16" s="65">
        <v>0.91500000000000004</v>
      </c>
      <c r="AU16" s="65">
        <v>0.64240000000000008</v>
      </c>
      <c r="AV16" s="153">
        <v>0.8114880078273623</v>
      </c>
      <c r="AW16" s="154">
        <v>0.97475000000000001</v>
      </c>
      <c r="AX16" s="65">
        <v>1</v>
      </c>
      <c r="AY16" s="153">
        <v>0.9294</v>
      </c>
    </row>
    <row r="17" spans="1:51" ht="15.75" thickBot="1" x14ac:dyDescent="0.3">
      <c r="A17" s="98" t="s">
        <v>1064</v>
      </c>
      <c r="B17" s="66">
        <f t="shared" si="0"/>
        <v>0.72594099223861708</v>
      </c>
      <c r="C17" s="67">
        <f t="shared" si="1"/>
        <v>0.71619990214528206</v>
      </c>
      <c r="D17" s="67">
        <f t="shared" si="2"/>
        <v>0.82626156270526219</v>
      </c>
      <c r="E17" s="67">
        <f t="shared" si="3"/>
        <v>0.71046728576866902</v>
      </c>
      <c r="F17" s="67">
        <f t="shared" si="4"/>
        <v>0.59698326921948597</v>
      </c>
      <c r="G17" s="68">
        <f t="shared" si="5"/>
        <v>0.77979294135438626</v>
      </c>
      <c r="H17" s="67">
        <v>0.8571428571428571</v>
      </c>
      <c r="I17" s="67">
        <v>0.8571428571428571</v>
      </c>
      <c r="J17" s="67">
        <v>0.33333333333333331</v>
      </c>
      <c r="K17" s="67">
        <v>0.8125</v>
      </c>
      <c r="L17" s="179">
        <v>0.7458703604237138</v>
      </c>
      <c r="M17" s="179">
        <v>0.69121000482893058</v>
      </c>
      <c r="N17" s="66">
        <v>0.55897770776484745</v>
      </c>
      <c r="O17" s="67">
        <v>0.94039137882771762</v>
      </c>
      <c r="P17" s="67">
        <v>0.80567716422848368</v>
      </c>
      <c r="Q17" s="68">
        <v>1</v>
      </c>
      <c r="R17" s="67">
        <v>0.61343865032315426</v>
      </c>
      <c r="S17" s="67">
        <v>0.84210526315789469</v>
      </c>
      <c r="T17" s="67">
        <v>0.67585794382495779</v>
      </c>
      <c r="U17" s="66">
        <v>0.68421052631578949</v>
      </c>
      <c r="V17" s="67">
        <v>0.25</v>
      </c>
      <c r="W17" s="68">
        <v>0.85673928134266819</v>
      </c>
      <c r="X17" s="67">
        <v>0.66500000000000004</v>
      </c>
      <c r="Y17" s="67">
        <v>1</v>
      </c>
      <c r="Z17" s="67">
        <v>0.49750000000000005</v>
      </c>
      <c r="AA17" s="67">
        <v>0.95667176541754484</v>
      </c>
      <c r="AB17" s="155">
        <v>0.66666666666666663</v>
      </c>
      <c r="AC17" s="160">
        <v>0.83250000000000002</v>
      </c>
      <c r="AD17" s="160">
        <v>0.58224999999999993</v>
      </c>
      <c r="AE17" s="156">
        <v>0.71667386992342963</v>
      </c>
      <c r="AF17" s="156">
        <v>0.74879999999999991</v>
      </c>
      <c r="AG17" s="157">
        <v>0.98890909090909096</v>
      </c>
      <c r="AH17" s="160">
        <v>0.75727272727272732</v>
      </c>
      <c r="AI17" s="161">
        <v>0.755</v>
      </c>
      <c r="AJ17" s="161">
        <v>0.71</v>
      </c>
      <c r="AK17" s="162">
        <v>0.875</v>
      </c>
      <c r="AL17" s="157">
        <v>0.68160838984605365</v>
      </c>
      <c r="AM17" s="160">
        <v>1</v>
      </c>
      <c r="AN17" s="205">
        <v>999</v>
      </c>
      <c r="AO17" s="155">
        <v>0.46495088812122382</v>
      </c>
      <c r="AP17" s="156">
        <v>5.8299999999999998E-2</v>
      </c>
      <c r="AQ17" s="156">
        <v>1.0110000000000001</v>
      </c>
      <c r="AR17" s="156">
        <v>0.90538571428571424</v>
      </c>
      <c r="AS17" s="156">
        <v>0.7142857142857143</v>
      </c>
      <c r="AT17" s="156">
        <v>0.50775000000000003</v>
      </c>
      <c r="AU17" s="156">
        <v>0.70540000000000003</v>
      </c>
      <c r="AV17" s="157">
        <v>0.62386747381323615</v>
      </c>
      <c r="AW17" s="155">
        <v>0.75671031126957367</v>
      </c>
      <c r="AX17" s="156">
        <v>1</v>
      </c>
      <c r="AY17" s="157">
        <v>0.89929999999999999</v>
      </c>
    </row>
  </sheetData>
  <autoFilter ref="A2:AY17">
    <sortState ref="A3:AY17">
      <sortCondition ref="A2:A17"/>
    </sortState>
  </autoFilter>
  <mergeCells count="3">
    <mergeCell ref="A1:G1"/>
    <mergeCell ref="H1:AA1"/>
    <mergeCell ref="AB1:AY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5"/>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RowHeight="12.75" x14ac:dyDescent="0.2"/>
  <cols>
    <col min="1" max="1" width="70.42578125" style="116" customWidth="1"/>
    <col min="2" max="2" width="8.28515625" style="114" customWidth="1"/>
    <col min="3" max="3" width="7.28515625" style="114" customWidth="1"/>
    <col min="4" max="5" width="6.5703125" style="114" customWidth="1"/>
    <col min="6" max="6" width="7.7109375" style="114" customWidth="1"/>
    <col min="7" max="8" width="8.85546875" style="114" customWidth="1"/>
    <col min="9" max="9" width="6.7109375" style="114" customWidth="1"/>
    <col min="10" max="10" width="8.7109375" style="114" customWidth="1"/>
    <col min="11" max="11" width="10" style="114" customWidth="1"/>
    <col min="12" max="12" width="6.5703125" style="114" customWidth="1"/>
    <col min="13" max="13" width="8.42578125" style="114" customWidth="1"/>
    <col min="14" max="15" width="6.5703125" style="114" customWidth="1"/>
    <col min="16" max="16" width="9.28515625" style="115" bestFit="1" customWidth="1"/>
    <col min="17" max="16384" width="9.140625" style="112"/>
  </cols>
  <sheetData>
    <row r="1" spans="1:16" ht="26.25" thickBot="1" x14ac:dyDescent="0.25">
      <c r="A1" s="109" t="s">
        <v>0</v>
      </c>
      <c r="B1" s="110" t="s">
        <v>1007</v>
      </c>
      <c r="C1" s="110" t="s">
        <v>1020</v>
      </c>
      <c r="D1" s="110" t="s">
        <v>1023</v>
      </c>
      <c r="E1" s="110" t="s">
        <v>1025</v>
      </c>
      <c r="F1" s="110" t="s">
        <v>1026</v>
      </c>
      <c r="G1" s="110" t="s">
        <v>1027</v>
      </c>
      <c r="H1" s="110" t="s">
        <v>1033</v>
      </c>
      <c r="I1" s="110" t="s">
        <v>1034</v>
      </c>
      <c r="J1" s="110" t="s">
        <v>1046</v>
      </c>
      <c r="K1" s="110" t="s">
        <v>1053</v>
      </c>
      <c r="L1" s="110" t="s">
        <v>1346</v>
      </c>
      <c r="M1" s="110" t="s">
        <v>1055</v>
      </c>
      <c r="N1" s="110" t="s">
        <v>1058</v>
      </c>
      <c r="O1" s="110" t="s">
        <v>1063</v>
      </c>
      <c r="P1" s="111" t="s">
        <v>1064</v>
      </c>
    </row>
    <row r="2" spans="1:16" ht="13.5" thickTop="1" x14ac:dyDescent="0.2">
      <c r="A2" s="208" t="s">
        <v>1372</v>
      </c>
    </row>
    <row r="3" spans="1:16" ht="25.5" x14ac:dyDescent="0.2">
      <c r="A3" s="116" t="s">
        <v>1210</v>
      </c>
      <c r="B3" s="114">
        <v>1</v>
      </c>
      <c r="C3" s="114">
        <v>1</v>
      </c>
      <c r="D3" s="114">
        <v>1</v>
      </c>
      <c r="E3" s="114">
        <v>1</v>
      </c>
      <c r="F3" s="114">
        <v>1</v>
      </c>
      <c r="G3" s="114">
        <v>1</v>
      </c>
      <c r="H3" s="114">
        <v>1</v>
      </c>
      <c r="I3" s="114">
        <v>1</v>
      </c>
      <c r="J3" s="114">
        <v>1</v>
      </c>
      <c r="K3" s="114">
        <v>1</v>
      </c>
      <c r="L3" s="114">
        <v>1</v>
      </c>
      <c r="M3" s="114">
        <v>1</v>
      </c>
      <c r="N3" s="114">
        <v>1</v>
      </c>
      <c r="O3" s="114">
        <v>1</v>
      </c>
      <c r="P3" s="115">
        <v>0</v>
      </c>
    </row>
    <row r="4" spans="1:16" ht="25.5" x14ac:dyDescent="0.2">
      <c r="A4" s="116" t="s">
        <v>1231</v>
      </c>
      <c r="B4" s="114">
        <v>1</v>
      </c>
      <c r="C4" s="114">
        <v>1</v>
      </c>
      <c r="D4" s="114">
        <v>1</v>
      </c>
      <c r="E4" s="114">
        <v>1</v>
      </c>
      <c r="F4" s="114">
        <v>1</v>
      </c>
      <c r="G4" s="114">
        <v>1</v>
      </c>
      <c r="H4" s="114">
        <v>1</v>
      </c>
      <c r="I4" s="114">
        <v>1</v>
      </c>
      <c r="J4" s="114">
        <v>1</v>
      </c>
      <c r="K4" s="114">
        <v>1</v>
      </c>
      <c r="L4" s="114">
        <v>1</v>
      </c>
      <c r="M4" s="114">
        <v>1</v>
      </c>
      <c r="N4" s="114">
        <v>1</v>
      </c>
      <c r="O4" s="114">
        <v>1</v>
      </c>
      <c r="P4" s="115">
        <v>1</v>
      </c>
    </row>
    <row r="5" spans="1:16" ht="38.25" x14ac:dyDescent="0.2">
      <c r="A5" s="116" t="s">
        <v>1138</v>
      </c>
      <c r="B5" s="114">
        <v>1</v>
      </c>
      <c r="C5" s="114">
        <v>1</v>
      </c>
      <c r="D5" s="114">
        <v>0</v>
      </c>
      <c r="E5" s="114">
        <v>1</v>
      </c>
      <c r="F5" s="114">
        <v>1</v>
      </c>
      <c r="G5" s="114">
        <v>1</v>
      </c>
      <c r="H5" s="114">
        <v>1</v>
      </c>
      <c r="I5" s="114">
        <v>1</v>
      </c>
      <c r="J5" s="114">
        <v>1</v>
      </c>
      <c r="K5" s="114">
        <v>1</v>
      </c>
      <c r="L5" s="114">
        <v>0</v>
      </c>
      <c r="M5" s="114">
        <v>1</v>
      </c>
      <c r="N5" s="114">
        <v>1</v>
      </c>
      <c r="O5" s="114">
        <v>997</v>
      </c>
      <c r="P5" s="115">
        <v>1</v>
      </c>
    </row>
    <row r="7" spans="1:16" ht="25.5" x14ac:dyDescent="0.2">
      <c r="A7" s="116" t="s">
        <v>1211</v>
      </c>
      <c r="B7" s="114">
        <v>1</v>
      </c>
      <c r="C7" s="114">
        <v>1</v>
      </c>
      <c r="D7" s="114">
        <v>1</v>
      </c>
      <c r="E7" s="114">
        <v>1</v>
      </c>
      <c r="F7" s="114">
        <v>1</v>
      </c>
      <c r="G7" s="114">
        <v>1</v>
      </c>
      <c r="H7" s="114">
        <v>1</v>
      </c>
      <c r="I7" s="114">
        <v>1</v>
      </c>
      <c r="J7" s="114">
        <v>1</v>
      </c>
      <c r="K7" s="114">
        <v>1</v>
      </c>
      <c r="L7" s="114">
        <v>1</v>
      </c>
      <c r="M7" s="114">
        <v>1</v>
      </c>
      <c r="N7" s="114">
        <v>1</v>
      </c>
      <c r="O7" s="114">
        <v>1</v>
      </c>
      <c r="P7" s="115">
        <v>0</v>
      </c>
    </row>
    <row r="8" spans="1:16" ht="25.5" x14ac:dyDescent="0.2">
      <c r="A8" s="116" t="s">
        <v>1232</v>
      </c>
      <c r="B8" s="114">
        <v>1</v>
      </c>
      <c r="C8" s="114">
        <v>1</v>
      </c>
      <c r="D8" s="114">
        <v>1</v>
      </c>
      <c r="E8" s="114">
        <v>1</v>
      </c>
      <c r="F8" s="114">
        <v>1</v>
      </c>
      <c r="G8" s="114">
        <v>1</v>
      </c>
      <c r="H8" s="114">
        <v>1</v>
      </c>
      <c r="I8" s="114">
        <v>1</v>
      </c>
      <c r="J8" s="114">
        <v>1</v>
      </c>
      <c r="K8" s="114">
        <v>1</v>
      </c>
      <c r="L8" s="114">
        <v>0</v>
      </c>
      <c r="M8" s="114">
        <v>1</v>
      </c>
      <c r="N8" s="114">
        <v>1</v>
      </c>
      <c r="O8" s="114">
        <v>1</v>
      </c>
      <c r="P8" s="115">
        <v>1</v>
      </c>
    </row>
    <row r="9" spans="1:16" ht="38.25" x14ac:dyDescent="0.2">
      <c r="A9" s="116" t="s">
        <v>1139</v>
      </c>
      <c r="B9" s="114">
        <v>1</v>
      </c>
      <c r="C9" s="114">
        <v>1</v>
      </c>
      <c r="D9" s="114">
        <v>0</v>
      </c>
      <c r="E9" s="114">
        <v>1</v>
      </c>
      <c r="F9" s="114">
        <v>1</v>
      </c>
      <c r="G9" s="114">
        <v>1</v>
      </c>
      <c r="H9" s="114">
        <v>1</v>
      </c>
      <c r="I9" s="114">
        <v>1</v>
      </c>
      <c r="J9" s="114">
        <v>1</v>
      </c>
      <c r="K9" s="114">
        <v>1</v>
      </c>
      <c r="L9" s="114">
        <v>0</v>
      </c>
      <c r="M9" s="114">
        <v>1</v>
      </c>
      <c r="N9" s="114">
        <v>1</v>
      </c>
      <c r="O9" s="114">
        <v>997</v>
      </c>
      <c r="P9" s="115">
        <v>1</v>
      </c>
    </row>
    <row r="11" spans="1:16" ht="38.25" x14ac:dyDescent="0.2">
      <c r="A11" s="116" t="s">
        <v>1212</v>
      </c>
      <c r="B11" s="114">
        <v>1</v>
      </c>
      <c r="C11" s="114">
        <v>1</v>
      </c>
      <c r="D11" s="114">
        <v>1</v>
      </c>
      <c r="E11" s="114">
        <v>1</v>
      </c>
      <c r="F11" s="114">
        <v>1</v>
      </c>
      <c r="G11" s="114">
        <v>1</v>
      </c>
      <c r="H11" s="114">
        <v>1</v>
      </c>
      <c r="I11" s="114">
        <v>1</v>
      </c>
      <c r="J11" s="114">
        <v>1</v>
      </c>
      <c r="K11" s="114">
        <v>1</v>
      </c>
      <c r="L11" s="114">
        <v>1</v>
      </c>
      <c r="M11" s="114">
        <v>1</v>
      </c>
      <c r="N11" s="114">
        <v>1</v>
      </c>
      <c r="O11" s="114">
        <v>1</v>
      </c>
      <c r="P11" s="115">
        <v>0</v>
      </c>
    </row>
    <row r="12" spans="1:16" ht="38.25" x14ac:dyDescent="0.2">
      <c r="A12" s="116" t="s">
        <v>1233</v>
      </c>
      <c r="B12" s="114">
        <v>1</v>
      </c>
      <c r="C12" s="114">
        <v>1</v>
      </c>
      <c r="D12" s="114">
        <v>1</v>
      </c>
      <c r="E12" s="114">
        <v>1</v>
      </c>
      <c r="F12" s="114">
        <v>1</v>
      </c>
      <c r="G12" s="114">
        <v>1</v>
      </c>
      <c r="H12" s="114">
        <v>1</v>
      </c>
      <c r="I12" s="114">
        <v>1</v>
      </c>
      <c r="J12" s="114">
        <v>1</v>
      </c>
      <c r="K12" s="114">
        <v>1</v>
      </c>
      <c r="L12" s="114">
        <v>1</v>
      </c>
      <c r="M12" s="114">
        <v>1</v>
      </c>
      <c r="N12" s="114">
        <v>1</v>
      </c>
      <c r="O12" s="114">
        <v>1</v>
      </c>
      <c r="P12" s="115">
        <v>1</v>
      </c>
    </row>
    <row r="13" spans="1:16" ht="51" x14ac:dyDescent="0.2">
      <c r="A13" s="116" t="s">
        <v>1140</v>
      </c>
      <c r="B13" s="114">
        <v>1</v>
      </c>
      <c r="C13" s="114">
        <v>1</v>
      </c>
      <c r="D13" s="114">
        <v>0</v>
      </c>
      <c r="E13" s="114">
        <v>1</v>
      </c>
      <c r="F13" s="114">
        <v>1</v>
      </c>
      <c r="G13" s="114">
        <v>1</v>
      </c>
      <c r="H13" s="114">
        <v>1</v>
      </c>
      <c r="I13" s="114">
        <v>1</v>
      </c>
      <c r="J13" s="114">
        <v>1</v>
      </c>
      <c r="K13" s="114">
        <v>1</v>
      </c>
      <c r="L13" s="114">
        <v>0</v>
      </c>
      <c r="M13" s="114">
        <v>1</v>
      </c>
      <c r="N13" s="114">
        <v>1</v>
      </c>
      <c r="O13" s="114">
        <v>997</v>
      </c>
      <c r="P13" s="115">
        <v>1</v>
      </c>
    </row>
    <row r="15" spans="1:16" ht="38.25" x14ac:dyDescent="0.2">
      <c r="A15" s="116" t="s">
        <v>1234</v>
      </c>
      <c r="B15" s="114">
        <v>1</v>
      </c>
      <c r="C15" s="114">
        <v>1</v>
      </c>
      <c r="D15" s="114">
        <v>1</v>
      </c>
      <c r="E15" s="114">
        <v>1</v>
      </c>
      <c r="F15" s="114">
        <v>1</v>
      </c>
      <c r="G15" s="114">
        <v>1</v>
      </c>
      <c r="H15" s="114">
        <v>1</v>
      </c>
      <c r="I15" s="114">
        <v>1</v>
      </c>
      <c r="J15" s="114">
        <v>1</v>
      </c>
      <c r="K15" s="114">
        <v>1</v>
      </c>
      <c r="L15" s="114">
        <v>1</v>
      </c>
      <c r="M15" s="114">
        <v>1</v>
      </c>
      <c r="N15" s="114">
        <v>1</v>
      </c>
      <c r="O15" s="114">
        <v>1</v>
      </c>
      <c r="P15" s="115">
        <v>0</v>
      </c>
    </row>
    <row r="16" spans="1:16" ht="38.25" x14ac:dyDescent="0.2">
      <c r="A16" s="116" t="s">
        <v>1235</v>
      </c>
      <c r="B16" s="114">
        <v>1</v>
      </c>
      <c r="C16" s="114">
        <v>1</v>
      </c>
      <c r="D16" s="114">
        <v>1</v>
      </c>
      <c r="E16" s="114">
        <v>1</v>
      </c>
      <c r="F16" s="114">
        <v>1</v>
      </c>
      <c r="G16" s="114">
        <v>1</v>
      </c>
      <c r="H16" s="114">
        <v>1</v>
      </c>
      <c r="I16" s="114">
        <v>1</v>
      </c>
      <c r="J16" s="114">
        <v>1</v>
      </c>
      <c r="K16" s="114">
        <v>1</v>
      </c>
      <c r="L16" s="114">
        <v>0</v>
      </c>
      <c r="M16" s="114">
        <v>1</v>
      </c>
      <c r="N16" s="114">
        <v>1</v>
      </c>
      <c r="O16" s="114">
        <v>1</v>
      </c>
      <c r="P16" s="115">
        <v>1</v>
      </c>
    </row>
    <row r="17" spans="1:16" ht="51" x14ac:dyDescent="0.2">
      <c r="A17" s="116" t="s">
        <v>1236</v>
      </c>
      <c r="B17" s="114">
        <v>1</v>
      </c>
      <c r="C17" s="114">
        <v>1</v>
      </c>
      <c r="D17" s="114">
        <v>0</v>
      </c>
      <c r="E17" s="114">
        <v>1</v>
      </c>
      <c r="F17" s="114">
        <v>1</v>
      </c>
      <c r="G17" s="114">
        <v>1</v>
      </c>
      <c r="H17" s="114">
        <v>1</v>
      </c>
      <c r="I17" s="114">
        <v>1</v>
      </c>
      <c r="J17" s="114">
        <v>1</v>
      </c>
      <c r="K17" s="114">
        <v>1</v>
      </c>
      <c r="L17" s="114">
        <v>0</v>
      </c>
      <c r="M17" s="114">
        <v>1</v>
      </c>
      <c r="N17" s="114">
        <v>1</v>
      </c>
      <c r="O17" s="114">
        <v>997</v>
      </c>
      <c r="P17" s="115">
        <v>1</v>
      </c>
    </row>
    <row r="19" spans="1:16" ht="25.5" x14ac:dyDescent="0.2">
      <c r="A19" s="116" t="s">
        <v>1214</v>
      </c>
      <c r="B19" s="114">
        <v>1</v>
      </c>
      <c r="C19" s="114">
        <v>1</v>
      </c>
      <c r="D19" s="114">
        <v>1</v>
      </c>
      <c r="E19" s="114">
        <v>1</v>
      </c>
      <c r="F19" s="114">
        <v>1</v>
      </c>
      <c r="G19" s="114">
        <v>1</v>
      </c>
      <c r="H19" s="114">
        <v>1</v>
      </c>
      <c r="I19" s="114">
        <v>1</v>
      </c>
      <c r="J19" s="114">
        <v>1</v>
      </c>
      <c r="K19" s="114">
        <v>1</v>
      </c>
      <c r="L19" s="114">
        <v>0</v>
      </c>
      <c r="M19" s="114">
        <v>1</v>
      </c>
      <c r="N19" s="114">
        <v>1</v>
      </c>
      <c r="O19" s="114">
        <v>1</v>
      </c>
      <c r="P19" s="115">
        <v>0</v>
      </c>
    </row>
    <row r="20" spans="1:16" ht="25.5" x14ac:dyDescent="0.2">
      <c r="A20" s="116" t="s">
        <v>1237</v>
      </c>
      <c r="B20" s="114">
        <v>1</v>
      </c>
      <c r="C20" s="114">
        <v>1</v>
      </c>
      <c r="D20" s="114">
        <v>1</v>
      </c>
      <c r="E20" s="114">
        <v>1</v>
      </c>
      <c r="F20" s="114">
        <v>1</v>
      </c>
      <c r="G20" s="114">
        <v>1</v>
      </c>
      <c r="H20" s="114">
        <v>1</v>
      </c>
      <c r="I20" s="114">
        <v>1</v>
      </c>
      <c r="J20" s="114">
        <v>1</v>
      </c>
      <c r="K20" s="114">
        <v>1</v>
      </c>
      <c r="L20" s="114">
        <v>0</v>
      </c>
      <c r="M20" s="114">
        <v>1</v>
      </c>
      <c r="N20" s="114">
        <v>1</v>
      </c>
      <c r="O20" s="114">
        <v>1</v>
      </c>
      <c r="P20" s="115">
        <v>1</v>
      </c>
    </row>
    <row r="21" spans="1:16" ht="38.25" x14ac:dyDescent="0.2">
      <c r="A21" s="116" t="s">
        <v>1142</v>
      </c>
      <c r="B21" s="114">
        <v>1</v>
      </c>
      <c r="C21" s="114">
        <v>1</v>
      </c>
      <c r="D21" s="114">
        <v>0</v>
      </c>
      <c r="E21" s="114">
        <v>1</v>
      </c>
      <c r="F21" s="114">
        <v>1</v>
      </c>
      <c r="G21" s="114">
        <v>1</v>
      </c>
      <c r="H21" s="114">
        <v>1</v>
      </c>
      <c r="I21" s="114">
        <v>1</v>
      </c>
      <c r="J21" s="114">
        <v>1</v>
      </c>
      <c r="K21" s="114">
        <v>1</v>
      </c>
      <c r="L21" s="114">
        <v>0</v>
      </c>
      <c r="M21" s="114">
        <v>1</v>
      </c>
      <c r="N21" s="114">
        <v>1</v>
      </c>
      <c r="O21" s="114">
        <v>997</v>
      </c>
      <c r="P21" s="115">
        <v>1</v>
      </c>
    </row>
    <row r="22" spans="1:16" ht="13.5" thickBot="1" x14ac:dyDescent="0.25">
      <c r="A22" s="209" t="s">
        <v>1373</v>
      </c>
      <c r="B22" s="118">
        <f>AVERAGE(B3:B21)</f>
        <v>1</v>
      </c>
      <c r="C22" s="118">
        <f t="shared" ref="C22:N22" si="0">AVERAGE(C3:C21)</f>
        <v>1</v>
      </c>
      <c r="D22" s="118">
        <f t="shared" si="0"/>
        <v>0.66666666666666663</v>
      </c>
      <c r="E22" s="118">
        <f t="shared" si="0"/>
        <v>1</v>
      </c>
      <c r="F22" s="118">
        <f t="shared" si="0"/>
        <v>1</v>
      </c>
      <c r="G22" s="118">
        <f t="shared" si="0"/>
        <v>1</v>
      </c>
      <c r="H22" s="118">
        <f t="shared" si="0"/>
        <v>1</v>
      </c>
      <c r="I22" s="118">
        <f t="shared" si="0"/>
        <v>1</v>
      </c>
      <c r="J22" s="118">
        <f t="shared" si="0"/>
        <v>1</v>
      </c>
      <c r="K22" s="118">
        <f t="shared" si="0"/>
        <v>1</v>
      </c>
      <c r="L22" s="118">
        <f t="shared" si="0"/>
        <v>0.4</v>
      </c>
      <c r="M22" s="118">
        <f t="shared" si="0"/>
        <v>1</v>
      </c>
      <c r="N22" s="118">
        <f t="shared" si="0"/>
        <v>1</v>
      </c>
      <c r="O22" s="118">
        <f>AVERAGE(O18:O20,O14:O16,O10:O12,O6:O8,O3:O4)</f>
        <v>1</v>
      </c>
      <c r="P22" s="119">
        <f>AVERAGE(P3:P21)</f>
        <v>0.66666666666666663</v>
      </c>
    </row>
    <row r="23" spans="1:16" ht="25.5" x14ac:dyDescent="0.2">
      <c r="A23" s="208" t="s">
        <v>1374</v>
      </c>
    </row>
    <row r="24" spans="1:16" x14ac:dyDescent="0.2">
      <c r="A24" s="210" t="s">
        <v>1375</v>
      </c>
    </row>
    <row r="25" spans="1:16" ht="25.5" x14ac:dyDescent="0.2">
      <c r="A25" s="120" t="s">
        <v>1091</v>
      </c>
      <c r="B25" s="114">
        <v>1</v>
      </c>
      <c r="C25" s="114">
        <v>0.5</v>
      </c>
      <c r="D25" s="114">
        <v>1</v>
      </c>
      <c r="E25" s="114">
        <v>1</v>
      </c>
      <c r="F25" s="114">
        <v>1</v>
      </c>
      <c r="G25" s="114">
        <v>1</v>
      </c>
      <c r="H25" s="114">
        <v>1</v>
      </c>
      <c r="I25" s="114">
        <v>1</v>
      </c>
      <c r="J25" s="114">
        <v>1</v>
      </c>
      <c r="K25" s="114">
        <v>1</v>
      </c>
      <c r="L25" s="114">
        <v>1</v>
      </c>
      <c r="M25" s="114">
        <v>1</v>
      </c>
      <c r="N25" s="114">
        <v>1</v>
      </c>
      <c r="O25" s="114">
        <v>0</v>
      </c>
      <c r="P25" s="115">
        <v>1</v>
      </c>
    </row>
    <row r="26" spans="1:16" x14ac:dyDescent="0.2">
      <c r="A26" s="120" t="s">
        <v>1092</v>
      </c>
      <c r="B26" s="114">
        <v>1</v>
      </c>
      <c r="C26" s="114">
        <v>1</v>
      </c>
      <c r="D26" s="114">
        <v>1</v>
      </c>
      <c r="E26" s="114">
        <v>1</v>
      </c>
      <c r="F26" s="114">
        <v>1</v>
      </c>
      <c r="G26" s="114">
        <v>1</v>
      </c>
      <c r="H26" s="114">
        <v>1</v>
      </c>
      <c r="I26" s="114">
        <v>1</v>
      </c>
      <c r="J26" s="114">
        <v>1</v>
      </c>
      <c r="K26" s="114">
        <v>1</v>
      </c>
      <c r="L26" s="114">
        <v>1</v>
      </c>
      <c r="M26" s="114">
        <v>1</v>
      </c>
      <c r="N26" s="114">
        <v>1</v>
      </c>
      <c r="O26" s="114">
        <v>1</v>
      </c>
      <c r="P26" s="115">
        <v>1</v>
      </c>
    </row>
    <row r="27" spans="1:16" ht="25.5" x14ac:dyDescent="0.2">
      <c r="A27" s="120" t="s">
        <v>1093</v>
      </c>
      <c r="B27" s="114">
        <v>1</v>
      </c>
      <c r="C27" s="114">
        <v>1</v>
      </c>
      <c r="D27" s="114">
        <v>1</v>
      </c>
      <c r="E27" s="114">
        <v>1</v>
      </c>
      <c r="F27" s="114">
        <v>1</v>
      </c>
      <c r="G27" s="114">
        <v>1</v>
      </c>
      <c r="H27" s="114">
        <v>1</v>
      </c>
      <c r="I27" s="114">
        <v>1</v>
      </c>
      <c r="J27" s="114">
        <v>1</v>
      </c>
      <c r="K27" s="114">
        <v>1</v>
      </c>
      <c r="L27" s="114">
        <v>1</v>
      </c>
      <c r="M27" s="114">
        <v>1</v>
      </c>
      <c r="N27" s="114">
        <v>1</v>
      </c>
      <c r="O27" s="114">
        <v>1</v>
      </c>
      <c r="P27" s="115">
        <v>1</v>
      </c>
    </row>
    <row r="28" spans="1:16" ht="25.5" x14ac:dyDescent="0.2">
      <c r="A28" s="120" t="s">
        <v>85</v>
      </c>
      <c r="B28" s="114">
        <v>1</v>
      </c>
      <c r="C28" s="114">
        <v>1</v>
      </c>
      <c r="D28" s="114">
        <v>0.33</v>
      </c>
      <c r="E28" s="114">
        <v>0.33</v>
      </c>
      <c r="F28" s="114">
        <v>0.33</v>
      </c>
      <c r="G28" s="114">
        <v>0.33</v>
      </c>
      <c r="H28" s="114">
        <v>0.33</v>
      </c>
      <c r="I28" s="114">
        <v>0.33</v>
      </c>
      <c r="J28" s="114">
        <v>0.33</v>
      </c>
      <c r="K28" s="114">
        <v>0.66</v>
      </c>
      <c r="L28" s="114">
        <v>0.66</v>
      </c>
      <c r="M28" s="114">
        <v>0.33</v>
      </c>
      <c r="N28" s="114">
        <v>0.66</v>
      </c>
      <c r="O28" s="114">
        <v>1</v>
      </c>
      <c r="P28" s="115">
        <v>0.33</v>
      </c>
    </row>
    <row r="29" spans="1:16" s="124" customFormat="1" ht="26.25" x14ac:dyDescent="0.25">
      <c r="A29" s="121" t="s">
        <v>1094</v>
      </c>
      <c r="B29" s="122">
        <v>0</v>
      </c>
      <c r="C29" s="122"/>
      <c r="D29" s="122">
        <v>8.0000000000000002E-3</v>
      </c>
      <c r="E29" s="122"/>
      <c r="F29" s="122"/>
      <c r="G29" s="122">
        <v>0.64059999999999995</v>
      </c>
      <c r="H29" s="122"/>
      <c r="I29" s="122"/>
      <c r="J29" s="122"/>
      <c r="K29" s="24">
        <v>2.2515495261290153E-2</v>
      </c>
      <c r="L29" s="122">
        <v>0</v>
      </c>
      <c r="M29" s="122"/>
      <c r="N29" s="122"/>
      <c r="O29" s="122"/>
      <c r="P29" s="123"/>
    </row>
    <row r="30" spans="1:16" x14ac:dyDescent="0.2">
      <c r="A30" s="125" t="s">
        <v>1376</v>
      </c>
      <c r="B30" s="126">
        <f>AVERAGE(B25:B29)</f>
        <v>0.8</v>
      </c>
      <c r="C30" s="126">
        <f t="shared" ref="C30:P30" si="1">AVERAGE(C25:C29)</f>
        <v>0.875</v>
      </c>
      <c r="D30" s="126">
        <f t="shared" si="1"/>
        <v>0.66759999999999997</v>
      </c>
      <c r="E30" s="126">
        <f t="shared" si="1"/>
        <v>0.83250000000000002</v>
      </c>
      <c r="F30" s="126">
        <f t="shared" si="1"/>
        <v>0.83250000000000002</v>
      </c>
      <c r="G30" s="126">
        <f t="shared" si="1"/>
        <v>0.79412000000000005</v>
      </c>
      <c r="H30" s="126">
        <f t="shared" si="1"/>
        <v>0.83250000000000002</v>
      </c>
      <c r="I30" s="126">
        <f t="shared" si="1"/>
        <v>0.83250000000000002</v>
      </c>
      <c r="J30" s="126">
        <f t="shared" si="1"/>
        <v>0.83250000000000002</v>
      </c>
      <c r="K30" s="126">
        <f t="shared" si="1"/>
        <v>0.73650309905225808</v>
      </c>
      <c r="L30" s="126">
        <f t="shared" si="1"/>
        <v>0.73199999999999998</v>
      </c>
      <c r="M30" s="126">
        <f t="shared" si="1"/>
        <v>0.83250000000000002</v>
      </c>
      <c r="N30" s="126">
        <f t="shared" si="1"/>
        <v>0.91500000000000004</v>
      </c>
      <c r="O30" s="126">
        <f t="shared" si="1"/>
        <v>0.75</v>
      </c>
      <c r="P30" s="127">
        <f t="shared" si="1"/>
        <v>0.83250000000000002</v>
      </c>
    </row>
    <row r="31" spans="1:16" x14ac:dyDescent="0.2">
      <c r="A31" s="210" t="s">
        <v>1377</v>
      </c>
    </row>
    <row r="32" spans="1:16" s="124" customFormat="1" ht="25.5" x14ac:dyDescent="0.2">
      <c r="A32" s="121" t="s">
        <v>1095</v>
      </c>
      <c r="B32" s="122"/>
      <c r="C32" s="122"/>
      <c r="D32" s="122"/>
      <c r="E32" s="122"/>
      <c r="F32" s="122"/>
      <c r="G32" s="122"/>
      <c r="H32" s="122"/>
      <c r="I32" s="122"/>
      <c r="J32" s="122">
        <v>0.64500000000000002</v>
      </c>
      <c r="K32" s="122"/>
      <c r="L32" s="122"/>
      <c r="M32" s="122"/>
      <c r="N32" s="122"/>
      <c r="O32" s="122"/>
      <c r="P32" s="123"/>
    </row>
    <row r="33" spans="1:16" ht="25.5" x14ac:dyDescent="0.2">
      <c r="A33" s="120" t="s">
        <v>1096</v>
      </c>
    </row>
    <row r="34" spans="1:16" ht="25.5" x14ac:dyDescent="0.2">
      <c r="A34" s="120" t="s">
        <v>1097</v>
      </c>
    </row>
    <row r="35" spans="1:16" ht="25.5" x14ac:dyDescent="0.2">
      <c r="A35" s="120" t="s">
        <v>1098</v>
      </c>
    </row>
    <row r="36" spans="1:16" ht="25.5" x14ac:dyDescent="0.2">
      <c r="A36" s="120" t="s">
        <v>1099</v>
      </c>
    </row>
    <row r="37" spans="1:16" ht="25.5" x14ac:dyDescent="0.2">
      <c r="A37" s="120" t="s">
        <v>1100</v>
      </c>
    </row>
    <row r="38" spans="1:16" s="124" customFormat="1" ht="25.5" x14ac:dyDescent="0.2">
      <c r="A38" s="121" t="s">
        <v>1294</v>
      </c>
      <c r="B38" s="122"/>
      <c r="C38" s="122"/>
      <c r="D38" s="122"/>
      <c r="E38" s="122"/>
      <c r="F38" s="122"/>
      <c r="G38" s="122"/>
      <c r="H38" s="122"/>
      <c r="I38" s="122"/>
      <c r="J38" s="122"/>
      <c r="K38" s="122"/>
      <c r="L38" s="122">
        <v>0.79300000000000004</v>
      </c>
      <c r="M38" s="122"/>
      <c r="N38" s="122"/>
      <c r="O38" s="122"/>
      <c r="P38" s="123"/>
    </row>
    <row r="39" spans="1:16" s="124" customFormat="1" ht="26.25" x14ac:dyDescent="0.25">
      <c r="A39" s="121" t="s">
        <v>1295</v>
      </c>
      <c r="B39" s="122"/>
      <c r="C39" s="122"/>
      <c r="D39" s="122"/>
      <c r="E39" s="122"/>
      <c r="F39" s="122"/>
      <c r="G39" s="122"/>
      <c r="H39" s="122"/>
      <c r="I39" s="122"/>
      <c r="J39" s="122"/>
      <c r="K39" s="122"/>
      <c r="L39" s="78">
        <v>0.40126664279409252</v>
      </c>
      <c r="M39" s="122"/>
      <c r="N39" s="122"/>
      <c r="O39" s="4">
        <v>0.77720399804276197</v>
      </c>
      <c r="P39" s="123"/>
    </row>
    <row r="40" spans="1:16" s="124" customFormat="1" ht="25.5" x14ac:dyDescent="0.2">
      <c r="A40" s="121" t="s">
        <v>1296</v>
      </c>
      <c r="B40" s="122">
        <v>0.72499999999999998</v>
      </c>
      <c r="C40" s="122"/>
      <c r="D40" s="122"/>
      <c r="E40" s="122"/>
      <c r="F40" s="122"/>
      <c r="G40" s="122"/>
      <c r="H40" s="122"/>
      <c r="I40" s="122"/>
      <c r="J40" s="122"/>
      <c r="K40" s="122"/>
      <c r="L40" s="122"/>
      <c r="M40" s="122"/>
      <c r="N40" s="122"/>
      <c r="O40" s="122"/>
      <c r="P40" s="123"/>
    </row>
    <row r="41" spans="1:16" s="124" customFormat="1" ht="25.5" x14ac:dyDescent="0.2">
      <c r="A41" s="121" t="s">
        <v>1297</v>
      </c>
      <c r="B41" s="122"/>
      <c r="C41" s="122"/>
      <c r="D41" s="122"/>
      <c r="E41" s="122"/>
      <c r="F41" s="122"/>
      <c r="G41" s="122"/>
      <c r="H41" s="122"/>
      <c r="I41" s="122"/>
      <c r="J41" s="122"/>
      <c r="K41" s="122"/>
      <c r="L41" s="122"/>
      <c r="M41" s="122"/>
      <c r="N41" s="122"/>
      <c r="O41" s="122"/>
      <c r="P41" s="123"/>
    </row>
    <row r="42" spans="1:16" ht="25.5" x14ac:dyDescent="0.2">
      <c r="A42" s="120" t="s">
        <v>1101</v>
      </c>
      <c r="N42" s="114">
        <v>0.56599999999999995</v>
      </c>
    </row>
    <row r="43" spans="1:16" ht="25.5" x14ac:dyDescent="0.2">
      <c r="A43" s="120" t="s">
        <v>1102</v>
      </c>
      <c r="N43" s="114">
        <v>0.62</v>
      </c>
      <c r="O43" s="114">
        <v>0.21</v>
      </c>
    </row>
    <row r="44" spans="1:16" ht="25.5" x14ac:dyDescent="0.2">
      <c r="A44" s="120" t="s">
        <v>1103</v>
      </c>
      <c r="N44" s="114">
        <v>0.56999999999999995</v>
      </c>
      <c r="O44" s="114">
        <v>0.38</v>
      </c>
    </row>
    <row r="45" spans="1:16" ht="25.5" x14ac:dyDescent="0.2">
      <c r="A45" s="120" t="s">
        <v>1104</v>
      </c>
    </row>
    <row r="46" spans="1:16" ht="25.5" x14ac:dyDescent="0.2">
      <c r="A46" s="120" t="s">
        <v>1105</v>
      </c>
      <c r="O46" s="114">
        <v>4.8000000000000001E-2</v>
      </c>
    </row>
    <row r="47" spans="1:16" ht="38.25" x14ac:dyDescent="0.2">
      <c r="A47" s="120" t="s">
        <v>1106</v>
      </c>
      <c r="O47" s="114">
        <v>8.4000000000000005E-2</v>
      </c>
    </row>
    <row r="48" spans="1:16" ht="25.5" x14ac:dyDescent="0.2">
      <c r="A48" s="120" t="s">
        <v>1107</v>
      </c>
      <c r="J48" s="114">
        <v>0.46899999999999997</v>
      </c>
    </row>
    <row r="49" spans="1:16" ht="25.5" x14ac:dyDescent="0.2">
      <c r="A49" s="120" t="s">
        <v>1108</v>
      </c>
    </row>
    <row r="50" spans="1:16" x14ac:dyDescent="0.2">
      <c r="A50" s="128" t="s">
        <v>1378</v>
      </c>
      <c r="B50" s="126">
        <f>AVERAGE(B32:B49)</f>
        <v>0.72499999999999998</v>
      </c>
      <c r="C50" s="126"/>
      <c r="D50" s="126"/>
      <c r="E50" s="126"/>
      <c r="F50" s="126"/>
      <c r="G50" s="126"/>
      <c r="H50" s="126"/>
      <c r="I50" s="126"/>
      <c r="J50" s="126">
        <f>AVERAGE(J32:J49)</f>
        <v>0.55699999999999994</v>
      </c>
      <c r="K50" s="126"/>
      <c r="L50" s="126">
        <f>AVERAGE(L32:L49)</f>
        <v>0.59713332139704622</v>
      </c>
      <c r="M50" s="126"/>
      <c r="N50" s="126">
        <f>AVERAGE(N32:N49)</f>
        <v>0.58533333333333326</v>
      </c>
      <c r="O50" s="126">
        <f>AVERAGE(O32:O49)</f>
        <v>0.29984079960855242</v>
      </c>
      <c r="P50" s="127"/>
    </row>
    <row r="51" spans="1:16" ht="13.5" thickBot="1" x14ac:dyDescent="0.25">
      <c r="A51" s="211" t="s">
        <v>1379</v>
      </c>
      <c r="B51" s="129">
        <f>AVERAGE(B30,B50)</f>
        <v>0.76249999999999996</v>
      </c>
      <c r="C51" s="129">
        <f t="shared" ref="C51:P51" si="2">AVERAGE(C30,C50)</f>
        <v>0.875</v>
      </c>
      <c r="D51" s="129">
        <f t="shared" si="2"/>
        <v>0.66759999999999997</v>
      </c>
      <c r="E51" s="129">
        <f t="shared" si="2"/>
        <v>0.83250000000000002</v>
      </c>
      <c r="F51" s="129">
        <f t="shared" si="2"/>
        <v>0.83250000000000002</v>
      </c>
      <c r="G51" s="129">
        <f t="shared" si="2"/>
        <v>0.79412000000000005</v>
      </c>
      <c r="H51" s="129">
        <f t="shared" si="2"/>
        <v>0.83250000000000002</v>
      </c>
      <c r="I51" s="129">
        <f t="shared" si="2"/>
        <v>0.83250000000000002</v>
      </c>
      <c r="J51" s="129">
        <f t="shared" si="2"/>
        <v>0.69474999999999998</v>
      </c>
      <c r="K51" s="129">
        <f t="shared" si="2"/>
        <v>0.73650309905225808</v>
      </c>
      <c r="L51" s="129">
        <f t="shared" si="2"/>
        <v>0.6645666606985231</v>
      </c>
      <c r="M51" s="129">
        <f t="shared" si="2"/>
        <v>0.83250000000000002</v>
      </c>
      <c r="N51" s="129">
        <f t="shared" si="2"/>
        <v>0.75016666666666665</v>
      </c>
      <c r="O51" s="129">
        <f t="shared" si="2"/>
        <v>0.52492039980427618</v>
      </c>
      <c r="P51" s="130">
        <f t="shared" si="2"/>
        <v>0.83250000000000002</v>
      </c>
    </row>
    <row r="52" spans="1:16" ht="13.5" thickTop="1" x14ac:dyDescent="0.2">
      <c r="A52" s="113" t="s">
        <v>1380</v>
      </c>
    </row>
    <row r="53" spans="1:16" s="124" customFormat="1" ht="25.5" x14ac:dyDescent="0.2">
      <c r="A53" s="131" t="s">
        <v>1300</v>
      </c>
      <c r="B53" s="122">
        <v>1</v>
      </c>
      <c r="C53" s="122"/>
      <c r="D53" s="122"/>
      <c r="E53" s="122">
        <v>0.34300000000000003</v>
      </c>
      <c r="F53" s="122"/>
      <c r="G53" s="122">
        <v>9.9000000000000005E-2</v>
      </c>
      <c r="H53" s="122"/>
      <c r="I53" s="122"/>
      <c r="J53" s="122">
        <v>0.44400000000000001</v>
      </c>
      <c r="K53" s="122">
        <v>0.39600000000000002</v>
      </c>
      <c r="L53" s="122"/>
      <c r="M53" s="122"/>
      <c r="N53" s="122">
        <v>0.62</v>
      </c>
      <c r="O53" s="122">
        <v>0.56499999999999995</v>
      </c>
      <c r="P53" s="123">
        <v>0.316</v>
      </c>
    </row>
    <row r="54" spans="1:16" ht="38.25" x14ac:dyDescent="0.2">
      <c r="A54" s="116" t="s">
        <v>1169</v>
      </c>
      <c r="B54" s="114">
        <v>0</v>
      </c>
      <c r="C54" s="114">
        <v>1</v>
      </c>
      <c r="D54" s="114">
        <v>1</v>
      </c>
      <c r="E54" s="114">
        <v>1</v>
      </c>
      <c r="F54" s="114">
        <v>1</v>
      </c>
      <c r="G54" s="114">
        <v>1</v>
      </c>
      <c r="H54" s="114">
        <v>1</v>
      </c>
      <c r="I54" s="114">
        <v>1</v>
      </c>
      <c r="J54" s="114">
        <v>1</v>
      </c>
      <c r="K54" s="114">
        <v>1</v>
      </c>
      <c r="L54" s="114">
        <v>1</v>
      </c>
      <c r="M54" s="114">
        <v>1</v>
      </c>
      <c r="N54" s="114">
        <v>997</v>
      </c>
      <c r="O54" s="114">
        <v>997</v>
      </c>
      <c r="P54" s="115">
        <v>1</v>
      </c>
    </row>
    <row r="55" spans="1:16" ht="25.5" x14ac:dyDescent="0.2">
      <c r="A55" s="116" t="s">
        <v>76</v>
      </c>
      <c r="B55" s="114">
        <v>0</v>
      </c>
      <c r="C55" s="114">
        <v>0</v>
      </c>
      <c r="D55" s="114">
        <v>0</v>
      </c>
      <c r="E55" s="114">
        <v>0</v>
      </c>
      <c r="F55" s="114">
        <v>1</v>
      </c>
      <c r="G55" s="114">
        <v>1</v>
      </c>
      <c r="H55" s="114">
        <v>0</v>
      </c>
      <c r="I55" s="114">
        <v>0</v>
      </c>
      <c r="J55" s="114">
        <v>0</v>
      </c>
      <c r="K55" s="114">
        <v>0</v>
      </c>
      <c r="L55" s="114">
        <v>0</v>
      </c>
      <c r="M55" s="114">
        <v>0</v>
      </c>
      <c r="N55" s="114">
        <v>0</v>
      </c>
      <c r="O55" s="114">
        <v>0</v>
      </c>
      <c r="P55" s="115">
        <v>0</v>
      </c>
    </row>
    <row r="56" spans="1:16" ht="39" x14ac:dyDescent="0.25">
      <c r="A56" s="116" t="s">
        <v>1170</v>
      </c>
      <c r="B56" s="6">
        <v>1</v>
      </c>
      <c r="C56" s="4">
        <v>0</v>
      </c>
      <c r="D56" s="4">
        <v>0</v>
      </c>
      <c r="E56" s="4">
        <v>1</v>
      </c>
      <c r="F56" s="4">
        <v>1</v>
      </c>
      <c r="G56" s="4">
        <v>0</v>
      </c>
      <c r="H56" s="4">
        <v>1</v>
      </c>
      <c r="I56" s="4">
        <v>1</v>
      </c>
      <c r="J56" s="4">
        <v>0</v>
      </c>
      <c r="K56" s="4">
        <v>1</v>
      </c>
      <c r="L56" s="4">
        <v>1</v>
      </c>
      <c r="M56" s="4">
        <v>1</v>
      </c>
      <c r="N56" s="4">
        <v>1</v>
      </c>
      <c r="O56" s="4">
        <v>0</v>
      </c>
      <c r="P56" s="4">
        <v>1</v>
      </c>
    </row>
    <row r="57" spans="1:16" ht="39" x14ac:dyDescent="0.25">
      <c r="A57" s="116" t="s">
        <v>1171</v>
      </c>
      <c r="B57" s="6">
        <v>1</v>
      </c>
      <c r="C57" s="4">
        <v>0</v>
      </c>
      <c r="D57" s="4">
        <v>0</v>
      </c>
      <c r="E57" s="4">
        <v>1</v>
      </c>
      <c r="F57" s="4">
        <v>1</v>
      </c>
      <c r="G57" s="4">
        <v>0</v>
      </c>
      <c r="H57" s="4">
        <v>1</v>
      </c>
      <c r="I57" s="4">
        <v>1</v>
      </c>
      <c r="J57" s="4">
        <v>0</v>
      </c>
      <c r="K57" s="4">
        <v>1</v>
      </c>
      <c r="L57" s="4">
        <v>1</v>
      </c>
      <c r="M57" s="4">
        <v>1</v>
      </c>
      <c r="N57" s="4">
        <v>1</v>
      </c>
      <c r="O57" s="4">
        <v>0</v>
      </c>
      <c r="P57" s="4">
        <v>1</v>
      </c>
    </row>
    <row r="58" spans="1:16" ht="51.75" x14ac:dyDescent="0.25">
      <c r="A58" s="116" t="s">
        <v>1172</v>
      </c>
      <c r="B58" s="6">
        <v>1</v>
      </c>
      <c r="C58" s="4">
        <v>0</v>
      </c>
      <c r="D58" s="4">
        <v>0</v>
      </c>
      <c r="E58" s="4">
        <v>1</v>
      </c>
      <c r="F58" s="4">
        <v>1</v>
      </c>
      <c r="G58" s="4">
        <v>0</v>
      </c>
      <c r="H58" s="4">
        <v>1</v>
      </c>
      <c r="I58" s="4">
        <v>1</v>
      </c>
      <c r="J58" s="4">
        <v>0</v>
      </c>
      <c r="K58" s="4">
        <v>1</v>
      </c>
      <c r="L58" s="4">
        <v>1</v>
      </c>
      <c r="M58" s="4">
        <v>1</v>
      </c>
      <c r="N58" s="4">
        <v>1</v>
      </c>
      <c r="O58" s="4">
        <v>0</v>
      </c>
      <c r="P58" s="4">
        <v>1</v>
      </c>
    </row>
    <row r="59" spans="1:16" ht="51.75" x14ac:dyDescent="0.25">
      <c r="A59" s="116" t="s">
        <v>1173</v>
      </c>
      <c r="B59" s="6">
        <v>1</v>
      </c>
      <c r="C59" s="4">
        <v>0</v>
      </c>
      <c r="D59" s="4">
        <v>0</v>
      </c>
      <c r="E59" s="4">
        <v>1</v>
      </c>
      <c r="F59" s="4">
        <v>1</v>
      </c>
      <c r="G59" s="4">
        <v>0</v>
      </c>
      <c r="H59" s="4">
        <v>1</v>
      </c>
      <c r="I59" s="4">
        <v>1</v>
      </c>
      <c r="J59" s="4">
        <v>0</v>
      </c>
      <c r="K59" s="4">
        <v>1</v>
      </c>
      <c r="L59" s="4">
        <v>1</v>
      </c>
      <c r="M59" s="4">
        <v>1</v>
      </c>
      <c r="N59" s="4">
        <v>1</v>
      </c>
      <c r="O59" s="4">
        <v>0</v>
      </c>
      <c r="P59" s="4">
        <v>1</v>
      </c>
    </row>
    <row r="60" spans="1:16" ht="39" x14ac:dyDescent="0.25">
      <c r="A60" s="116" t="s">
        <v>1174</v>
      </c>
      <c r="B60" s="6">
        <v>1</v>
      </c>
      <c r="C60" s="4">
        <v>0</v>
      </c>
      <c r="D60" s="4">
        <v>0</v>
      </c>
      <c r="E60" s="4">
        <v>1</v>
      </c>
      <c r="F60" s="4">
        <v>1</v>
      </c>
      <c r="G60" s="4">
        <v>0</v>
      </c>
      <c r="H60" s="4">
        <v>0</v>
      </c>
      <c r="I60" s="4">
        <v>1</v>
      </c>
      <c r="J60" s="4">
        <v>0</v>
      </c>
      <c r="K60" s="4">
        <v>1</v>
      </c>
      <c r="L60" s="4">
        <v>1</v>
      </c>
      <c r="M60" s="4">
        <v>1</v>
      </c>
      <c r="N60" s="4">
        <v>1</v>
      </c>
      <c r="O60" s="4">
        <v>0</v>
      </c>
      <c r="P60" s="4">
        <v>1</v>
      </c>
    </row>
    <row r="61" spans="1:16" ht="25.5" x14ac:dyDescent="0.2">
      <c r="A61" s="116" t="s">
        <v>1175</v>
      </c>
      <c r="B61" s="114">
        <v>1</v>
      </c>
      <c r="C61" s="114">
        <v>1</v>
      </c>
      <c r="D61" s="114">
        <v>1</v>
      </c>
      <c r="E61" s="114">
        <v>1</v>
      </c>
      <c r="F61" s="114">
        <v>1</v>
      </c>
      <c r="G61" s="114">
        <v>1</v>
      </c>
      <c r="H61" s="114">
        <v>1</v>
      </c>
      <c r="I61" s="114">
        <v>1</v>
      </c>
      <c r="J61" s="114">
        <v>1</v>
      </c>
      <c r="K61" s="114">
        <v>1</v>
      </c>
      <c r="L61" s="114">
        <v>1</v>
      </c>
      <c r="M61" s="114">
        <v>1</v>
      </c>
      <c r="N61" s="114">
        <v>1</v>
      </c>
      <c r="O61" s="114">
        <v>1</v>
      </c>
      <c r="P61" s="115">
        <v>0</v>
      </c>
    </row>
    <row r="62" spans="1:16" ht="25.5" x14ac:dyDescent="0.2">
      <c r="A62" s="116" t="s">
        <v>1176</v>
      </c>
      <c r="B62" s="114">
        <v>1</v>
      </c>
      <c r="C62" s="114">
        <v>0</v>
      </c>
      <c r="D62" s="114">
        <v>1</v>
      </c>
      <c r="E62" s="114">
        <v>1</v>
      </c>
      <c r="F62" s="114">
        <v>1</v>
      </c>
      <c r="G62" s="114">
        <v>1</v>
      </c>
      <c r="H62" s="114">
        <v>1</v>
      </c>
      <c r="I62" s="114">
        <v>1</v>
      </c>
      <c r="J62" s="114">
        <v>1</v>
      </c>
      <c r="K62" s="114">
        <v>1</v>
      </c>
      <c r="L62" s="114">
        <v>1</v>
      </c>
      <c r="M62" s="114">
        <v>1</v>
      </c>
      <c r="N62" s="114">
        <v>1</v>
      </c>
      <c r="O62" s="114">
        <v>1</v>
      </c>
      <c r="P62" s="115">
        <v>0</v>
      </c>
    </row>
    <row r="63" spans="1:16" ht="38.25" x14ac:dyDescent="0.2">
      <c r="A63" s="116" t="s">
        <v>1177</v>
      </c>
      <c r="B63" s="114">
        <v>1</v>
      </c>
      <c r="C63" s="114">
        <v>1</v>
      </c>
      <c r="D63" s="114">
        <v>1</v>
      </c>
      <c r="E63" s="114">
        <v>1</v>
      </c>
      <c r="F63" s="114">
        <v>1</v>
      </c>
      <c r="G63" s="114">
        <v>1</v>
      </c>
      <c r="H63" s="114">
        <v>1</v>
      </c>
      <c r="I63" s="114">
        <v>1</v>
      </c>
      <c r="J63" s="114">
        <v>1</v>
      </c>
      <c r="K63" s="114">
        <v>1</v>
      </c>
      <c r="L63" s="114">
        <v>1</v>
      </c>
      <c r="M63" s="114">
        <v>1</v>
      </c>
      <c r="N63" s="114">
        <v>1</v>
      </c>
      <c r="O63" s="114">
        <v>1</v>
      </c>
      <c r="P63" s="115">
        <v>0</v>
      </c>
    </row>
    <row r="64" spans="1:16" ht="38.25" x14ac:dyDescent="0.2">
      <c r="A64" s="116" t="s">
        <v>1178</v>
      </c>
      <c r="B64" s="114">
        <v>1</v>
      </c>
      <c r="C64" s="114">
        <v>1</v>
      </c>
      <c r="D64" s="114">
        <v>1</v>
      </c>
      <c r="E64" s="114">
        <v>1</v>
      </c>
      <c r="F64" s="114">
        <v>1</v>
      </c>
      <c r="G64" s="114">
        <v>1</v>
      </c>
      <c r="H64" s="114">
        <v>1</v>
      </c>
      <c r="I64" s="114">
        <v>1</v>
      </c>
      <c r="J64" s="114">
        <v>1</v>
      </c>
      <c r="K64" s="114">
        <v>1</v>
      </c>
      <c r="L64" s="114">
        <v>1</v>
      </c>
      <c r="M64" s="114">
        <v>1</v>
      </c>
      <c r="N64" s="114">
        <v>1</v>
      </c>
      <c r="O64" s="114">
        <v>1</v>
      </c>
      <c r="P64" s="115">
        <v>0</v>
      </c>
    </row>
    <row r="65" spans="1:16" ht="25.5" x14ac:dyDescent="0.2">
      <c r="A65" s="116" t="s">
        <v>1179</v>
      </c>
      <c r="B65" s="114">
        <v>1</v>
      </c>
      <c r="C65" s="114">
        <v>1</v>
      </c>
      <c r="D65" s="114">
        <v>1</v>
      </c>
      <c r="E65" s="114">
        <v>1</v>
      </c>
      <c r="F65" s="114">
        <v>1</v>
      </c>
      <c r="G65" s="114">
        <v>1</v>
      </c>
      <c r="H65" s="114">
        <v>1</v>
      </c>
      <c r="I65" s="114">
        <v>1</v>
      </c>
      <c r="J65" s="114">
        <v>1</v>
      </c>
      <c r="K65" s="114">
        <v>1</v>
      </c>
      <c r="L65" s="114">
        <v>0</v>
      </c>
      <c r="M65" s="114">
        <v>1</v>
      </c>
      <c r="N65" s="114">
        <v>1</v>
      </c>
      <c r="O65" s="114">
        <v>1</v>
      </c>
      <c r="P65" s="115">
        <v>0</v>
      </c>
    </row>
    <row r="66" spans="1:16" x14ac:dyDescent="0.2">
      <c r="A66" s="116" t="s">
        <v>1180</v>
      </c>
      <c r="B66" s="114">
        <v>1</v>
      </c>
      <c r="C66" s="114">
        <v>1</v>
      </c>
      <c r="D66" s="114">
        <v>1</v>
      </c>
      <c r="E66" s="114">
        <v>1</v>
      </c>
      <c r="F66" s="114">
        <v>1</v>
      </c>
      <c r="G66" s="114">
        <v>1</v>
      </c>
      <c r="H66" s="114">
        <v>1</v>
      </c>
      <c r="I66" s="114">
        <v>1</v>
      </c>
      <c r="J66" s="114">
        <v>1</v>
      </c>
      <c r="K66" s="114">
        <v>1</v>
      </c>
      <c r="L66" s="114">
        <v>1</v>
      </c>
      <c r="M66" s="114">
        <v>1</v>
      </c>
      <c r="N66" s="114">
        <v>1</v>
      </c>
      <c r="O66" s="114">
        <v>997</v>
      </c>
      <c r="P66" s="115">
        <v>1</v>
      </c>
    </row>
    <row r="67" spans="1:16" x14ac:dyDescent="0.2">
      <c r="A67" s="116" t="s">
        <v>1181</v>
      </c>
      <c r="B67" s="114">
        <v>1</v>
      </c>
      <c r="C67" s="114">
        <v>1</v>
      </c>
      <c r="D67" s="114">
        <v>1</v>
      </c>
      <c r="E67" s="114">
        <v>1</v>
      </c>
      <c r="F67" s="114">
        <v>1</v>
      </c>
      <c r="G67" s="114">
        <v>1</v>
      </c>
      <c r="H67" s="114">
        <v>1</v>
      </c>
      <c r="I67" s="114">
        <v>1</v>
      </c>
      <c r="J67" s="114">
        <v>1</v>
      </c>
      <c r="K67" s="114">
        <v>1</v>
      </c>
      <c r="L67" s="114">
        <v>1</v>
      </c>
      <c r="M67" s="114">
        <v>1</v>
      </c>
      <c r="N67" s="114">
        <v>1</v>
      </c>
      <c r="O67" s="114">
        <v>997</v>
      </c>
      <c r="P67" s="115">
        <v>1</v>
      </c>
    </row>
    <row r="68" spans="1:16" x14ac:dyDescent="0.2">
      <c r="A68" s="116" t="s">
        <v>1182</v>
      </c>
      <c r="B68" s="114">
        <v>1</v>
      </c>
      <c r="C68" s="114">
        <v>1</v>
      </c>
      <c r="D68" s="114">
        <v>1</v>
      </c>
      <c r="E68" s="114">
        <v>1</v>
      </c>
      <c r="F68" s="114">
        <v>1</v>
      </c>
      <c r="G68" s="114">
        <v>1</v>
      </c>
      <c r="H68" s="114">
        <v>1</v>
      </c>
      <c r="I68" s="114">
        <v>1</v>
      </c>
      <c r="J68" s="114">
        <v>1</v>
      </c>
      <c r="K68" s="114">
        <v>1</v>
      </c>
      <c r="L68" s="114">
        <v>1</v>
      </c>
      <c r="M68" s="114">
        <v>1</v>
      </c>
      <c r="N68" s="114">
        <v>1</v>
      </c>
      <c r="O68" s="114">
        <v>997</v>
      </c>
      <c r="P68" s="115">
        <v>1</v>
      </c>
    </row>
    <row r="69" spans="1:16" s="191" customFormat="1" ht="13.5" thickBot="1" x14ac:dyDescent="0.25">
      <c r="A69" s="187" t="s">
        <v>1381</v>
      </c>
      <c r="B69" s="188">
        <f>AVERAGE(B53:B68)</f>
        <v>0.875</v>
      </c>
      <c r="C69" s="188">
        <f t="shared" ref="C69:P69" si="3">AVERAGE(C53:C68)</f>
        <v>0.53333333333333333</v>
      </c>
      <c r="D69" s="188">
        <f t="shared" si="3"/>
        <v>0.6</v>
      </c>
      <c r="E69" s="188">
        <f t="shared" si="3"/>
        <v>0.8964375</v>
      </c>
      <c r="F69" s="188">
        <f t="shared" si="3"/>
        <v>1</v>
      </c>
      <c r="G69" s="188">
        <f t="shared" si="3"/>
        <v>0.63118750000000001</v>
      </c>
      <c r="H69" s="188">
        <f t="shared" si="3"/>
        <v>0.8666666666666667</v>
      </c>
      <c r="I69" s="188">
        <f t="shared" si="3"/>
        <v>0.93333333333333335</v>
      </c>
      <c r="J69" s="188">
        <f t="shared" si="3"/>
        <v>0.59024999999999994</v>
      </c>
      <c r="K69" s="188">
        <f t="shared" si="3"/>
        <v>0.89975000000000005</v>
      </c>
      <c r="L69" s="188">
        <f t="shared" si="3"/>
        <v>0.8666666666666667</v>
      </c>
      <c r="M69" s="188">
        <f t="shared" si="3"/>
        <v>0.93333333333333335</v>
      </c>
      <c r="N69" s="188">
        <f>AVERAGE(N55:N68,N53)</f>
        <v>0.90799999999999992</v>
      </c>
      <c r="O69" s="188">
        <f>AVERAGE(O55:O65,O53)</f>
        <v>0.46374999999999994</v>
      </c>
      <c r="P69" s="189">
        <f t="shared" si="3"/>
        <v>0.58224999999999993</v>
      </c>
    </row>
    <row r="70" spans="1:16" s="213" customFormat="1" ht="14.25" thickTop="1" thickBot="1" x14ac:dyDescent="0.25">
      <c r="A70" s="201" t="s">
        <v>1382</v>
      </c>
      <c r="B70" s="201"/>
      <c r="C70" s="201"/>
      <c r="D70" s="201"/>
      <c r="E70" s="201"/>
      <c r="F70" s="201"/>
      <c r="G70" s="201"/>
      <c r="H70" s="201"/>
      <c r="I70" s="201"/>
      <c r="J70" s="201"/>
      <c r="K70" s="201"/>
      <c r="L70" s="201"/>
      <c r="M70" s="201"/>
      <c r="N70" s="201"/>
      <c r="O70" s="201"/>
      <c r="P70" s="201"/>
    </row>
    <row r="71" spans="1:16" ht="13.5" thickTop="1" x14ac:dyDescent="0.2">
      <c r="A71" s="201" t="s">
        <v>1383</v>
      </c>
      <c r="B71" s="201"/>
      <c r="C71" s="201"/>
      <c r="D71" s="201"/>
      <c r="E71" s="201"/>
      <c r="F71" s="201"/>
      <c r="G71" s="201"/>
      <c r="H71" s="201"/>
      <c r="I71" s="201"/>
      <c r="J71" s="201"/>
      <c r="K71" s="201"/>
      <c r="L71" s="201"/>
      <c r="M71" s="201"/>
      <c r="N71" s="201"/>
      <c r="O71" s="201"/>
      <c r="P71" s="201"/>
    </row>
    <row r="72" spans="1:16" x14ac:dyDescent="0.2">
      <c r="A72" s="132" t="s">
        <v>1386</v>
      </c>
      <c r="B72" s="133"/>
      <c r="C72" s="133"/>
      <c r="D72" s="133"/>
      <c r="E72" s="133"/>
      <c r="F72" s="133"/>
      <c r="G72" s="133"/>
      <c r="H72" s="133"/>
      <c r="I72" s="133"/>
      <c r="J72" s="133"/>
      <c r="K72" s="133"/>
      <c r="L72" s="133"/>
      <c r="M72" s="133"/>
      <c r="N72" s="133"/>
      <c r="O72" s="133"/>
      <c r="P72" s="134"/>
    </row>
    <row r="73" spans="1:16" x14ac:dyDescent="0.2">
      <c r="A73" s="120" t="s">
        <v>1069</v>
      </c>
      <c r="B73" s="135">
        <v>1</v>
      </c>
      <c r="C73" s="135">
        <v>1</v>
      </c>
      <c r="D73" s="135">
        <v>1</v>
      </c>
      <c r="E73" s="135">
        <v>1</v>
      </c>
      <c r="F73" s="135">
        <v>1</v>
      </c>
      <c r="G73" s="135">
        <v>1</v>
      </c>
      <c r="H73" s="135">
        <v>1</v>
      </c>
      <c r="I73" s="135">
        <v>1</v>
      </c>
      <c r="J73" s="135">
        <v>1</v>
      </c>
      <c r="K73" s="135">
        <v>1</v>
      </c>
      <c r="L73" s="135">
        <v>1</v>
      </c>
      <c r="M73" s="135">
        <v>1</v>
      </c>
      <c r="N73" s="135">
        <v>1</v>
      </c>
      <c r="O73" s="135">
        <v>1</v>
      </c>
      <c r="P73" s="115">
        <v>1</v>
      </c>
    </row>
    <row r="74" spans="1:16" ht="25.5" x14ac:dyDescent="0.2">
      <c r="A74" s="120" t="s">
        <v>1070</v>
      </c>
      <c r="B74" s="135">
        <v>1</v>
      </c>
      <c r="C74" s="135">
        <v>1</v>
      </c>
      <c r="D74" s="135">
        <v>1</v>
      </c>
      <c r="E74" s="135">
        <v>0</v>
      </c>
      <c r="F74" s="135">
        <v>1</v>
      </c>
      <c r="G74" s="135">
        <v>1</v>
      </c>
      <c r="H74" s="135">
        <v>0</v>
      </c>
      <c r="I74" s="135">
        <v>0</v>
      </c>
      <c r="J74" s="135">
        <v>0</v>
      </c>
      <c r="K74" s="135">
        <v>1</v>
      </c>
      <c r="L74" s="135">
        <v>1</v>
      </c>
      <c r="M74" s="135">
        <v>0</v>
      </c>
      <c r="N74" s="135">
        <v>1</v>
      </c>
      <c r="O74" s="135">
        <v>1</v>
      </c>
      <c r="P74" s="115">
        <v>0</v>
      </c>
    </row>
    <row r="75" spans="1:16" ht="25.5" x14ac:dyDescent="0.2">
      <c r="A75" s="120" t="s">
        <v>66</v>
      </c>
      <c r="B75" s="135">
        <v>1</v>
      </c>
      <c r="C75" s="135">
        <v>1</v>
      </c>
      <c r="D75" s="135">
        <v>0.33</v>
      </c>
      <c r="E75" s="135">
        <v>0.33</v>
      </c>
      <c r="F75" s="135">
        <v>1</v>
      </c>
      <c r="G75" s="135">
        <v>1</v>
      </c>
      <c r="H75" s="135">
        <v>0.66</v>
      </c>
      <c r="I75" s="135">
        <v>0.33</v>
      </c>
      <c r="J75" s="135">
        <v>1</v>
      </c>
      <c r="K75" s="135">
        <v>0.66</v>
      </c>
      <c r="L75" s="135">
        <v>0.33</v>
      </c>
      <c r="M75" s="135">
        <v>0</v>
      </c>
      <c r="N75" s="135">
        <v>1</v>
      </c>
      <c r="O75" s="135">
        <v>0.66</v>
      </c>
      <c r="P75" s="115">
        <v>1</v>
      </c>
    </row>
    <row r="76" spans="1:16" ht="15" x14ac:dyDescent="0.25">
      <c r="A76" s="120" t="s">
        <v>1071</v>
      </c>
      <c r="B76" s="186">
        <v>1</v>
      </c>
      <c r="C76" s="81">
        <v>0</v>
      </c>
      <c r="D76" s="81">
        <v>0</v>
      </c>
      <c r="E76" s="81">
        <v>1</v>
      </c>
      <c r="F76" s="81">
        <v>1</v>
      </c>
      <c r="G76" s="81">
        <v>0</v>
      </c>
      <c r="H76" s="81">
        <v>0</v>
      </c>
      <c r="I76" s="81">
        <v>1</v>
      </c>
      <c r="J76" s="81">
        <v>0</v>
      </c>
      <c r="K76" s="81">
        <v>1</v>
      </c>
      <c r="L76" s="81">
        <v>1</v>
      </c>
      <c r="M76" s="81">
        <v>0</v>
      </c>
      <c r="N76" s="81">
        <v>1</v>
      </c>
      <c r="O76" s="81">
        <v>0</v>
      </c>
      <c r="P76" s="81">
        <v>1</v>
      </c>
    </row>
    <row r="77" spans="1:16" ht="15" x14ac:dyDescent="0.25">
      <c r="A77" s="120" t="s">
        <v>1072</v>
      </c>
      <c r="B77" s="24">
        <v>0.96691014381314577</v>
      </c>
      <c r="C77" s="24">
        <v>0.9929270414379564</v>
      </c>
      <c r="D77" s="24">
        <v>0.99282885495553885</v>
      </c>
      <c r="E77" s="24">
        <v>0.70635015178581351</v>
      </c>
      <c r="F77" s="22">
        <v>0.52750869865827021</v>
      </c>
      <c r="G77" s="24">
        <v>0.78749624348607938</v>
      </c>
      <c r="H77" s="24">
        <v>0.77435482277499057</v>
      </c>
      <c r="I77" s="24"/>
      <c r="J77" s="24">
        <v>0.69451725927531949</v>
      </c>
      <c r="K77" s="24">
        <v>0.85284757556121393</v>
      </c>
      <c r="L77" s="24">
        <v>0.9932066798089767</v>
      </c>
      <c r="M77" s="24">
        <v>0.67839569086175666</v>
      </c>
      <c r="N77" s="24">
        <v>0.999918020146491</v>
      </c>
      <c r="O77" s="24">
        <v>0.9277418435069642</v>
      </c>
      <c r="P77" s="24">
        <v>0.74410235792281398</v>
      </c>
    </row>
    <row r="78" spans="1:16" x14ac:dyDescent="0.2">
      <c r="A78" s="125" t="s">
        <v>1385</v>
      </c>
      <c r="B78" s="126">
        <f>AVERAGE(B73:B77)</f>
        <v>0.99338202876262915</v>
      </c>
      <c r="C78" s="126">
        <f>AVERAGE(C73:C77)</f>
        <v>0.79858540828759128</v>
      </c>
      <c r="D78" s="126">
        <f>AVERAGE(D73:D77)</f>
        <v>0.6645657709911077</v>
      </c>
      <c r="E78" s="126">
        <f>AVERAGE(E73:E77)</f>
        <v>0.60727003035716276</v>
      </c>
      <c r="F78" s="126">
        <f>AVERAGE(F73:F77)</f>
        <v>0.90550173973165404</v>
      </c>
      <c r="G78" s="126">
        <f t="shared" ref="G78:P78" si="4">AVERAGE(G73:G77)</f>
        <v>0.75749924869721585</v>
      </c>
      <c r="H78" s="126">
        <f t="shared" si="4"/>
        <v>0.48687096455499812</v>
      </c>
      <c r="I78" s="126">
        <f t="shared" si="4"/>
        <v>0.58250000000000002</v>
      </c>
      <c r="J78" s="126">
        <f t="shared" si="4"/>
        <v>0.53890345185506394</v>
      </c>
      <c r="K78" s="126">
        <f t="shared" si="4"/>
        <v>0.9025695151122427</v>
      </c>
      <c r="L78" s="126">
        <f t="shared" si="4"/>
        <v>0.86464133596179538</v>
      </c>
      <c r="M78" s="126">
        <f t="shared" si="4"/>
        <v>0.33567913817235134</v>
      </c>
      <c r="N78" s="126">
        <f t="shared" si="4"/>
        <v>0.9999836040292982</v>
      </c>
      <c r="O78" s="126">
        <f t="shared" si="4"/>
        <v>0.71754836870139282</v>
      </c>
      <c r="P78" s="127">
        <f t="shared" si="4"/>
        <v>0.74882047158456277</v>
      </c>
    </row>
    <row r="79" spans="1:16" x14ac:dyDescent="0.2">
      <c r="A79" s="136" t="s">
        <v>1387</v>
      </c>
      <c r="B79" s="133"/>
      <c r="C79" s="133"/>
      <c r="D79" s="133"/>
      <c r="E79" s="133"/>
      <c r="F79" s="133"/>
      <c r="G79" s="133"/>
      <c r="H79" s="133"/>
      <c r="I79" s="133"/>
      <c r="J79" s="133"/>
      <c r="K79" s="133"/>
      <c r="L79" s="133"/>
      <c r="M79" s="133"/>
      <c r="N79" s="133"/>
      <c r="O79" s="133"/>
      <c r="P79" s="134"/>
    </row>
    <row r="80" spans="1:16" x14ac:dyDescent="0.2">
      <c r="A80" s="120" t="s">
        <v>1073</v>
      </c>
      <c r="B80" s="135">
        <v>1.0620000000000001</v>
      </c>
      <c r="C80" s="135">
        <v>1.0109999999999999</v>
      </c>
      <c r="D80" s="135">
        <v>0.98799999999999999</v>
      </c>
      <c r="E80" s="135">
        <v>1.01</v>
      </c>
      <c r="F80" s="135">
        <v>0.98399999999999999</v>
      </c>
      <c r="G80" s="135">
        <v>1.0803</v>
      </c>
      <c r="H80" s="135"/>
      <c r="I80" s="135">
        <v>0.85399999999999998</v>
      </c>
      <c r="J80" s="135">
        <v>0.95199999999999996</v>
      </c>
      <c r="K80" s="135"/>
      <c r="L80" s="135">
        <v>0.98550000000000004</v>
      </c>
      <c r="M80" s="135">
        <v>0.94599999999999995</v>
      </c>
      <c r="N80" s="135">
        <v>1.0808</v>
      </c>
      <c r="O80" s="135">
        <v>0.98909999999999998</v>
      </c>
      <c r="P80" s="115">
        <v>1.0640000000000001</v>
      </c>
    </row>
    <row r="81" spans="1:16" s="124" customFormat="1" x14ac:dyDescent="0.2">
      <c r="A81" s="121" t="s">
        <v>1074</v>
      </c>
      <c r="B81" s="137">
        <v>1.3220000000000001</v>
      </c>
      <c r="C81" s="137">
        <v>1.0860000000000001</v>
      </c>
      <c r="D81" s="137">
        <v>1.01</v>
      </c>
      <c r="E81" s="137">
        <v>0.309</v>
      </c>
      <c r="F81" s="137"/>
      <c r="G81" s="137">
        <v>0.752</v>
      </c>
      <c r="H81" s="137"/>
      <c r="I81" s="137">
        <v>0.58199999999999996</v>
      </c>
      <c r="J81" s="137">
        <v>0.76500000000000001</v>
      </c>
      <c r="K81" s="137"/>
      <c r="L81" s="137">
        <v>0.96699999999999997</v>
      </c>
      <c r="M81" s="137">
        <v>0.35599999999999998</v>
      </c>
      <c r="N81" s="137">
        <v>1.2230000000000001</v>
      </c>
      <c r="O81" s="137">
        <v>0.95599999999999996</v>
      </c>
      <c r="P81" s="123">
        <v>0.61499999999999999</v>
      </c>
    </row>
    <row r="82" spans="1:16" s="124" customFormat="1" ht="25.5" x14ac:dyDescent="0.2">
      <c r="A82" s="121" t="s">
        <v>1075</v>
      </c>
      <c r="B82" s="137">
        <v>0.20399999999999999</v>
      </c>
      <c r="C82" s="137"/>
      <c r="D82" s="137">
        <v>0.376</v>
      </c>
      <c r="E82" s="137"/>
      <c r="F82" s="137"/>
      <c r="G82" s="137">
        <v>0.58799999999999997</v>
      </c>
      <c r="H82" s="137"/>
      <c r="I82" s="137"/>
      <c r="J82" s="137">
        <v>0</v>
      </c>
      <c r="K82" s="137"/>
      <c r="L82" s="137"/>
      <c r="M82" s="137"/>
      <c r="N82" s="137"/>
      <c r="O82" s="137"/>
      <c r="P82" s="123"/>
    </row>
    <row r="83" spans="1:16" s="124" customFormat="1" x14ac:dyDescent="0.2">
      <c r="A83" s="121" t="s">
        <v>1076</v>
      </c>
      <c r="B83" s="137">
        <v>1.016</v>
      </c>
      <c r="C83" s="137">
        <v>0.83099999999999996</v>
      </c>
      <c r="D83" s="137">
        <v>0.93200000000000005</v>
      </c>
      <c r="E83" s="137"/>
      <c r="F83" s="137"/>
      <c r="G83" s="137">
        <v>0.28899999999999998</v>
      </c>
      <c r="H83" s="137"/>
      <c r="I83" s="137"/>
      <c r="J83" s="137">
        <v>0.498</v>
      </c>
      <c r="K83" s="137"/>
      <c r="L83" s="137">
        <v>0.78400000000000003</v>
      </c>
      <c r="M83" s="137"/>
      <c r="N83" s="137">
        <v>0.73599999999999999</v>
      </c>
      <c r="O83" s="137">
        <v>1.0439000000000001</v>
      </c>
      <c r="P83" s="123">
        <v>0.22900000000000001</v>
      </c>
    </row>
    <row r="84" spans="1:16" s="124" customFormat="1" x14ac:dyDescent="0.2">
      <c r="A84" s="121" t="s">
        <v>1077</v>
      </c>
      <c r="B84" s="137">
        <v>0.97499999999999998</v>
      </c>
      <c r="C84" s="137">
        <v>0.998</v>
      </c>
      <c r="D84" s="137">
        <v>0.92900000000000005</v>
      </c>
      <c r="E84" s="137">
        <v>0.66</v>
      </c>
      <c r="F84" s="137">
        <v>0.90900000000000003</v>
      </c>
      <c r="G84" s="137">
        <v>0.92</v>
      </c>
      <c r="H84" s="137"/>
      <c r="I84" s="137">
        <v>0.65300000000000002</v>
      </c>
      <c r="J84" s="137"/>
      <c r="K84" s="137">
        <v>0.96299999999999997</v>
      </c>
      <c r="L84" s="137">
        <v>0.95899999999999996</v>
      </c>
      <c r="M84" s="137">
        <v>0.80400000000000005</v>
      </c>
      <c r="N84" s="137">
        <v>0.997</v>
      </c>
      <c r="O84" s="137">
        <v>0.92600000000000005</v>
      </c>
      <c r="P84" s="123">
        <v>0.92510000000000003</v>
      </c>
    </row>
    <row r="85" spans="1:16" s="124" customFormat="1" x14ac:dyDescent="0.2">
      <c r="A85" s="121" t="s">
        <v>1078</v>
      </c>
      <c r="B85" s="137">
        <v>0.88</v>
      </c>
      <c r="C85" s="137"/>
      <c r="D85" s="137"/>
      <c r="E85" s="137"/>
      <c r="F85" s="137">
        <v>0.34599999999999997</v>
      </c>
      <c r="G85" s="137">
        <v>0.57599999999999996</v>
      </c>
      <c r="H85" s="137"/>
      <c r="I85" s="137">
        <v>0.28999999999999998</v>
      </c>
      <c r="J85" s="137"/>
      <c r="K85" s="137">
        <v>0.70499999999999996</v>
      </c>
      <c r="L85" s="137">
        <v>0.95</v>
      </c>
      <c r="M85" s="137"/>
      <c r="N85" s="137">
        <v>0.99</v>
      </c>
      <c r="O85" s="137">
        <v>0.873</v>
      </c>
      <c r="P85" s="123">
        <v>0.59199999999999997</v>
      </c>
    </row>
    <row r="86" spans="1:16" s="124" customFormat="1" x14ac:dyDescent="0.2">
      <c r="A86" s="121" t="s">
        <v>1079</v>
      </c>
      <c r="B86" s="137"/>
      <c r="C86" s="137"/>
      <c r="D86" s="137">
        <v>0.96199999999999997</v>
      </c>
      <c r="E86" s="137">
        <v>0.622</v>
      </c>
      <c r="F86" s="137">
        <v>0.50900000000000001</v>
      </c>
      <c r="G86" s="137">
        <v>0.85</v>
      </c>
      <c r="H86" s="137"/>
      <c r="I86" s="137">
        <v>0.81399999999999995</v>
      </c>
      <c r="J86" s="137">
        <v>0.90500000000000003</v>
      </c>
      <c r="K86" s="137">
        <v>0.78200000000000003</v>
      </c>
      <c r="L86" s="137">
        <v>0.999</v>
      </c>
      <c r="M86" s="137"/>
      <c r="N86" s="137"/>
      <c r="O86" s="137">
        <v>0.97</v>
      </c>
      <c r="P86" s="123">
        <v>0.77700000000000002</v>
      </c>
    </row>
    <row r="87" spans="1:16" s="124" customFormat="1" x14ac:dyDescent="0.2">
      <c r="A87" s="121" t="s">
        <v>1080</v>
      </c>
      <c r="B87" s="137">
        <v>0.79300000000000004</v>
      </c>
      <c r="C87" s="137">
        <v>0.88800000000000001</v>
      </c>
      <c r="D87" s="137">
        <v>0.97699999999999998</v>
      </c>
      <c r="E87" s="137">
        <v>7.0099999999999996E-2</v>
      </c>
      <c r="F87" s="137"/>
      <c r="G87" s="137">
        <v>0.57599999999999996</v>
      </c>
      <c r="H87" s="137"/>
      <c r="I87" s="137">
        <v>0.84099999999999997</v>
      </c>
      <c r="J87" s="137"/>
      <c r="K87" s="137">
        <v>0.80200000000000005</v>
      </c>
      <c r="L87" s="137">
        <v>0.90700000000000003</v>
      </c>
      <c r="M87" s="137"/>
      <c r="N87" s="137"/>
      <c r="O87" s="137">
        <v>0.90700000000000003</v>
      </c>
      <c r="P87" s="123">
        <v>0.69199999999999995</v>
      </c>
    </row>
    <row r="88" spans="1:16" s="124" customFormat="1" ht="25.5" x14ac:dyDescent="0.2">
      <c r="A88" s="121" t="s">
        <v>1081</v>
      </c>
      <c r="B88" s="137">
        <v>0.78600000000000003</v>
      </c>
      <c r="C88" s="137"/>
      <c r="D88" s="137"/>
      <c r="E88" s="137"/>
      <c r="F88" s="137"/>
      <c r="G88" s="137">
        <v>0.93300000000000005</v>
      </c>
      <c r="H88" s="137"/>
      <c r="I88" s="137"/>
      <c r="J88" s="137"/>
      <c r="K88" s="137"/>
      <c r="L88" s="137">
        <v>7.8E-2</v>
      </c>
      <c r="M88" s="137"/>
      <c r="N88" s="137"/>
      <c r="O88" s="137"/>
      <c r="P88" s="123"/>
    </row>
    <row r="89" spans="1:16" s="124" customFormat="1" x14ac:dyDescent="0.2">
      <c r="A89" s="121" t="s">
        <v>1082</v>
      </c>
      <c r="B89" s="137">
        <v>0.76500000000000001</v>
      </c>
      <c r="C89" s="137"/>
      <c r="D89" s="137">
        <v>0.2409</v>
      </c>
      <c r="E89" s="137"/>
      <c r="F89" s="137">
        <v>0.57799999999999996</v>
      </c>
      <c r="G89" s="137">
        <v>0.189</v>
      </c>
      <c r="H89" s="137"/>
      <c r="I89" s="137">
        <v>0.90300000000000002</v>
      </c>
      <c r="J89" s="137"/>
      <c r="K89" s="137"/>
      <c r="L89" s="137">
        <v>0.433</v>
      </c>
      <c r="M89" s="137"/>
      <c r="N89" s="137"/>
      <c r="O89" s="137"/>
      <c r="P89" s="123"/>
    </row>
    <row r="90" spans="1:16" s="124" customFormat="1" ht="25.5" x14ac:dyDescent="0.2">
      <c r="A90" s="121" t="s">
        <v>1083</v>
      </c>
      <c r="B90" s="137"/>
      <c r="C90" s="137"/>
      <c r="D90" s="137"/>
      <c r="E90" s="137"/>
      <c r="F90" s="137">
        <v>0.875</v>
      </c>
      <c r="G90" s="137">
        <v>0.879</v>
      </c>
      <c r="H90" s="137"/>
      <c r="I90" s="137"/>
      <c r="J90" s="137"/>
      <c r="K90" s="137">
        <v>0.70599999999999996</v>
      </c>
      <c r="L90" s="137"/>
      <c r="M90" s="137">
        <v>0.53600000000000003</v>
      </c>
      <c r="N90" s="137">
        <v>0.89600000000000002</v>
      </c>
      <c r="O90" s="137"/>
      <c r="P90" s="123">
        <v>0.52500000000000002</v>
      </c>
    </row>
    <row r="91" spans="1:16" s="124" customFormat="1" ht="25.5" x14ac:dyDescent="0.2">
      <c r="A91" s="121" t="s">
        <v>1084</v>
      </c>
      <c r="B91" s="137">
        <v>0.95</v>
      </c>
      <c r="C91" s="137">
        <v>0.91</v>
      </c>
      <c r="D91" s="137"/>
      <c r="E91" s="137"/>
      <c r="F91" s="137"/>
      <c r="G91" s="137">
        <v>0.92600000000000005</v>
      </c>
      <c r="H91" s="137"/>
      <c r="I91" s="137"/>
      <c r="J91" s="137">
        <v>0.66300000000000003</v>
      </c>
      <c r="K91" s="137"/>
      <c r="L91" s="137"/>
      <c r="M91" s="137"/>
      <c r="N91" s="137">
        <v>0.91</v>
      </c>
      <c r="O91" s="137">
        <v>0.33</v>
      </c>
      <c r="P91" s="123"/>
    </row>
    <row r="92" spans="1:16" s="124" customFormat="1" ht="25.5" x14ac:dyDescent="0.2">
      <c r="A92" s="121" t="s">
        <v>1085</v>
      </c>
      <c r="B92" s="137">
        <v>0.95699999999999996</v>
      </c>
      <c r="C92" s="137">
        <v>0.92</v>
      </c>
      <c r="D92" s="137"/>
      <c r="E92" s="137"/>
      <c r="F92" s="137"/>
      <c r="G92" s="137">
        <v>0.83299999999999996</v>
      </c>
      <c r="H92" s="137"/>
      <c r="I92" s="137"/>
      <c r="J92" s="137">
        <v>0.35499999999999998</v>
      </c>
      <c r="K92" s="137"/>
      <c r="L92" s="137"/>
      <c r="M92" s="137"/>
      <c r="N92" s="137">
        <v>0.87</v>
      </c>
      <c r="O92" s="137">
        <v>0.43</v>
      </c>
      <c r="P92" s="123"/>
    </row>
    <row r="93" spans="1:16" s="124" customFormat="1" ht="25.5" x14ac:dyDescent="0.2">
      <c r="A93" s="121" t="s">
        <v>1086</v>
      </c>
      <c r="B93" s="137"/>
      <c r="C93" s="137"/>
      <c r="D93" s="137"/>
      <c r="E93" s="137"/>
      <c r="F93" s="137">
        <v>0.67200000000000004</v>
      </c>
      <c r="G93" s="137">
        <v>0.79700000000000004</v>
      </c>
      <c r="H93" s="137"/>
      <c r="I93" s="137"/>
      <c r="J93" s="137"/>
      <c r="K93" s="137">
        <v>0.54300000000000004</v>
      </c>
      <c r="L93" s="137"/>
      <c r="M93" s="137">
        <v>0.65400000000000003</v>
      </c>
      <c r="N93" s="137">
        <v>0.80200000000000005</v>
      </c>
      <c r="O93" s="137"/>
      <c r="P93" s="123">
        <v>0.38900000000000001</v>
      </c>
    </row>
    <row r="94" spans="1:16" s="124" customFormat="1" ht="25.5" x14ac:dyDescent="0.2">
      <c r="A94" s="121" t="s">
        <v>1087</v>
      </c>
      <c r="B94" s="137">
        <v>0.94799999999999995</v>
      </c>
      <c r="C94" s="137"/>
      <c r="D94" s="137"/>
      <c r="E94" s="137"/>
      <c r="F94" s="137"/>
      <c r="G94" s="137"/>
      <c r="H94" s="137">
        <v>0.93700000000000006</v>
      </c>
      <c r="I94" s="137"/>
      <c r="J94" s="137"/>
      <c r="K94" s="137"/>
      <c r="L94" s="137"/>
      <c r="M94" s="137"/>
      <c r="N94" s="137">
        <v>0.80030000000000001</v>
      </c>
      <c r="O94" s="137">
        <v>0.28899999999999998</v>
      </c>
      <c r="P94" s="123"/>
    </row>
    <row r="95" spans="1:16" s="124" customFormat="1" ht="25.5" x14ac:dyDescent="0.2">
      <c r="A95" s="121" t="s">
        <v>1088</v>
      </c>
      <c r="B95" s="137">
        <v>0.96</v>
      </c>
      <c r="C95" s="137">
        <v>0.879</v>
      </c>
      <c r="D95" s="137"/>
      <c r="E95" s="137"/>
      <c r="F95" s="137"/>
      <c r="G95" s="137">
        <v>0.65800000000000003</v>
      </c>
      <c r="H95" s="137"/>
      <c r="I95" s="137"/>
      <c r="J95" s="137"/>
      <c r="K95" s="137"/>
      <c r="L95" s="137"/>
      <c r="M95" s="137">
        <v>0.06</v>
      </c>
      <c r="N95" s="137">
        <v>0.72499999999999998</v>
      </c>
      <c r="O95" s="137">
        <v>0.26500000000000001</v>
      </c>
      <c r="P95" s="123"/>
    </row>
    <row r="96" spans="1:16" s="124" customFormat="1" x14ac:dyDescent="0.2">
      <c r="A96" s="121" t="s">
        <v>1368</v>
      </c>
      <c r="B96" s="137"/>
      <c r="C96" s="137"/>
      <c r="D96" s="137">
        <v>0.99099999999999999</v>
      </c>
      <c r="E96" s="137"/>
      <c r="F96" s="137"/>
      <c r="G96" s="137">
        <v>0.96899999999999997</v>
      </c>
      <c r="H96" s="137"/>
      <c r="I96" s="137">
        <v>0.47699999999999998</v>
      </c>
      <c r="J96" s="137">
        <v>0.98899999999999999</v>
      </c>
      <c r="K96" s="137">
        <v>0.98399999999999999</v>
      </c>
      <c r="L96" s="137"/>
      <c r="M96" s="137">
        <v>0.87</v>
      </c>
      <c r="N96" s="137">
        <v>1</v>
      </c>
      <c r="O96" s="137"/>
      <c r="P96" s="123">
        <v>0.92100000000000004</v>
      </c>
    </row>
    <row r="97" spans="1:16" s="124" customFormat="1" x14ac:dyDescent="0.2">
      <c r="A97" s="121" t="s">
        <v>1089</v>
      </c>
      <c r="B97" s="137">
        <v>0.96</v>
      </c>
      <c r="C97" s="137"/>
      <c r="D97" s="137">
        <v>0.96499999999999997</v>
      </c>
      <c r="E97" s="137">
        <v>0.63800000000000001</v>
      </c>
      <c r="F97" s="137"/>
      <c r="G97" s="137">
        <v>0.879</v>
      </c>
      <c r="H97" s="137">
        <v>0.95040000000000002</v>
      </c>
      <c r="I97" s="137">
        <v>0.45500000000000002</v>
      </c>
      <c r="J97" s="137">
        <v>0.94099999999999995</v>
      </c>
      <c r="K97" s="137">
        <v>0.95799999999999996</v>
      </c>
      <c r="L97" s="137">
        <v>0.97599999999999998</v>
      </c>
      <c r="M97" s="137">
        <v>0.76100000000000001</v>
      </c>
      <c r="N97" s="137">
        <v>0.99</v>
      </c>
      <c r="O97" s="137">
        <v>0.88</v>
      </c>
      <c r="P97" s="123">
        <v>0.80069999999999997</v>
      </c>
    </row>
    <row r="98" spans="1:16" x14ac:dyDescent="0.2">
      <c r="A98" s="128" t="s">
        <v>1388</v>
      </c>
      <c r="B98" s="126">
        <f>AVERAGE(B79:B97)</f>
        <v>0.89842857142857169</v>
      </c>
      <c r="C98" s="126">
        <f t="shared" ref="C98:P98" si="5">AVERAGE(C79:C97)</f>
        <v>0.94037499999999996</v>
      </c>
      <c r="D98" s="126">
        <f t="shared" si="5"/>
        <v>0.83709000000000011</v>
      </c>
      <c r="E98" s="126">
        <f t="shared" si="5"/>
        <v>0.55151666666666666</v>
      </c>
      <c r="F98" s="126">
        <f t="shared" si="5"/>
        <v>0.69614285714285706</v>
      </c>
      <c r="G98" s="126">
        <f t="shared" si="5"/>
        <v>0.74672352941176456</v>
      </c>
      <c r="H98" s="126">
        <f t="shared" si="5"/>
        <v>0.94369999999999998</v>
      </c>
      <c r="I98" s="126">
        <f t="shared" si="5"/>
        <v>0.65211111111111109</v>
      </c>
      <c r="J98" s="126">
        <f t="shared" si="5"/>
        <v>0.67422222222222217</v>
      </c>
      <c r="K98" s="126">
        <f t="shared" si="5"/>
        <v>0.80537500000000006</v>
      </c>
      <c r="L98" s="126">
        <f t="shared" si="5"/>
        <v>0.80384999999999995</v>
      </c>
      <c r="M98" s="126">
        <f t="shared" si="5"/>
        <v>0.62337500000000001</v>
      </c>
      <c r="N98" s="126">
        <f t="shared" si="5"/>
        <v>0.92462307692307688</v>
      </c>
      <c r="O98" s="126">
        <f t="shared" si="5"/>
        <v>0.73824999999999996</v>
      </c>
      <c r="P98" s="127">
        <f t="shared" si="5"/>
        <v>0.68452727272727276</v>
      </c>
    </row>
    <row r="99" spans="1:16" s="191" customFormat="1" x14ac:dyDescent="0.2">
      <c r="A99" s="192" t="s">
        <v>1384</v>
      </c>
      <c r="B99" s="193">
        <f>AVERAGE(B78,B98)</f>
        <v>0.94590530009560037</v>
      </c>
      <c r="C99" s="193">
        <f t="shared" ref="C99:P99" si="6">AVERAGE(C78,C98)</f>
        <v>0.86948020414379568</v>
      </c>
      <c r="D99" s="193">
        <f t="shared" si="6"/>
        <v>0.7508278854955539</v>
      </c>
      <c r="E99" s="193">
        <f t="shared" si="6"/>
        <v>0.57939334851191471</v>
      </c>
      <c r="F99" s="193">
        <f t="shared" si="6"/>
        <v>0.8008222984372555</v>
      </c>
      <c r="G99" s="193">
        <f t="shared" si="6"/>
        <v>0.75211138905449015</v>
      </c>
      <c r="H99" s="193">
        <f t="shared" si="6"/>
        <v>0.715285482277499</v>
      </c>
      <c r="I99" s="193">
        <f t="shared" si="6"/>
        <v>0.61730555555555555</v>
      </c>
      <c r="J99" s="193">
        <f t="shared" si="6"/>
        <v>0.60656283703864311</v>
      </c>
      <c r="K99" s="193">
        <f t="shared" si="6"/>
        <v>0.85397225755612138</v>
      </c>
      <c r="L99" s="193">
        <f t="shared" si="6"/>
        <v>0.83424566798089761</v>
      </c>
      <c r="M99" s="193">
        <f t="shared" si="6"/>
        <v>0.47952706908617571</v>
      </c>
      <c r="N99" s="193">
        <f t="shared" si="6"/>
        <v>0.9623033404761876</v>
      </c>
      <c r="O99" s="193">
        <f t="shared" si="6"/>
        <v>0.72789918435069634</v>
      </c>
      <c r="P99" s="194">
        <f t="shared" si="6"/>
        <v>0.71667387215591782</v>
      </c>
    </row>
    <row r="100" spans="1:16" x14ac:dyDescent="0.2">
      <c r="A100" s="113" t="s">
        <v>1389</v>
      </c>
    </row>
    <row r="101" spans="1:16" x14ac:dyDescent="0.2">
      <c r="A101" s="116" t="s">
        <v>1090</v>
      </c>
      <c r="B101" s="114">
        <v>1</v>
      </c>
      <c r="C101" s="114">
        <v>1</v>
      </c>
      <c r="D101" s="114">
        <v>1</v>
      </c>
      <c r="E101" s="114">
        <v>1</v>
      </c>
      <c r="F101" s="114">
        <v>1</v>
      </c>
      <c r="G101" s="114">
        <v>1</v>
      </c>
      <c r="H101" s="114">
        <v>1</v>
      </c>
      <c r="I101" s="114">
        <v>1</v>
      </c>
      <c r="J101" s="114">
        <v>1</v>
      </c>
      <c r="K101" s="114">
        <v>1</v>
      </c>
      <c r="L101" s="114">
        <v>1</v>
      </c>
      <c r="M101" s="114">
        <v>1</v>
      </c>
      <c r="N101" s="114">
        <v>1</v>
      </c>
      <c r="O101" s="114">
        <v>1</v>
      </c>
      <c r="P101" s="115">
        <v>1</v>
      </c>
    </row>
    <row r="102" spans="1:16" ht="25.5" x14ac:dyDescent="0.2">
      <c r="A102" s="116" t="s">
        <v>65</v>
      </c>
      <c r="B102" s="114">
        <v>1</v>
      </c>
      <c r="C102" s="114">
        <v>1</v>
      </c>
      <c r="D102" s="114">
        <v>1</v>
      </c>
      <c r="E102" s="114">
        <v>0</v>
      </c>
      <c r="F102" s="114">
        <v>1</v>
      </c>
      <c r="G102" s="114">
        <v>1</v>
      </c>
      <c r="H102" s="114">
        <v>0</v>
      </c>
      <c r="I102" s="114">
        <v>0</v>
      </c>
      <c r="J102" s="114">
        <v>0</v>
      </c>
      <c r="K102" s="114">
        <v>1</v>
      </c>
      <c r="L102" s="114">
        <v>1</v>
      </c>
      <c r="M102" s="114">
        <v>0</v>
      </c>
      <c r="N102" s="114">
        <v>1</v>
      </c>
      <c r="O102" s="114">
        <v>1</v>
      </c>
      <c r="P102" s="115">
        <v>0</v>
      </c>
    </row>
    <row r="103" spans="1:16" s="124" customFormat="1" ht="25.5" x14ac:dyDescent="0.2">
      <c r="A103" s="131" t="s">
        <v>66</v>
      </c>
      <c r="B103" s="122">
        <v>1</v>
      </c>
      <c r="C103" s="122">
        <v>1</v>
      </c>
      <c r="D103" s="122">
        <v>0.33</v>
      </c>
      <c r="E103" s="122">
        <v>0.33</v>
      </c>
      <c r="F103" s="122">
        <v>1</v>
      </c>
      <c r="G103" s="122">
        <v>1</v>
      </c>
      <c r="H103" s="122">
        <v>0.66</v>
      </c>
      <c r="I103" s="122">
        <v>0.33</v>
      </c>
      <c r="J103" s="122">
        <v>1</v>
      </c>
      <c r="K103" s="122">
        <v>0.66</v>
      </c>
      <c r="L103" s="122">
        <v>0.33</v>
      </c>
      <c r="M103" s="122">
        <v>0</v>
      </c>
      <c r="N103" s="122">
        <v>1</v>
      </c>
      <c r="O103" s="122">
        <v>0.66</v>
      </c>
      <c r="P103" s="123">
        <v>1</v>
      </c>
    </row>
    <row r="104" spans="1:16" s="124" customFormat="1" ht="15" x14ac:dyDescent="0.25">
      <c r="A104" s="131" t="s">
        <v>1071</v>
      </c>
      <c r="B104" s="186">
        <v>1</v>
      </c>
      <c r="C104" s="81">
        <v>0</v>
      </c>
      <c r="D104" s="81">
        <v>0</v>
      </c>
      <c r="E104" s="81">
        <v>1</v>
      </c>
      <c r="F104" s="81">
        <v>1</v>
      </c>
      <c r="G104" s="81">
        <v>0</v>
      </c>
      <c r="H104" s="81">
        <v>0</v>
      </c>
      <c r="I104" s="81">
        <v>1</v>
      </c>
      <c r="J104" s="81">
        <v>0</v>
      </c>
      <c r="K104" s="81">
        <v>1</v>
      </c>
      <c r="L104" s="81">
        <v>1</v>
      </c>
      <c r="M104" s="81">
        <v>0</v>
      </c>
      <c r="N104" s="81">
        <v>1</v>
      </c>
      <c r="O104" s="81">
        <v>0</v>
      </c>
      <c r="P104" s="81">
        <v>1</v>
      </c>
    </row>
    <row r="105" spans="1:16" s="124" customFormat="1" ht="15" x14ac:dyDescent="0.25">
      <c r="A105" s="131" t="s">
        <v>1072</v>
      </c>
      <c r="B105" s="122">
        <v>0.96599999999999997</v>
      </c>
      <c r="C105" s="122">
        <v>0.99199999999999999</v>
      </c>
      <c r="D105" s="122">
        <v>0.99199999999999999</v>
      </c>
      <c r="E105" s="122">
        <v>0.70599999999999996</v>
      </c>
      <c r="F105" s="103">
        <v>0.52750869865827021</v>
      </c>
      <c r="G105" s="122">
        <v>0.78700000000000003</v>
      </c>
      <c r="H105" s="122">
        <v>0.77400000000000002</v>
      </c>
      <c r="I105" s="122"/>
      <c r="J105" s="122">
        <v>0.69399999999999995</v>
      </c>
      <c r="K105" s="122">
        <v>0.85199999999999998</v>
      </c>
      <c r="L105" s="122">
        <v>0.99299999999999999</v>
      </c>
      <c r="M105" s="122">
        <v>0.67800000000000005</v>
      </c>
      <c r="N105" s="122">
        <v>0.999</v>
      </c>
      <c r="O105" s="122">
        <v>0.92700000000000005</v>
      </c>
      <c r="P105" s="123">
        <v>0.74399999999999999</v>
      </c>
    </row>
    <row r="106" spans="1:16" x14ac:dyDescent="0.2">
      <c r="A106" s="128" t="s">
        <v>1390</v>
      </c>
      <c r="B106" s="126">
        <f>AVERAGE(B103:B105,B101)</f>
        <v>0.99150000000000005</v>
      </c>
      <c r="C106" s="126">
        <f t="shared" ref="C106:P106" si="7">AVERAGE(C101:C105)</f>
        <v>0.7984</v>
      </c>
      <c r="D106" s="126">
        <f t="shared" si="7"/>
        <v>0.66439999999999999</v>
      </c>
      <c r="E106" s="126">
        <f t="shared" si="7"/>
        <v>0.60719999999999996</v>
      </c>
      <c r="F106" s="126">
        <f t="shared" si="7"/>
        <v>0.90550173973165404</v>
      </c>
      <c r="G106" s="126">
        <f t="shared" si="7"/>
        <v>0.75739999999999996</v>
      </c>
      <c r="H106" s="126">
        <f t="shared" si="7"/>
        <v>0.48680000000000001</v>
      </c>
      <c r="I106" s="126">
        <f t="shared" si="7"/>
        <v>0.58250000000000002</v>
      </c>
      <c r="J106" s="126">
        <f t="shared" si="7"/>
        <v>0.53879999999999995</v>
      </c>
      <c r="K106" s="126">
        <f t="shared" si="7"/>
        <v>0.90240000000000009</v>
      </c>
      <c r="L106" s="126">
        <f t="shared" si="7"/>
        <v>0.86460000000000004</v>
      </c>
      <c r="M106" s="126">
        <f t="shared" si="7"/>
        <v>0.33560000000000001</v>
      </c>
      <c r="N106" s="126">
        <f t="shared" si="7"/>
        <v>0.99979999999999991</v>
      </c>
      <c r="O106" s="126">
        <f t="shared" si="7"/>
        <v>0.71740000000000004</v>
      </c>
      <c r="P106" s="127">
        <f t="shared" si="7"/>
        <v>0.74879999999999991</v>
      </c>
    </row>
    <row r="107" spans="1:16" x14ac:dyDescent="0.2">
      <c r="A107" s="113" t="s">
        <v>1391</v>
      </c>
    </row>
    <row r="108" spans="1:16" s="124" customFormat="1" x14ac:dyDescent="0.2">
      <c r="A108" s="131" t="s">
        <v>1462</v>
      </c>
      <c r="B108" s="122">
        <v>0.99399999999999999</v>
      </c>
      <c r="C108" s="122">
        <v>1.01</v>
      </c>
      <c r="D108" s="122">
        <v>0.96699999999999997</v>
      </c>
      <c r="E108" s="122">
        <v>0.89700000000000002</v>
      </c>
      <c r="F108" s="122">
        <v>0.91900000000000004</v>
      </c>
      <c r="G108" s="122">
        <v>0.98</v>
      </c>
      <c r="H108" s="122"/>
      <c r="I108" s="122">
        <v>0.95899999999999996</v>
      </c>
      <c r="J108" s="122">
        <v>1.0189999999999999</v>
      </c>
      <c r="K108" s="122"/>
      <c r="L108" s="122">
        <v>0.99</v>
      </c>
      <c r="M108" s="122">
        <v>1.028</v>
      </c>
      <c r="N108" s="122">
        <v>0.997</v>
      </c>
      <c r="O108" s="122">
        <v>0.98899999999999999</v>
      </c>
      <c r="P108" s="123">
        <v>0.97199999999999998</v>
      </c>
    </row>
    <row r="109" spans="1:16" s="124" customFormat="1" x14ac:dyDescent="0.2">
      <c r="A109" s="131" t="s">
        <v>1463</v>
      </c>
      <c r="B109" s="122">
        <v>0.94599999999999995</v>
      </c>
      <c r="C109" s="122">
        <v>1.0009999999999999</v>
      </c>
      <c r="D109" s="122">
        <v>1.0019</v>
      </c>
      <c r="E109" s="122">
        <v>0.749</v>
      </c>
      <c r="F109" s="122"/>
      <c r="G109" s="122">
        <v>1.1659999999999999</v>
      </c>
      <c r="H109" s="122"/>
      <c r="I109" s="122">
        <v>0.98599999999999999</v>
      </c>
      <c r="J109" s="122">
        <v>1.302</v>
      </c>
      <c r="K109" s="122"/>
      <c r="L109" s="122">
        <v>0.98799999999999999</v>
      </c>
      <c r="M109" s="122">
        <v>0.997</v>
      </c>
      <c r="N109" s="122">
        <v>1.0403</v>
      </c>
      <c r="O109" s="122">
        <v>1.0089999999999999</v>
      </c>
      <c r="P109" s="123">
        <v>0.98199999999999998</v>
      </c>
    </row>
    <row r="110" spans="1:16" s="124" customFormat="1" ht="15" x14ac:dyDescent="0.25">
      <c r="A110" s="131" t="s">
        <v>1464</v>
      </c>
      <c r="B110" s="122">
        <v>0.76900000000000002</v>
      </c>
      <c r="C110" s="122"/>
      <c r="D110" s="138">
        <v>0.88682804149638483</v>
      </c>
      <c r="E110" s="122"/>
      <c r="F110" s="122"/>
      <c r="G110" s="122">
        <v>0.89500000000000002</v>
      </c>
      <c r="H110" s="122"/>
      <c r="I110" s="122"/>
      <c r="J110" s="122">
        <v>0.14599999999999999</v>
      </c>
      <c r="K110" s="122"/>
      <c r="L110" s="122"/>
      <c r="M110" s="122"/>
      <c r="N110" s="122"/>
      <c r="O110" s="122"/>
      <c r="P110" s="123"/>
    </row>
    <row r="111" spans="1:16" s="124" customFormat="1" x14ac:dyDescent="0.2">
      <c r="A111" s="131" t="s">
        <v>1465</v>
      </c>
      <c r="B111" s="122">
        <v>1.403</v>
      </c>
      <c r="C111" s="122">
        <v>1.3089999999999999</v>
      </c>
      <c r="D111" s="122">
        <v>1.135</v>
      </c>
      <c r="E111" s="122"/>
      <c r="F111" s="122"/>
      <c r="G111" s="122">
        <v>1.351</v>
      </c>
      <c r="H111" s="122"/>
      <c r="I111" s="122"/>
      <c r="J111" s="122">
        <v>1.3520000000000001</v>
      </c>
      <c r="K111" s="122"/>
      <c r="L111" s="122">
        <v>0.753</v>
      </c>
      <c r="M111" s="122"/>
      <c r="N111" s="122">
        <v>1.3069999999999999</v>
      </c>
      <c r="O111" s="122">
        <v>1.3839999999999999</v>
      </c>
      <c r="P111" s="123">
        <v>0.85199999999999998</v>
      </c>
    </row>
    <row r="112" spans="1:16" s="124" customFormat="1" x14ac:dyDescent="0.2">
      <c r="A112" s="131" t="s">
        <v>1447</v>
      </c>
      <c r="B112" s="122">
        <v>1.0029999999999999</v>
      </c>
      <c r="C112" s="122">
        <v>1.0009999999999999</v>
      </c>
      <c r="D112" s="122">
        <v>0.998</v>
      </c>
      <c r="E112" s="122">
        <v>0.91200000000000003</v>
      </c>
      <c r="F112" s="122">
        <v>0.93200000000000005</v>
      </c>
      <c r="G112" s="122">
        <v>1.0108999999999999</v>
      </c>
      <c r="H112" s="122"/>
      <c r="I112" s="122">
        <v>0.96399999999999997</v>
      </c>
      <c r="J112" s="122"/>
      <c r="K112" s="122">
        <v>1.022</v>
      </c>
      <c r="L112" s="122">
        <v>0.99299999999999999</v>
      </c>
      <c r="M112" s="122">
        <v>0.91049999999999998</v>
      </c>
      <c r="N112" s="122">
        <v>0.998</v>
      </c>
      <c r="O112" s="122">
        <v>0.996</v>
      </c>
      <c r="P112" s="123">
        <v>1.006</v>
      </c>
    </row>
    <row r="113" spans="1:16" s="124" customFormat="1" x14ac:dyDescent="0.2">
      <c r="A113" s="131" t="s">
        <v>1448</v>
      </c>
      <c r="B113" s="122">
        <v>1.0305</v>
      </c>
      <c r="C113" s="122"/>
      <c r="D113" s="122"/>
      <c r="E113" s="122"/>
      <c r="F113" s="122">
        <v>0.96519999999999995</v>
      </c>
      <c r="G113" s="122">
        <v>1.1950000000000001</v>
      </c>
      <c r="H113" s="122"/>
      <c r="I113" s="122">
        <v>1.0152000000000001</v>
      </c>
      <c r="J113" s="122"/>
      <c r="K113" s="122">
        <v>1.1759999999999999</v>
      </c>
      <c r="L113" s="122">
        <v>0.99060000000000004</v>
      </c>
      <c r="M113" s="122"/>
      <c r="N113" s="122">
        <v>1.0089999999999999</v>
      </c>
      <c r="O113" s="122">
        <v>1.03</v>
      </c>
      <c r="P113" s="123">
        <v>1.016</v>
      </c>
    </row>
    <row r="114" spans="1:16" s="124" customFormat="1" x14ac:dyDescent="0.2">
      <c r="A114" s="131" t="s">
        <v>1466</v>
      </c>
      <c r="B114" s="122"/>
      <c r="C114" s="122"/>
      <c r="D114" s="122">
        <v>0.999</v>
      </c>
      <c r="E114" s="122">
        <v>0.81799999999999995</v>
      </c>
      <c r="F114" s="122">
        <v>0.98260000000000003</v>
      </c>
      <c r="G114" s="122">
        <v>1.0492999999999999</v>
      </c>
      <c r="H114" s="122"/>
      <c r="I114" s="122">
        <v>1.1619999999999999</v>
      </c>
      <c r="J114" s="122">
        <v>1.0609</v>
      </c>
      <c r="K114" s="122">
        <v>1.123</v>
      </c>
      <c r="L114" s="122">
        <v>0.999</v>
      </c>
      <c r="M114" s="122"/>
      <c r="N114" s="122"/>
      <c r="O114" s="122">
        <v>1.0309999999999999</v>
      </c>
      <c r="P114" s="123">
        <v>1.0129999999999999</v>
      </c>
    </row>
    <row r="115" spans="1:16" s="124" customFormat="1" x14ac:dyDescent="0.2">
      <c r="A115" s="131" t="s">
        <v>1467</v>
      </c>
      <c r="B115" s="122">
        <v>1.129</v>
      </c>
      <c r="C115" s="122">
        <v>1.0609</v>
      </c>
      <c r="D115" s="122">
        <v>1.0106999999999999</v>
      </c>
      <c r="E115" s="122">
        <v>0.55200000000000005</v>
      </c>
      <c r="F115" s="122"/>
      <c r="G115" s="122">
        <v>1.3089999999999999</v>
      </c>
      <c r="H115" s="122"/>
      <c r="I115" s="122">
        <v>1.02</v>
      </c>
      <c r="J115" s="122"/>
      <c r="K115" s="122">
        <v>1.1439999999999999</v>
      </c>
      <c r="L115" s="122">
        <v>0.98899999999999999</v>
      </c>
      <c r="M115" s="122"/>
      <c r="N115" s="122"/>
      <c r="O115" s="122">
        <v>1.022</v>
      </c>
      <c r="P115" s="123">
        <v>0.94199999999999995</v>
      </c>
    </row>
    <row r="116" spans="1:16" s="124" customFormat="1" x14ac:dyDescent="0.2">
      <c r="A116" s="131" t="s">
        <v>1468</v>
      </c>
      <c r="B116" s="122">
        <v>1.002</v>
      </c>
      <c r="C116" s="122"/>
      <c r="D116" s="122"/>
      <c r="E116" s="122"/>
      <c r="F116" s="122"/>
      <c r="G116" s="122">
        <v>1.026</v>
      </c>
      <c r="H116" s="122"/>
      <c r="I116" s="122"/>
      <c r="J116" s="122"/>
      <c r="K116" s="122"/>
      <c r="L116" s="122">
        <v>0.95199999999999996</v>
      </c>
      <c r="M116" s="122"/>
      <c r="N116" s="122"/>
      <c r="O116" s="122"/>
      <c r="P116" s="123"/>
    </row>
    <row r="117" spans="1:16" s="124" customFormat="1" x14ac:dyDescent="0.2">
      <c r="A117" s="131" t="s">
        <v>1469</v>
      </c>
      <c r="B117" s="122">
        <v>1.0640000000000001</v>
      </c>
      <c r="C117" s="122"/>
      <c r="D117" s="122">
        <v>0.95599999999999996</v>
      </c>
      <c r="E117" s="122"/>
      <c r="F117" s="122">
        <v>0.95599999999999996</v>
      </c>
      <c r="G117" s="122">
        <v>1.7270000000000001</v>
      </c>
      <c r="H117" s="122"/>
      <c r="I117" s="122">
        <v>1.006</v>
      </c>
      <c r="J117" s="122"/>
      <c r="K117" s="122"/>
      <c r="L117" s="122">
        <v>1.0549999999999999</v>
      </c>
      <c r="M117" s="122"/>
      <c r="N117" s="122"/>
      <c r="O117" s="122"/>
      <c r="P117" s="123"/>
    </row>
    <row r="118" spans="1:16" s="124" customFormat="1" x14ac:dyDescent="0.2">
      <c r="A118" s="131" t="s">
        <v>1470</v>
      </c>
      <c r="B118" s="122"/>
      <c r="C118" s="122"/>
      <c r="D118" s="122"/>
      <c r="E118" s="122"/>
      <c r="F118" s="122">
        <v>0.98799999999999999</v>
      </c>
      <c r="G118" s="122">
        <v>1.022</v>
      </c>
      <c r="H118" s="122"/>
      <c r="I118" s="122"/>
      <c r="J118" s="122"/>
      <c r="K118" s="122">
        <v>1.0505</v>
      </c>
      <c r="L118" s="122"/>
      <c r="M118" s="122">
        <v>0.88009999999999999</v>
      </c>
      <c r="N118" s="122">
        <v>1.046</v>
      </c>
      <c r="O118" s="122"/>
      <c r="P118" s="123">
        <v>1.097</v>
      </c>
    </row>
    <row r="119" spans="1:16" s="124" customFormat="1" x14ac:dyDescent="0.2">
      <c r="A119" s="131" t="s">
        <v>1471</v>
      </c>
      <c r="B119" s="122">
        <v>1.0349999999999999</v>
      </c>
      <c r="C119" s="122">
        <v>1.0449999999999999</v>
      </c>
      <c r="D119" s="122"/>
      <c r="E119" s="122"/>
      <c r="F119" s="122"/>
      <c r="G119" s="122">
        <v>1.0249999999999999</v>
      </c>
      <c r="H119" s="122"/>
      <c r="I119" s="122"/>
      <c r="J119" s="122">
        <v>1.2090000000000001</v>
      </c>
      <c r="K119" s="122"/>
      <c r="L119" s="122"/>
      <c r="M119" s="122"/>
      <c r="N119" s="122">
        <v>1.0449999999999999</v>
      </c>
      <c r="O119" s="122">
        <v>1.0309999999999999</v>
      </c>
      <c r="P119" s="123"/>
    </row>
    <row r="120" spans="1:16" s="124" customFormat="1" x14ac:dyDescent="0.2">
      <c r="A120" s="131" t="s">
        <v>1472</v>
      </c>
      <c r="B120" s="122">
        <v>1.012</v>
      </c>
      <c r="C120" s="122"/>
      <c r="D120" s="122"/>
      <c r="E120" s="122"/>
      <c r="F120" s="122"/>
      <c r="G120" s="122">
        <v>1.018</v>
      </c>
      <c r="H120" s="122"/>
      <c r="I120" s="122"/>
      <c r="J120" s="122">
        <v>1.1120000000000001</v>
      </c>
      <c r="K120" s="122"/>
      <c r="L120" s="122"/>
      <c r="M120" s="122"/>
      <c r="N120" s="122"/>
      <c r="O120" s="122">
        <v>1.075</v>
      </c>
      <c r="P120" s="123"/>
    </row>
    <row r="121" spans="1:16" s="124" customFormat="1" x14ac:dyDescent="0.2">
      <c r="A121" s="131" t="s">
        <v>1473</v>
      </c>
      <c r="B121" s="122"/>
      <c r="C121" s="122"/>
      <c r="D121" s="122"/>
      <c r="E121" s="122"/>
      <c r="F121" s="122">
        <v>0.82399999999999995</v>
      </c>
      <c r="G121" s="122">
        <v>1.006</v>
      </c>
      <c r="H121" s="122"/>
      <c r="I121" s="122"/>
      <c r="J121" s="122"/>
      <c r="K121" s="122">
        <v>1.091</v>
      </c>
      <c r="L121" s="122"/>
      <c r="M121" s="122">
        <v>0.97099999999999997</v>
      </c>
      <c r="N121" s="122">
        <v>1.129</v>
      </c>
      <c r="O121" s="122"/>
      <c r="P121" s="123">
        <v>1.151</v>
      </c>
    </row>
    <row r="122" spans="1:16" s="124" customFormat="1" x14ac:dyDescent="0.2">
      <c r="A122" s="131" t="s">
        <v>1474</v>
      </c>
      <c r="B122" s="122">
        <v>1.048</v>
      </c>
      <c r="C122" s="122"/>
      <c r="D122" s="122"/>
      <c r="E122" s="122"/>
      <c r="F122" s="122"/>
      <c r="G122" s="122">
        <v>1.0289999999999999</v>
      </c>
      <c r="H122" s="122"/>
      <c r="I122" s="122"/>
      <c r="J122" s="122"/>
      <c r="K122" s="122"/>
      <c r="L122" s="122"/>
      <c r="M122" s="122"/>
      <c r="N122" s="122">
        <v>1.2609999999999999</v>
      </c>
      <c r="O122" s="122">
        <v>0.97599999999999998</v>
      </c>
      <c r="P122" s="123"/>
    </row>
    <row r="123" spans="1:16" s="124" customFormat="1" x14ac:dyDescent="0.2">
      <c r="A123" s="131" t="s">
        <v>1475</v>
      </c>
      <c r="B123" s="122">
        <v>1.0049999999999999</v>
      </c>
      <c r="C123" s="122">
        <v>0.98799999999999999</v>
      </c>
      <c r="D123" s="122"/>
      <c r="E123" s="122"/>
      <c r="F123" s="122"/>
      <c r="G123" s="122">
        <v>0.95899999999999996</v>
      </c>
      <c r="H123" s="122"/>
      <c r="I123" s="122"/>
      <c r="J123" s="122"/>
      <c r="K123" s="122"/>
      <c r="L123" s="122"/>
      <c r="M123" s="122">
        <v>0.64500000000000002</v>
      </c>
      <c r="N123" s="122">
        <v>0.97899999999999998</v>
      </c>
      <c r="O123" s="122">
        <v>1.054</v>
      </c>
      <c r="P123" s="123"/>
    </row>
    <row r="124" spans="1:16" s="124" customFormat="1" x14ac:dyDescent="0.2">
      <c r="A124" s="131" t="s">
        <v>1476</v>
      </c>
      <c r="B124" s="122"/>
      <c r="C124" s="122"/>
      <c r="D124" s="122">
        <v>1.0003</v>
      </c>
      <c r="E124" s="122"/>
      <c r="F124" s="122"/>
      <c r="G124" s="122">
        <v>1.0189999999999999</v>
      </c>
      <c r="H124" s="122"/>
      <c r="I124" s="122">
        <v>0.98899999999999999</v>
      </c>
      <c r="J124" s="122">
        <v>0.998</v>
      </c>
      <c r="K124" s="122">
        <v>1.0149999999999999</v>
      </c>
      <c r="L124" s="122"/>
      <c r="M124" s="122">
        <v>0.997</v>
      </c>
      <c r="N124" s="122"/>
      <c r="O124" s="122"/>
      <c r="P124" s="123">
        <v>1.028</v>
      </c>
    </row>
    <row r="125" spans="1:16" s="124" customFormat="1" x14ac:dyDescent="0.2">
      <c r="A125" s="131" t="s">
        <v>1477</v>
      </c>
      <c r="B125" s="122">
        <v>1</v>
      </c>
      <c r="C125" s="122"/>
      <c r="D125" s="122">
        <v>0.997</v>
      </c>
      <c r="E125" s="122">
        <v>0.72099999999999997</v>
      </c>
      <c r="F125" s="122"/>
      <c r="G125" s="122">
        <v>1</v>
      </c>
      <c r="H125" s="122">
        <v>0.97399999999999998</v>
      </c>
      <c r="I125" s="122">
        <v>0.93400000000000005</v>
      </c>
      <c r="J125" s="122">
        <v>0.95599999999999996</v>
      </c>
      <c r="K125" s="122">
        <v>1.008</v>
      </c>
      <c r="L125" s="122">
        <v>1</v>
      </c>
      <c r="M125" s="122">
        <v>0.89800000000000002</v>
      </c>
      <c r="N125" s="122">
        <v>1</v>
      </c>
      <c r="O125" s="122">
        <v>1.0349999999999999</v>
      </c>
      <c r="P125" s="123">
        <v>0.81899999999999995</v>
      </c>
    </row>
    <row r="126" spans="1:16" ht="13.5" thickBot="1" x14ac:dyDescent="0.25">
      <c r="A126" s="117" t="s">
        <v>1392</v>
      </c>
      <c r="B126" s="118">
        <f>AVERAGE(B108:B125)</f>
        <v>1.0314642857142857</v>
      </c>
      <c r="C126" s="118">
        <f t="shared" ref="C126:P126" si="8">AVERAGE(C108:C125)</f>
        <v>1.0592714285714284</v>
      </c>
      <c r="D126" s="118">
        <f t="shared" si="8"/>
        <v>0.99517280414963838</v>
      </c>
      <c r="E126" s="118">
        <f t="shared" si="8"/>
        <v>0.77483333333333337</v>
      </c>
      <c r="F126" s="118">
        <f t="shared" si="8"/>
        <v>0.93811428571428557</v>
      </c>
      <c r="G126" s="118">
        <f t="shared" si="8"/>
        <v>1.0992888888888888</v>
      </c>
      <c r="H126" s="118">
        <f t="shared" si="8"/>
        <v>0.97399999999999998</v>
      </c>
      <c r="I126" s="118">
        <f t="shared" si="8"/>
        <v>1.003911111111111</v>
      </c>
      <c r="J126" s="118">
        <f t="shared" si="8"/>
        <v>1.0172111111111111</v>
      </c>
      <c r="K126" s="118">
        <f t="shared" si="8"/>
        <v>1.0786875</v>
      </c>
      <c r="L126" s="118">
        <f t="shared" si="8"/>
        <v>0.97096000000000005</v>
      </c>
      <c r="M126" s="118">
        <f t="shared" si="8"/>
        <v>0.91582499999999989</v>
      </c>
      <c r="N126" s="118">
        <f t="shared" si="8"/>
        <v>1.0737545454545454</v>
      </c>
      <c r="O126" s="118">
        <f t="shared" si="8"/>
        <v>1.0526666666666666</v>
      </c>
      <c r="P126" s="119">
        <f t="shared" si="8"/>
        <v>0.98890909090909096</v>
      </c>
    </row>
    <row r="127" spans="1:16" s="124" customFormat="1" x14ac:dyDescent="0.2">
      <c r="A127" s="131" t="s">
        <v>1393</v>
      </c>
      <c r="B127" s="137"/>
      <c r="C127" s="137"/>
      <c r="D127" s="137"/>
      <c r="E127" s="137"/>
      <c r="F127" s="137"/>
      <c r="G127" s="137"/>
      <c r="H127" s="137"/>
      <c r="I127" s="137"/>
      <c r="J127" s="137"/>
      <c r="K127" s="137"/>
      <c r="L127" s="137"/>
      <c r="M127" s="137"/>
      <c r="N127" s="137"/>
      <c r="O127" s="137"/>
      <c r="P127" s="123"/>
    </row>
    <row r="128" spans="1:16" s="124" customFormat="1" x14ac:dyDescent="0.2">
      <c r="A128" s="139" t="s">
        <v>1394</v>
      </c>
      <c r="B128" s="122"/>
      <c r="C128" s="122"/>
      <c r="D128" s="122"/>
      <c r="E128" s="122"/>
      <c r="F128" s="122"/>
      <c r="G128" s="122"/>
      <c r="H128" s="122"/>
      <c r="I128" s="122"/>
      <c r="J128" s="122"/>
      <c r="K128" s="122"/>
      <c r="L128" s="122"/>
      <c r="M128" s="122"/>
      <c r="N128" s="122"/>
      <c r="O128" s="122"/>
      <c r="P128" s="123"/>
    </row>
    <row r="129" spans="1:16" s="124" customFormat="1" x14ac:dyDescent="0.2">
      <c r="A129" s="121" t="s">
        <v>1152</v>
      </c>
      <c r="B129" s="122"/>
      <c r="C129" s="122"/>
      <c r="D129" s="122"/>
      <c r="E129" s="122">
        <f>0.42/0.06</f>
        <v>7</v>
      </c>
      <c r="F129" s="122"/>
      <c r="G129" s="122"/>
      <c r="H129" s="122"/>
      <c r="I129" s="122">
        <f>0.497/0.99</f>
        <v>0.50202020202020203</v>
      </c>
      <c r="J129" s="122"/>
      <c r="K129" s="122"/>
      <c r="L129" s="122"/>
      <c r="M129" s="122"/>
      <c r="N129" s="122"/>
      <c r="O129" s="122"/>
      <c r="P129" s="123"/>
    </row>
    <row r="130" spans="1:16" s="124" customFormat="1" x14ac:dyDescent="0.2">
      <c r="A130" s="121" t="s">
        <v>1153</v>
      </c>
      <c r="B130" s="122"/>
      <c r="C130" s="122"/>
      <c r="D130" s="122"/>
      <c r="E130" s="122"/>
      <c r="F130" s="122"/>
      <c r="G130" s="122"/>
      <c r="H130" s="122"/>
      <c r="I130" s="122">
        <v>3.2199999999999997E-5</v>
      </c>
      <c r="J130" s="122"/>
      <c r="K130" s="122"/>
      <c r="L130" s="122"/>
      <c r="M130" s="122"/>
      <c r="N130" s="122"/>
      <c r="O130" s="122"/>
      <c r="P130" s="123"/>
    </row>
    <row r="131" spans="1:16" s="124" customFormat="1" x14ac:dyDescent="0.2">
      <c r="A131" s="121" t="s">
        <v>1154</v>
      </c>
      <c r="B131" s="122">
        <v>2.1480000000000001</v>
      </c>
      <c r="C131" s="122"/>
      <c r="D131" s="122"/>
      <c r="E131" s="122"/>
      <c r="F131" s="122"/>
      <c r="G131" s="122"/>
      <c r="H131" s="122"/>
      <c r="I131" s="122"/>
      <c r="J131" s="122"/>
      <c r="K131" s="122"/>
      <c r="L131" s="122"/>
      <c r="M131" s="122"/>
      <c r="N131" s="122"/>
      <c r="O131" s="122"/>
      <c r="P131" s="123"/>
    </row>
    <row r="132" spans="1:16" s="124" customFormat="1" x14ac:dyDescent="0.2">
      <c r="A132" s="121" t="s">
        <v>1155</v>
      </c>
      <c r="B132" s="122">
        <v>0.433</v>
      </c>
      <c r="C132" s="122"/>
      <c r="D132" s="122"/>
      <c r="E132" s="122"/>
      <c r="F132" s="122"/>
      <c r="G132" s="122"/>
      <c r="H132" s="122"/>
      <c r="I132" s="122"/>
      <c r="J132" s="122"/>
      <c r="K132" s="122"/>
      <c r="L132" s="122"/>
      <c r="M132" s="122"/>
      <c r="N132" s="122"/>
      <c r="O132" s="122"/>
      <c r="P132" s="123"/>
    </row>
    <row r="133" spans="1:16" s="124" customFormat="1" x14ac:dyDescent="0.2">
      <c r="A133" s="121" t="s">
        <v>1156</v>
      </c>
      <c r="B133" s="122"/>
      <c r="C133" s="122"/>
      <c r="D133" s="122"/>
      <c r="E133" s="122"/>
      <c r="F133" s="122"/>
      <c r="G133" s="122">
        <v>0.91</v>
      </c>
      <c r="H133" s="122"/>
      <c r="I133" s="122">
        <v>0.40600000000000003</v>
      </c>
      <c r="J133" s="122"/>
      <c r="K133" s="122"/>
      <c r="L133" s="122"/>
      <c r="M133" s="122"/>
      <c r="N133" s="122"/>
      <c r="O133" s="122"/>
      <c r="P133" s="123"/>
    </row>
    <row r="134" spans="1:16" s="124" customFormat="1" x14ac:dyDescent="0.2">
      <c r="A134" s="121" t="s">
        <v>1157</v>
      </c>
      <c r="B134" s="122"/>
      <c r="C134" s="122"/>
      <c r="D134" s="122"/>
      <c r="E134" s="122"/>
      <c r="F134" s="122"/>
      <c r="G134" s="122">
        <v>0.25009999999999999</v>
      </c>
      <c r="H134" s="122"/>
      <c r="I134" s="122">
        <v>0</v>
      </c>
      <c r="J134" s="122"/>
      <c r="K134" s="122"/>
      <c r="L134" s="122"/>
      <c r="M134" s="122"/>
      <c r="N134" s="122"/>
      <c r="O134" s="122"/>
      <c r="P134" s="123"/>
    </row>
    <row r="135" spans="1:16" s="124" customFormat="1" x14ac:dyDescent="0.2">
      <c r="A135" s="121" t="s">
        <v>1158</v>
      </c>
      <c r="B135" s="122"/>
      <c r="C135" s="122"/>
      <c r="D135" s="122"/>
      <c r="E135" s="122"/>
      <c r="F135" s="122"/>
      <c r="G135" s="122">
        <v>0.622</v>
      </c>
      <c r="H135" s="122"/>
      <c r="I135" s="122"/>
      <c r="J135" s="122"/>
      <c r="K135" s="122"/>
      <c r="L135" s="122"/>
      <c r="M135" s="122"/>
      <c r="N135" s="122"/>
      <c r="O135" s="122"/>
      <c r="P135" s="123"/>
    </row>
    <row r="136" spans="1:16" s="124" customFormat="1" x14ac:dyDescent="0.2">
      <c r="A136" s="121" t="s">
        <v>1159</v>
      </c>
      <c r="B136" s="122">
        <v>0.69499999999999995</v>
      </c>
      <c r="C136" s="122"/>
      <c r="D136" s="122"/>
      <c r="E136" s="122"/>
      <c r="F136" s="122"/>
      <c r="G136" s="122">
        <v>0.22700000000000001</v>
      </c>
      <c r="H136" s="122"/>
      <c r="I136" s="122"/>
      <c r="J136" s="122"/>
      <c r="K136" s="122"/>
      <c r="L136" s="122"/>
      <c r="M136" s="122"/>
      <c r="N136" s="122"/>
      <c r="O136" s="122"/>
      <c r="P136" s="123"/>
    </row>
    <row r="137" spans="1:16" s="124" customFormat="1" x14ac:dyDescent="0.2">
      <c r="A137" s="121" t="s">
        <v>1160</v>
      </c>
      <c r="B137" s="122"/>
      <c r="C137" s="122"/>
      <c r="D137" s="122"/>
      <c r="E137" s="122"/>
      <c r="F137" s="122"/>
      <c r="G137" s="122"/>
      <c r="H137" s="122"/>
      <c r="I137" s="122"/>
      <c r="J137" s="122"/>
      <c r="K137" s="122"/>
      <c r="L137" s="122"/>
      <c r="M137" s="122"/>
      <c r="N137" s="122"/>
      <c r="O137" s="122"/>
      <c r="P137" s="123"/>
    </row>
    <row r="138" spans="1:16" s="124" customFormat="1" x14ac:dyDescent="0.2">
      <c r="A138" s="121" t="s">
        <v>1161</v>
      </c>
      <c r="B138" s="122">
        <v>0.89200000000000002</v>
      </c>
      <c r="C138" s="122"/>
      <c r="D138" s="122"/>
      <c r="E138" s="122"/>
      <c r="F138" s="122"/>
      <c r="G138" s="122"/>
      <c r="H138" s="122"/>
      <c r="I138" s="122"/>
      <c r="J138" s="122"/>
      <c r="K138" s="122"/>
      <c r="L138" s="122"/>
      <c r="M138" s="122"/>
      <c r="N138" s="122"/>
      <c r="O138" s="122"/>
      <c r="P138" s="123"/>
    </row>
    <row r="139" spans="1:16" s="124" customFormat="1" x14ac:dyDescent="0.2">
      <c r="A139" s="121" t="s">
        <v>1162</v>
      </c>
      <c r="B139" s="122"/>
      <c r="C139" s="122"/>
      <c r="D139" s="122"/>
      <c r="E139" s="122"/>
      <c r="F139" s="122"/>
      <c r="G139" s="122"/>
      <c r="H139" s="122"/>
      <c r="I139" s="122"/>
      <c r="J139" s="122"/>
      <c r="K139" s="122"/>
      <c r="L139" s="122"/>
      <c r="M139" s="122"/>
      <c r="N139" s="122"/>
      <c r="O139" s="122"/>
      <c r="P139" s="123"/>
    </row>
    <row r="140" spans="1:16" s="124" customFormat="1" ht="25.5" x14ac:dyDescent="0.2">
      <c r="A140" s="121" t="s">
        <v>1163</v>
      </c>
      <c r="B140" s="122">
        <v>0.84</v>
      </c>
      <c r="C140" s="122"/>
      <c r="D140" s="122"/>
      <c r="E140" s="122"/>
      <c r="F140" s="122"/>
      <c r="G140" s="122"/>
      <c r="H140" s="122"/>
      <c r="I140" s="122"/>
      <c r="J140" s="122"/>
      <c r="K140" s="122"/>
      <c r="L140" s="122"/>
      <c r="M140" s="122"/>
      <c r="N140" s="122"/>
      <c r="O140" s="122"/>
      <c r="P140" s="123"/>
    </row>
    <row r="141" spans="1:16" s="124" customFormat="1" ht="25.5" x14ac:dyDescent="0.2">
      <c r="A141" s="121" t="s">
        <v>1164</v>
      </c>
      <c r="B141" s="122">
        <v>0.875</v>
      </c>
      <c r="C141" s="122"/>
      <c r="D141" s="122"/>
      <c r="E141" s="122"/>
      <c r="F141" s="122"/>
      <c r="G141" s="122"/>
      <c r="H141" s="122"/>
      <c r="I141" s="122"/>
      <c r="J141" s="122"/>
      <c r="K141" s="122"/>
      <c r="L141" s="122"/>
      <c r="M141" s="122"/>
      <c r="N141" s="122"/>
      <c r="O141" s="122"/>
      <c r="P141" s="123"/>
    </row>
    <row r="142" spans="1:16" s="124" customFormat="1" ht="25.5" x14ac:dyDescent="0.2">
      <c r="A142" s="121" t="s">
        <v>1165</v>
      </c>
      <c r="B142" s="122"/>
      <c r="C142" s="122"/>
      <c r="D142" s="122"/>
      <c r="E142" s="122"/>
      <c r="F142" s="122"/>
      <c r="G142" s="122"/>
      <c r="H142" s="122"/>
      <c r="I142" s="122"/>
      <c r="J142" s="122"/>
      <c r="K142" s="122"/>
      <c r="L142" s="122"/>
      <c r="M142" s="122"/>
      <c r="N142" s="122"/>
      <c r="O142" s="122"/>
      <c r="P142" s="123"/>
    </row>
    <row r="143" spans="1:16" s="124" customFormat="1" ht="25.5" x14ac:dyDescent="0.2">
      <c r="A143" s="121" t="s">
        <v>1166</v>
      </c>
      <c r="B143" s="122">
        <v>0.82199999999999995</v>
      </c>
      <c r="C143" s="122"/>
      <c r="D143" s="122"/>
      <c r="E143" s="122"/>
      <c r="F143" s="122"/>
      <c r="G143" s="122"/>
      <c r="H143" s="122"/>
      <c r="I143" s="122"/>
      <c r="J143" s="122"/>
      <c r="K143" s="122"/>
      <c r="L143" s="122"/>
      <c r="M143" s="122"/>
      <c r="N143" s="122"/>
      <c r="O143" s="122"/>
      <c r="P143" s="123"/>
    </row>
    <row r="144" spans="1:16" s="124" customFormat="1" ht="25.5" x14ac:dyDescent="0.2">
      <c r="A144" s="121" t="s">
        <v>1167</v>
      </c>
      <c r="B144" s="122">
        <v>0.88700000000000001</v>
      </c>
      <c r="C144" s="122"/>
      <c r="D144" s="122"/>
      <c r="E144" s="122"/>
      <c r="F144" s="122"/>
      <c r="G144" s="122"/>
      <c r="H144" s="122"/>
      <c r="I144" s="122"/>
      <c r="J144" s="122"/>
      <c r="K144" s="122"/>
      <c r="L144" s="122"/>
      <c r="M144" s="122"/>
      <c r="N144" s="122"/>
      <c r="O144" s="122"/>
      <c r="P144" s="123"/>
    </row>
    <row r="145" spans="1:16" s="124" customFormat="1" x14ac:dyDescent="0.2">
      <c r="A145" s="121" t="s">
        <v>1308</v>
      </c>
      <c r="B145" s="122"/>
      <c r="C145" s="122"/>
      <c r="D145" s="122"/>
      <c r="E145" s="122"/>
      <c r="F145" s="122"/>
      <c r="G145" s="122">
        <v>0.93200000000000005</v>
      </c>
      <c r="H145" s="122"/>
      <c r="I145" s="122">
        <v>0.16600000000000001</v>
      </c>
      <c r="J145" s="122"/>
      <c r="K145" s="122"/>
      <c r="L145" s="122"/>
      <c r="M145" s="122"/>
      <c r="N145" s="122"/>
      <c r="O145" s="122"/>
      <c r="P145" s="123"/>
    </row>
    <row r="146" spans="1:16" s="124" customFormat="1" x14ac:dyDescent="0.2">
      <c r="A146" s="131" t="s">
        <v>1168</v>
      </c>
      <c r="B146" s="122">
        <v>0.88100000000000001</v>
      </c>
      <c r="C146" s="122"/>
      <c r="D146" s="122"/>
      <c r="E146" s="122"/>
      <c r="F146" s="122"/>
      <c r="G146" s="122">
        <v>0.79090000000000005</v>
      </c>
      <c r="H146" s="122"/>
      <c r="I146" s="122"/>
      <c r="J146" s="122"/>
      <c r="K146" s="122"/>
      <c r="L146" s="122"/>
      <c r="M146" s="122"/>
      <c r="N146" s="122"/>
      <c r="O146" s="122"/>
      <c r="P146" s="123"/>
    </row>
    <row r="147" spans="1:16" x14ac:dyDescent="0.2">
      <c r="A147" s="113" t="s">
        <v>1395</v>
      </c>
    </row>
    <row r="148" spans="1:16" ht="15" x14ac:dyDescent="0.25">
      <c r="A148" s="4" t="s">
        <v>729</v>
      </c>
    </row>
    <row r="149" spans="1:16" ht="15" x14ac:dyDescent="0.25">
      <c r="A149" s="4" t="s">
        <v>731</v>
      </c>
    </row>
    <row r="150" spans="1:16" ht="15" x14ac:dyDescent="0.25">
      <c r="A150" s="4" t="s">
        <v>733</v>
      </c>
    </row>
    <row r="151" spans="1:16" ht="15" x14ac:dyDescent="0.25">
      <c r="A151" s="4" t="s">
        <v>735</v>
      </c>
    </row>
    <row r="152" spans="1:16" ht="15" x14ac:dyDescent="0.25">
      <c r="A152" s="4" t="s">
        <v>737</v>
      </c>
    </row>
    <row r="153" spans="1:16" ht="15" x14ac:dyDescent="0.25">
      <c r="A153" s="4" t="s">
        <v>761</v>
      </c>
      <c r="B153" s="114">
        <v>0.82599999999999996</v>
      </c>
    </row>
    <row r="154" spans="1:16" ht="15" x14ac:dyDescent="0.25">
      <c r="A154" s="4" t="s">
        <v>763</v>
      </c>
      <c r="B154" s="114">
        <v>0.89700000000000002</v>
      </c>
    </row>
    <row r="155" spans="1:16" ht="15" x14ac:dyDescent="0.25">
      <c r="A155" s="4" t="s">
        <v>765</v>
      </c>
      <c r="B155" s="114">
        <v>0.94099999999999995</v>
      </c>
    </row>
    <row r="156" spans="1:16" ht="15" x14ac:dyDescent="0.25">
      <c r="A156" s="4" t="s">
        <v>767</v>
      </c>
      <c r="B156" s="114">
        <v>0.96699999999999997</v>
      </c>
    </row>
    <row r="157" spans="1:16" ht="15" x14ac:dyDescent="0.25">
      <c r="A157" s="4" t="s">
        <v>769</v>
      </c>
      <c r="B157" s="114">
        <v>0.98</v>
      </c>
    </row>
    <row r="158" spans="1:16" ht="15" x14ac:dyDescent="0.25">
      <c r="A158" s="4" t="s">
        <v>793</v>
      </c>
      <c r="B158" s="114">
        <v>0.86199999999999999</v>
      </c>
    </row>
    <row r="159" spans="1:16" ht="15" x14ac:dyDescent="0.25">
      <c r="A159" s="4" t="s">
        <v>795</v>
      </c>
      <c r="B159" s="114">
        <v>0.92900000000000005</v>
      </c>
    </row>
    <row r="160" spans="1:16" ht="15" x14ac:dyDescent="0.25">
      <c r="A160" s="4" t="s">
        <v>797</v>
      </c>
      <c r="B160" s="114">
        <v>0.96099999999999997</v>
      </c>
    </row>
    <row r="161" spans="1:2" ht="15" x14ac:dyDescent="0.25">
      <c r="A161" s="4" t="s">
        <v>799</v>
      </c>
      <c r="B161" s="114">
        <v>0.97770000000000001</v>
      </c>
    </row>
    <row r="162" spans="1:2" ht="15" x14ac:dyDescent="0.25">
      <c r="A162" s="4" t="s">
        <v>801</v>
      </c>
      <c r="B162" s="114">
        <v>0.98499999999999999</v>
      </c>
    </row>
    <row r="163" spans="1:2" ht="15" x14ac:dyDescent="0.25">
      <c r="A163" s="4" t="s">
        <v>825</v>
      </c>
    </row>
    <row r="164" spans="1:2" ht="15" x14ac:dyDescent="0.25">
      <c r="A164" s="4" t="s">
        <v>827</v>
      </c>
    </row>
    <row r="165" spans="1:2" ht="15" x14ac:dyDescent="0.25">
      <c r="A165" s="4" t="s">
        <v>829</v>
      </c>
    </row>
    <row r="166" spans="1:2" ht="15" x14ac:dyDescent="0.25">
      <c r="A166" s="4" t="s">
        <v>831</v>
      </c>
    </row>
    <row r="167" spans="1:2" ht="15" x14ac:dyDescent="0.25">
      <c r="A167" s="4" t="s">
        <v>833</v>
      </c>
    </row>
    <row r="168" spans="1:2" ht="15" x14ac:dyDescent="0.25">
      <c r="A168" s="4" t="s">
        <v>857</v>
      </c>
      <c r="B168" s="114">
        <v>0.80500000000000005</v>
      </c>
    </row>
    <row r="169" spans="1:2" ht="15" x14ac:dyDescent="0.25">
      <c r="A169" s="4" t="s">
        <v>859</v>
      </c>
      <c r="B169" s="114">
        <v>0.88600000000000001</v>
      </c>
    </row>
    <row r="170" spans="1:2" ht="15" x14ac:dyDescent="0.25">
      <c r="A170" s="4" t="s">
        <v>861</v>
      </c>
      <c r="B170" s="114">
        <v>0.93300000000000005</v>
      </c>
    </row>
    <row r="171" spans="1:2" ht="15" x14ac:dyDescent="0.25">
      <c r="A171" s="4" t="s">
        <v>863</v>
      </c>
      <c r="B171" s="114">
        <v>0.96199999999999997</v>
      </c>
    </row>
    <row r="172" spans="1:2" ht="15" x14ac:dyDescent="0.25">
      <c r="A172" s="4" t="s">
        <v>865</v>
      </c>
      <c r="B172" s="114">
        <v>0.97799999999999998</v>
      </c>
    </row>
    <row r="173" spans="1:2" ht="15" x14ac:dyDescent="0.25">
      <c r="A173" s="4" t="s">
        <v>889</v>
      </c>
      <c r="B173" s="114">
        <v>0.876</v>
      </c>
    </row>
    <row r="174" spans="1:2" ht="15" x14ac:dyDescent="0.25">
      <c r="A174" s="4" t="s">
        <v>891</v>
      </c>
      <c r="B174" s="114">
        <v>0.9405</v>
      </c>
    </row>
    <row r="175" spans="1:2" ht="15" x14ac:dyDescent="0.25">
      <c r="A175" s="4" t="s">
        <v>893</v>
      </c>
      <c r="B175" s="114">
        <v>0.96499999999999997</v>
      </c>
    </row>
    <row r="176" spans="1:2" ht="15" x14ac:dyDescent="0.25">
      <c r="A176" s="4" t="s">
        <v>895</v>
      </c>
      <c r="B176" s="114">
        <v>0.97899999999999998</v>
      </c>
    </row>
    <row r="177" spans="1:16" ht="15.75" thickBot="1" x14ac:dyDescent="0.3">
      <c r="A177" s="4" t="s">
        <v>897</v>
      </c>
      <c r="B177" s="140">
        <v>0.98699999999999999</v>
      </c>
      <c r="C177" s="140"/>
      <c r="D177" s="140"/>
      <c r="E177" s="140"/>
      <c r="F177" s="140"/>
      <c r="G177" s="140"/>
      <c r="H177" s="140"/>
      <c r="I177" s="140"/>
      <c r="J177" s="140"/>
      <c r="K177" s="140"/>
      <c r="L177" s="140"/>
      <c r="M177" s="140"/>
      <c r="N177" s="140"/>
      <c r="O177" s="140"/>
      <c r="P177" s="141"/>
    </row>
    <row r="178" spans="1:16" ht="15" x14ac:dyDescent="0.25">
      <c r="A178" t="s">
        <v>1396</v>
      </c>
      <c r="B178" s="135"/>
      <c r="C178" s="135"/>
      <c r="D178" s="135"/>
      <c r="E178" s="135"/>
      <c r="F178" s="135"/>
      <c r="G178" s="135"/>
      <c r="H178" s="135"/>
      <c r="I178" s="135"/>
      <c r="J178" s="135"/>
      <c r="K178" s="135"/>
      <c r="L178" s="135"/>
      <c r="M178" s="135"/>
      <c r="N178" s="135"/>
      <c r="O178" s="135"/>
    </row>
    <row r="179" spans="1:16" x14ac:dyDescent="0.2">
      <c r="A179" s="113" t="s">
        <v>1397</v>
      </c>
    </row>
    <row r="180" spans="1:16" ht="25.5" x14ac:dyDescent="0.2">
      <c r="A180" s="120" t="s">
        <v>1125</v>
      </c>
      <c r="B180" s="114">
        <v>1</v>
      </c>
      <c r="C180" s="114">
        <v>1</v>
      </c>
      <c r="D180" s="114">
        <v>0</v>
      </c>
      <c r="E180" s="114">
        <v>1</v>
      </c>
      <c r="F180" s="114">
        <v>1</v>
      </c>
      <c r="G180" s="114">
        <v>1</v>
      </c>
      <c r="H180" s="114">
        <v>1</v>
      </c>
      <c r="I180" s="114">
        <v>1</v>
      </c>
      <c r="J180" s="114">
        <v>1</v>
      </c>
      <c r="K180" s="114">
        <v>1</v>
      </c>
      <c r="L180" s="114">
        <v>1</v>
      </c>
      <c r="M180" s="114">
        <v>1</v>
      </c>
      <c r="N180" s="114">
        <v>1</v>
      </c>
      <c r="O180" s="114">
        <v>1</v>
      </c>
      <c r="P180" s="115">
        <v>1</v>
      </c>
    </row>
    <row r="181" spans="1:16" ht="38.25" x14ac:dyDescent="0.2">
      <c r="A181" s="120" t="s">
        <v>34</v>
      </c>
      <c r="B181" s="114">
        <v>1</v>
      </c>
      <c r="C181" s="114">
        <v>1</v>
      </c>
      <c r="D181" s="114">
        <v>1</v>
      </c>
      <c r="E181" s="114">
        <v>1</v>
      </c>
      <c r="F181" s="114">
        <v>0</v>
      </c>
      <c r="G181" s="114">
        <v>1</v>
      </c>
      <c r="H181" s="114">
        <v>1</v>
      </c>
      <c r="I181" s="114">
        <v>1</v>
      </c>
      <c r="J181" s="114">
        <v>1</v>
      </c>
      <c r="K181" s="114">
        <v>1</v>
      </c>
      <c r="L181" s="114">
        <v>1</v>
      </c>
      <c r="M181" s="114">
        <v>1</v>
      </c>
      <c r="N181" s="114">
        <v>1</v>
      </c>
      <c r="O181" s="114">
        <v>1</v>
      </c>
      <c r="P181" s="115">
        <v>1</v>
      </c>
    </row>
    <row r="182" spans="1:16" x14ac:dyDescent="0.2">
      <c r="A182" s="120" t="s">
        <v>1126</v>
      </c>
      <c r="B182" s="114">
        <v>0</v>
      </c>
      <c r="C182" s="114">
        <v>1</v>
      </c>
      <c r="D182" s="114">
        <v>1</v>
      </c>
      <c r="E182" s="114">
        <v>1</v>
      </c>
      <c r="F182" s="114">
        <v>1</v>
      </c>
      <c r="G182" s="114">
        <v>1</v>
      </c>
      <c r="H182" s="114">
        <v>1</v>
      </c>
      <c r="I182" s="114">
        <v>1</v>
      </c>
      <c r="J182" s="114">
        <v>1</v>
      </c>
      <c r="K182" s="114">
        <v>1</v>
      </c>
      <c r="L182" s="114">
        <v>0</v>
      </c>
      <c r="M182" s="114">
        <v>1</v>
      </c>
      <c r="N182" s="114">
        <v>0</v>
      </c>
      <c r="O182" s="114">
        <v>0</v>
      </c>
      <c r="P182" s="115">
        <v>1</v>
      </c>
    </row>
    <row r="183" spans="1:16" ht="25.5" x14ac:dyDescent="0.2">
      <c r="A183" s="120" t="s">
        <v>1127</v>
      </c>
      <c r="B183" s="114">
        <v>1</v>
      </c>
      <c r="C183" s="114">
        <v>1</v>
      </c>
      <c r="D183" s="114">
        <v>1</v>
      </c>
      <c r="E183" s="114">
        <v>1</v>
      </c>
      <c r="F183" s="114">
        <v>1</v>
      </c>
      <c r="G183" s="114">
        <v>1</v>
      </c>
      <c r="H183" s="114">
        <v>1</v>
      </c>
      <c r="I183" s="114">
        <v>1</v>
      </c>
      <c r="J183" s="114">
        <v>1</v>
      </c>
      <c r="K183" s="114">
        <v>1</v>
      </c>
      <c r="L183" s="114">
        <v>1</v>
      </c>
      <c r="M183" s="114">
        <v>1</v>
      </c>
      <c r="N183" s="114">
        <v>1</v>
      </c>
      <c r="O183" s="114">
        <v>1</v>
      </c>
      <c r="P183" s="115">
        <v>1</v>
      </c>
    </row>
    <row r="184" spans="1:16" x14ac:dyDescent="0.2">
      <c r="A184" s="120" t="s">
        <v>1128</v>
      </c>
      <c r="B184" s="114">
        <v>0</v>
      </c>
      <c r="C184" s="114">
        <v>1</v>
      </c>
      <c r="D184" s="114">
        <v>1</v>
      </c>
      <c r="E184" s="114">
        <v>1</v>
      </c>
      <c r="F184" s="114">
        <v>1</v>
      </c>
      <c r="G184" s="114">
        <v>1</v>
      </c>
      <c r="H184" s="114">
        <v>1</v>
      </c>
      <c r="I184" s="114">
        <v>1</v>
      </c>
      <c r="J184" s="114">
        <v>1</v>
      </c>
      <c r="K184" s="114">
        <v>1</v>
      </c>
      <c r="L184" s="114">
        <v>0</v>
      </c>
      <c r="M184" s="114">
        <v>1</v>
      </c>
      <c r="N184" s="114">
        <v>1</v>
      </c>
      <c r="O184" s="114">
        <v>0</v>
      </c>
      <c r="P184" s="115">
        <v>1</v>
      </c>
    </row>
    <row r="185" spans="1:16" x14ac:dyDescent="0.2">
      <c r="A185" s="120" t="s">
        <v>1129</v>
      </c>
      <c r="B185" s="114">
        <v>1</v>
      </c>
      <c r="C185" s="114">
        <v>1</v>
      </c>
      <c r="D185" s="114">
        <v>1</v>
      </c>
      <c r="E185" s="114">
        <v>1</v>
      </c>
      <c r="F185" s="114">
        <v>1</v>
      </c>
      <c r="G185" s="114">
        <v>1</v>
      </c>
      <c r="H185" s="114">
        <v>1</v>
      </c>
      <c r="I185" s="114">
        <v>1</v>
      </c>
      <c r="J185" s="114">
        <v>1</v>
      </c>
      <c r="K185" s="114">
        <v>1</v>
      </c>
      <c r="L185" s="114">
        <v>1</v>
      </c>
      <c r="M185" s="114">
        <v>1</v>
      </c>
      <c r="N185" s="114">
        <v>1</v>
      </c>
      <c r="O185" s="114">
        <v>1</v>
      </c>
      <c r="P185" s="115">
        <v>1</v>
      </c>
    </row>
    <row r="186" spans="1:16" ht="25.5" x14ac:dyDescent="0.2">
      <c r="A186" s="120" t="s">
        <v>1130</v>
      </c>
      <c r="B186" s="114">
        <v>0</v>
      </c>
      <c r="C186" s="114">
        <v>1</v>
      </c>
      <c r="D186" s="114">
        <v>1</v>
      </c>
      <c r="E186" s="114">
        <v>1</v>
      </c>
      <c r="F186" s="114">
        <v>1</v>
      </c>
      <c r="G186" s="114">
        <v>1</v>
      </c>
      <c r="H186" s="114">
        <v>1</v>
      </c>
      <c r="I186" s="114">
        <v>1</v>
      </c>
      <c r="J186" s="114">
        <v>1</v>
      </c>
      <c r="K186" s="114">
        <v>1</v>
      </c>
      <c r="L186" s="114">
        <v>0</v>
      </c>
      <c r="M186" s="114">
        <v>1</v>
      </c>
      <c r="N186" s="114">
        <v>1</v>
      </c>
      <c r="O186" s="114">
        <v>0</v>
      </c>
      <c r="P186" s="115">
        <v>0</v>
      </c>
    </row>
    <row r="187" spans="1:16" ht="25.5" x14ac:dyDescent="0.2">
      <c r="A187" s="120" t="s">
        <v>67</v>
      </c>
      <c r="B187" s="114">
        <v>0</v>
      </c>
      <c r="C187" s="114">
        <v>0</v>
      </c>
      <c r="D187" s="114">
        <v>1</v>
      </c>
      <c r="E187" s="114">
        <v>1</v>
      </c>
      <c r="F187" s="114">
        <v>1</v>
      </c>
      <c r="G187" s="114">
        <v>1</v>
      </c>
      <c r="H187" s="114">
        <v>0</v>
      </c>
      <c r="I187" s="114">
        <v>1</v>
      </c>
      <c r="J187" s="114">
        <v>0</v>
      </c>
      <c r="K187" s="114">
        <v>1</v>
      </c>
      <c r="L187" s="114">
        <v>0</v>
      </c>
      <c r="M187" s="114">
        <v>1</v>
      </c>
      <c r="N187" s="114">
        <v>0</v>
      </c>
      <c r="O187" s="114">
        <v>1</v>
      </c>
      <c r="P187" s="115">
        <v>0</v>
      </c>
    </row>
    <row r="188" spans="1:16" x14ac:dyDescent="0.2">
      <c r="A188" s="120" t="s">
        <v>87</v>
      </c>
      <c r="B188" s="114">
        <v>997</v>
      </c>
      <c r="C188" s="114">
        <v>0</v>
      </c>
      <c r="D188" s="114">
        <v>0</v>
      </c>
      <c r="E188" s="114">
        <v>0</v>
      </c>
      <c r="F188" s="114">
        <v>0.33</v>
      </c>
      <c r="G188" s="114">
        <v>997</v>
      </c>
      <c r="H188" s="114">
        <v>0.33</v>
      </c>
      <c r="I188" s="114">
        <v>0.33</v>
      </c>
      <c r="J188" s="114">
        <v>1</v>
      </c>
      <c r="K188" s="114">
        <v>997</v>
      </c>
      <c r="L188" s="114">
        <v>997</v>
      </c>
      <c r="M188" s="114">
        <v>0</v>
      </c>
      <c r="N188" s="114">
        <v>0</v>
      </c>
      <c r="O188" s="114">
        <v>997</v>
      </c>
      <c r="P188" s="115">
        <v>997</v>
      </c>
    </row>
    <row r="189" spans="1:16" ht="25.5" x14ac:dyDescent="0.2">
      <c r="A189" s="120" t="s">
        <v>1131</v>
      </c>
      <c r="B189" s="114">
        <v>0</v>
      </c>
      <c r="C189" s="114">
        <v>1</v>
      </c>
      <c r="D189" s="114">
        <v>1</v>
      </c>
      <c r="E189" s="114">
        <v>0</v>
      </c>
      <c r="F189" s="114">
        <v>1</v>
      </c>
      <c r="G189" s="114">
        <v>1</v>
      </c>
      <c r="H189" s="114">
        <v>1</v>
      </c>
      <c r="I189" s="114">
        <v>1</v>
      </c>
      <c r="J189" s="114">
        <v>1</v>
      </c>
      <c r="K189" s="114">
        <v>1</v>
      </c>
      <c r="L189" s="114">
        <v>0</v>
      </c>
      <c r="M189" s="114">
        <v>0</v>
      </c>
      <c r="N189" s="114">
        <v>0</v>
      </c>
      <c r="O189" s="114">
        <v>0</v>
      </c>
      <c r="P189" s="115">
        <v>1</v>
      </c>
    </row>
    <row r="190" spans="1:16" s="124" customFormat="1" ht="25.5" x14ac:dyDescent="0.2">
      <c r="A190" s="121" t="s">
        <v>1298</v>
      </c>
      <c r="B190" s="122">
        <v>0.70599999999999996</v>
      </c>
      <c r="C190" s="122">
        <v>0.86599999999999999</v>
      </c>
      <c r="D190" s="122">
        <v>0.996</v>
      </c>
      <c r="E190" s="122"/>
      <c r="F190" s="122"/>
      <c r="G190" s="122">
        <v>0.96399999999999997</v>
      </c>
      <c r="H190" s="122"/>
      <c r="I190" s="122">
        <v>0.92200000000000004</v>
      </c>
      <c r="J190" s="122">
        <v>1</v>
      </c>
      <c r="K190" s="122">
        <v>1</v>
      </c>
      <c r="L190" s="122">
        <v>0.99</v>
      </c>
      <c r="M190" s="122">
        <v>0.99</v>
      </c>
      <c r="N190" s="122">
        <v>0.79900000000000004</v>
      </c>
      <c r="O190" s="122">
        <v>0.871</v>
      </c>
      <c r="P190" s="123"/>
    </row>
    <row r="191" spans="1:16" s="124" customFormat="1" ht="25.5" x14ac:dyDescent="0.2">
      <c r="A191" s="121" t="s">
        <v>1299</v>
      </c>
      <c r="B191" s="122">
        <v>0.65200000000000002</v>
      </c>
      <c r="C191" s="122">
        <v>0.84199999999999997</v>
      </c>
      <c r="D191" s="122">
        <v>0.995</v>
      </c>
      <c r="E191" s="122">
        <v>0.26500000000000001</v>
      </c>
      <c r="F191" s="122"/>
      <c r="G191" s="122">
        <v>0.96599999999999997</v>
      </c>
      <c r="H191" s="122"/>
      <c r="I191" s="122"/>
      <c r="J191" s="122">
        <v>1</v>
      </c>
      <c r="K191" s="122">
        <v>1</v>
      </c>
      <c r="L191" s="122">
        <v>0.98799999999999999</v>
      </c>
      <c r="M191" s="122">
        <v>0.13900000000000001</v>
      </c>
      <c r="N191" s="122">
        <v>0.81599999999999995</v>
      </c>
      <c r="O191" s="122">
        <v>0.84399999999999997</v>
      </c>
      <c r="P191" s="123"/>
    </row>
    <row r="192" spans="1:16" ht="26.25" x14ac:dyDescent="0.25">
      <c r="A192" s="120" t="s">
        <v>1132</v>
      </c>
      <c r="B192" s="6">
        <v>0.66</v>
      </c>
      <c r="C192" s="4">
        <v>1</v>
      </c>
      <c r="D192" s="4"/>
      <c r="E192" s="4">
        <v>0</v>
      </c>
      <c r="F192" s="4">
        <v>0.66</v>
      </c>
      <c r="G192" s="4"/>
      <c r="H192" s="4"/>
      <c r="I192" s="4">
        <v>0.66</v>
      </c>
      <c r="J192" s="4">
        <v>1</v>
      </c>
      <c r="K192" s="4">
        <v>0.66</v>
      </c>
      <c r="L192" s="4">
        <v>0.66</v>
      </c>
      <c r="M192" s="4">
        <v>1</v>
      </c>
      <c r="N192" s="4"/>
      <c r="O192" s="4">
        <v>0.66</v>
      </c>
      <c r="P192" s="4">
        <v>0.33</v>
      </c>
    </row>
    <row r="193" spans="1:16" ht="25.5" x14ac:dyDescent="0.2">
      <c r="A193" s="120" t="s">
        <v>1133</v>
      </c>
      <c r="B193" s="114">
        <v>0</v>
      </c>
      <c r="C193" s="114">
        <v>1</v>
      </c>
      <c r="D193" s="114">
        <v>997</v>
      </c>
      <c r="E193" s="114">
        <v>1</v>
      </c>
      <c r="F193" s="114">
        <v>1</v>
      </c>
      <c r="G193" s="114">
        <v>997</v>
      </c>
      <c r="H193" s="114">
        <v>0</v>
      </c>
      <c r="I193" s="114">
        <v>1</v>
      </c>
      <c r="J193" s="114">
        <v>1</v>
      </c>
      <c r="K193" s="114">
        <v>997</v>
      </c>
      <c r="L193" s="114">
        <v>1</v>
      </c>
      <c r="M193" s="114">
        <v>1</v>
      </c>
      <c r="N193" s="114">
        <v>1</v>
      </c>
      <c r="O193" s="114">
        <v>1</v>
      </c>
      <c r="P193" s="115">
        <v>1</v>
      </c>
    </row>
    <row r="194" spans="1:16" ht="13.5" thickBot="1" x14ac:dyDescent="0.25">
      <c r="A194" s="117" t="s">
        <v>1398</v>
      </c>
      <c r="B194" s="118">
        <f>AVERAGE(B189:B193,B183:B187,B180:B182)</f>
        <v>0.46292307692307699</v>
      </c>
      <c r="C194" s="118">
        <f>AVERAGE(C180:C193)</f>
        <v>0.8362857142857143</v>
      </c>
      <c r="D194" s="118">
        <f>AVERAGE(D180:D188,D190:D191)</f>
        <v>0.81736363636363629</v>
      </c>
      <c r="E194" s="118">
        <f>AVERAGE(E180:E189,E191:E193)</f>
        <v>0.71269230769230774</v>
      </c>
      <c r="F194" s="118">
        <f>AVERAGE(F180:F189,F192:F193)</f>
        <v>0.83250000000000002</v>
      </c>
      <c r="G194" s="118">
        <f>AVERAGE(G180:G186,G189:G191)</f>
        <v>0.99299999999999999</v>
      </c>
      <c r="H194" s="118">
        <f>AVERAGE(H193,H180:H191)</f>
        <v>0.75727272727272732</v>
      </c>
      <c r="I194" s="118">
        <f>AVERAGE(I180:I193)</f>
        <v>0.91630769230769238</v>
      </c>
      <c r="J194" s="118">
        <f>AVERAGE(J180:J193)</f>
        <v>0.9285714285714286</v>
      </c>
      <c r="K194" s="118">
        <f>AVERAGE(K180:K187,K189:K192)</f>
        <v>0.97166666666666668</v>
      </c>
      <c r="L194" s="118">
        <f>AVERAGE(L193,L189:L191,L180:L187)</f>
        <v>0.58150000000000002</v>
      </c>
      <c r="M194" s="118">
        <f>AVERAGE(M180:M193)</f>
        <v>0.79492857142857143</v>
      </c>
      <c r="N194" s="118">
        <f>AVERAGE(N180:N191,N193)</f>
        <v>0.66269230769230769</v>
      </c>
      <c r="O194" s="118">
        <f>AVERAGE(O189:O193,O180:O187)</f>
        <v>0.64423076923076927</v>
      </c>
      <c r="P194" s="119">
        <f>AVERAGE(P189:P193,P180:P187)</f>
        <v>0.75727272727272732</v>
      </c>
    </row>
    <row r="195" spans="1:16" x14ac:dyDescent="0.2">
      <c r="A195" s="113" t="s">
        <v>1399</v>
      </c>
    </row>
    <row r="196" spans="1:16" ht="15" x14ac:dyDescent="0.25">
      <c r="A196" t="s">
        <v>1400</v>
      </c>
    </row>
    <row r="197" spans="1:16" ht="25.5" x14ac:dyDescent="0.2">
      <c r="A197" s="116" t="s">
        <v>37</v>
      </c>
      <c r="B197" s="114">
        <v>1</v>
      </c>
      <c r="C197" s="114">
        <v>0</v>
      </c>
      <c r="D197" s="114">
        <v>1</v>
      </c>
      <c r="E197" s="114">
        <v>1</v>
      </c>
      <c r="F197" s="114">
        <v>1</v>
      </c>
      <c r="G197" s="114">
        <v>1</v>
      </c>
      <c r="H197" s="114">
        <v>1</v>
      </c>
      <c r="I197" s="114">
        <v>1</v>
      </c>
      <c r="J197" s="114">
        <v>1</v>
      </c>
      <c r="K197" s="114">
        <v>1</v>
      </c>
      <c r="L197" s="114">
        <v>1</v>
      </c>
      <c r="M197" s="114">
        <v>1</v>
      </c>
      <c r="N197" s="114">
        <v>1</v>
      </c>
      <c r="O197" s="114">
        <v>1</v>
      </c>
      <c r="P197" s="115">
        <v>1</v>
      </c>
    </row>
    <row r="198" spans="1:16" x14ac:dyDescent="0.2">
      <c r="A198" s="116" t="s">
        <v>38</v>
      </c>
      <c r="B198" s="114">
        <v>1</v>
      </c>
      <c r="C198" s="114">
        <v>1</v>
      </c>
      <c r="D198" s="114">
        <v>1</v>
      </c>
      <c r="E198" s="114">
        <v>1</v>
      </c>
      <c r="F198" s="114">
        <v>1</v>
      </c>
      <c r="G198" s="114">
        <v>1</v>
      </c>
      <c r="H198" s="114">
        <v>1</v>
      </c>
      <c r="I198" s="114">
        <v>1</v>
      </c>
      <c r="J198" s="114">
        <v>1</v>
      </c>
      <c r="K198" s="114">
        <v>1</v>
      </c>
      <c r="L198" s="114">
        <v>1</v>
      </c>
      <c r="M198" s="114">
        <v>1</v>
      </c>
      <c r="N198" s="114">
        <v>1</v>
      </c>
      <c r="O198" s="114">
        <v>1</v>
      </c>
      <c r="P198" s="115">
        <v>1</v>
      </c>
    </row>
    <row r="199" spans="1:16" ht="38.25" x14ac:dyDescent="0.2">
      <c r="A199" s="116" t="s">
        <v>74</v>
      </c>
      <c r="B199" s="114">
        <v>0</v>
      </c>
      <c r="C199" s="114">
        <v>1</v>
      </c>
      <c r="D199" s="114">
        <v>1</v>
      </c>
      <c r="E199" s="114">
        <v>1</v>
      </c>
      <c r="F199" s="114">
        <v>1</v>
      </c>
      <c r="G199" s="114">
        <v>1</v>
      </c>
      <c r="H199" s="114">
        <v>1</v>
      </c>
      <c r="I199" s="114">
        <v>1</v>
      </c>
      <c r="J199" s="114">
        <v>1</v>
      </c>
      <c r="K199" s="114">
        <v>1</v>
      </c>
      <c r="L199" s="114">
        <v>1</v>
      </c>
      <c r="M199" s="114">
        <v>1</v>
      </c>
      <c r="N199" s="114">
        <v>997</v>
      </c>
      <c r="O199" s="114">
        <v>997</v>
      </c>
      <c r="P199" s="115">
        <v>1</v>
      </c>
    </row>
    <row r="200" spans="1:16" ht="25.5" x14ac:dyDescent="0.2">
      <c r="A200" s="116" t="s">
        <v>1184</v>
      </c>
      <c r="B200" s="114">
        <v>1</v>
      </c>
      <c r="C200" s="114">
        <v>1</v>
      </c>
      <c r="D200" s="114">
        <v>1</v>
      </c>
      <c r="E200" s="114">
        <v>1</v>
      </c>
      <c r="F200" s="114">
        <v>1</v>
      </c>
      <c r="G200" s="114">
        <v>1</v>
      </c>
      <c r="H200" s="114">
        <v>1</v>
      </c>
      <c r="I200" s="114">
        <v>1</v>
      </c>
      <c r="J200" s="114">
        <v>1</v>
      </c>
      <c r="K200" s="114">
        <v>1</v>
      </c>
      <c r="L200" s="114">
        <v>1</v>
      </c>
      <c r="M200" s="114">
        <v>1</v>
      </c>
      <c r="N200" s="114">
        <v>1</v>
      </c>
      <c r="O200" s="114">
        <v>1</v>
      </c>
      <c r="P200" s="115">
        <v>1</v>
      </c>
    </row>
    <row r="201" spans="1:16" x14ac:dyDescent="0.2">
      <c r="A201" s="116" t="s">
        <v>97</v>
      </c>
      <c r="B201" s="114">
        <v>1</v>
      </c>
      <c r="C201" s="114">
        <v>1</v>
      </c>
      <c r="D201" s="114">
        <v>1</v>
      </c>
      <c r="E201" s="114">
        <v>1</v>
      </c>
      <c r="F201" s="114">
        <v>1</v>
      </c>
      <c r="G201" s="114">
        <v>1</v>
      </c>
      <c r="H201" s="114">
        <v>1</v>
      </c>
      <c r="I201" s="114">
        <v>1</v>
      </c>
      <c r="J201" s="114">
        <v>1</v>
      </c>
      <c r="K201" s="114">
        <v>1</v>
      </c>
      <c r="L201" s="114">
        <v>1</v>
      </c>
      <c r="M201" s="114">
        <v>1</v>
      </c>
      <c r="N201" s="114">
        <v>1</v>
      </c>
      <c r="O201" s="114">
        <v>1</v>
      </c>
      <c r="P201" s="115">
        <v>1</v>
      </c>
    </row>
    <row r="202" spans="1:16" ht="25.5" x14ac:dyDescent="0.2">
      <c r="A202" s="116" t="s">
        <v>1185</v>
      </c>
      <c r="B202" s="114">
        <v>1</v>
      </c>
      <c r="C202" s="114">
        <v>1</v>
      </c>
      <c r="D202" s="114">
        <v>0</v>
      </c>
      <c r="E202" s="114">
        <v>1</v>
      </c>
      <c r="F202" s="114">
        <v>1</v>
      </c>
      <c r="G202" s="114">
        <v>1</v>
      </c>
      <c r="H202" s="114">
        <v>1</v>
      </c>
      <c r="I202" s="114">
        <v>1</v>
      </c>
      <c r="J202" s="114">
        <v>1</v>
      </c>
      <c r="K202" s="114">
        <v>1</v>
      </c>
      <c r="L202" s="114">
        <v>1</v>
      </c>
      <c r="M202" s="114">
        <v>1</v>
      </c>
      <c r="N202" s="114">
        <v>1</v>
      </c>
      <c r="O202" s="114">
        <v>1</v>
      </c>
      <c r="P202" s="115">
        <v>1</v>
      </c>
    </row>
    <row r="203" spans="1:16" s="124" customFormat="1" x14ac:dyDescent="0.2">
      <c r="A203" s="131" t="s">
        <v>1186</v>
      </c>
      <c r="B203" s="122">
        <v>1</v>
      </c>
      <c r="C203" s="122">
        <v>1</v>
      </c>
      <c r="D203" s="122">
        <v>1</v>
      </c>
      <c r="E203" s="122">
        <v>0</v>
      </c>
      <c r="F203" s="122">
        <v>1</v>
      </c>
      <c r="G203" s="122">
        <v>1</v>
      </c>
      <c r="H203" s="122">
        <v>1</v>
      </c>
      <c r="I203" s="122">
        <v>1</v>
      </c>
      <c r="J203" s="122">
        <v>1</v>
      </c>
      <c r="K203" s="122">
        <v>1</v>
      </c>
      <c r="L203" s="122">
        <v>1</v>
      </c>
      <c r="M203" s="122">
        <v>1</v>
      </c>
      <c r="N203" s="122">
        <v>1</v>
      </c>
      <c r="O203" s="122">
        <v>1</v>
      </c>
      <c r="P203" s="123">
        <v>1</v>
      </c>
    </row>
    <row r="204" spans="1:16" ht="25.5" x14ac:dyDescent="0.2">
      <c r="A204" s="116" t="s">
        <v>1187</v>
      </c>
      <c r="B204" s="114">
        <v>997</v>
      </c>
      <c r="C204" s="114">
        <v>997</v>
      </c>
      <c r="D204" s="114">
        <v>997</v>
      </c>
      <c r="E204" s="114">
        <v>0</v>
      </c>
      <c r="F204" s="114">
        <v>1</v>
      </c>
      <c r="G204" s="114">
        <v>1</v>
      </c>
      <c r="H204" s="114">
        <v>1</v>
      </c>
      <c r="I204" s="114">
        <v>1</v>
      </c>
      <c r="J204" s="114">
        <v>1</v>
      </c>
      <c r="K204" s="114">
        <v>1</v>
      </c>
      <c r="L204" s="114">
        <v>997</v>
      </c>
      <c r="M204" s="114">
        <v>1</v>
      </c>
      <c r="N204" s="114">
        <v>1</v>
      </c>
      <c r="O204" s="114">
        <v>997</v>
      </c>
      <c r="P204" s="115">
        <v>0</v>
      </c>
    </row>
    <row r="205" spans="1:16" ht="25.5" x14ac:dyDescent="0.2">
      <c r="A205" s="116" t="s">
        <v>1188</v>
      </c>
      <c r="B205" s="114">
        <v>1</v>
      </c>
      <c r="C205" s="114">
        <v>1</v>
      </c>
      <c r="D205" s="114">
        <v>1</v>
      </c>
      <c r="E205" s="114">
        <v>1</v>
      </c>
      <c r="F205" s="114">
        <v>1</v>
      </c>
      <c r="G205" s="114">
        <v>1</v>
      </c>
      <c r="H205" s="114">
        <v>1</v>
      </c>
      <c r="I205" s="114">
        <v>1</v>
      </c>
      <c r="J205" s="114">
        <v>1</v>
      </c>
      <c r="K205" s="114">
        <v>1</v>
      </c>
      <c r="L205" s="114">
        <v>1</v>
      </c>
      <c r="M205" s="114">
        <v>1</v>
      </c>
      <c r="N205" s="114">
        <v>0</v>
      </c>
      <c r="O205" s="114">
        <v>0</v>
      </c>
      <c r="P205" s="115">
        <v>1</v>
      </c>
    </row>
    <row r="206" spans="1:16" ht="25.5" x14ac:dyDescent="0.2">
      <c r="A206" s="116" t="s">
        <v>1189</v>
      </c>
      <c r="B206" s="114">
        <v>1</v>
      </c>
      <c r="C206" s="114">
        <v>1</v>
      </c>
      <c r="D206" s="114">
        <v>1</v>
      </c>
      <c r="E206" s="114">
        <v>1</v>
      </c>
      <c r="F206" s="114">
        <v>1</v>
      </c>
      <c r="G206" s="114">
        <v>1</v>
      </c>
      <c r="H206" s="114">
        <v>1</v>
      </c>
      <c r="I206" s="114">
        <v>1</v>
      </c>
      <c r="J206" s="114">
        <v>1</v>
      </c>
      <c r="K206" s="114">
        <v>1</v>
      </c>
      <c r="L206" s="114">
        <v>1</v>
      </c>
      <c r="M206" s="114">
        <v>1</v>
      </c>
      <c r="N206" s="114">
        <v>0</v>
      </c>
      <c r="O206" s="114">
        <v>0</v>
      </c>
      <c r="P206" s="115">
        <v>1</v>
      </c>
    </row>
    <row r="207" spans="1:16" s="124" customFormat="1" ht="25.5" x14ac:dyDescent="0.2">
      <c r="A207" s="131" t="s">
        <v>233</v>
      </c>
      <c r="B207" s="122">
        <v>1</v>
      </c>
      <c r="C207" s="122">
        <v>1</v>
      </c>
      <c r="D207" s="122">
        <v>1</v>
      </c>
      <c r="E207" s="122">
        <v>0</v>
      </c>
      <c r="F207" s="122">
        <v>0</v>
      </c>
      <c r="G207" s="122">
        <v>1</v>
      </c>
      <c r="H207" s="122">
        <v>1</v>
      </c>
      <c r="I207" s="122">
        <v>1</v>
      </c>
      <c r="J207" s="122">
        <v>1</v>
      </c>
      <c r="K207" s="122">
        <v>0</v>
      </c>
      <c r="L207" s="122">
        <v>1</v>
      </c>
      <c r="M207" s="122">
        <v>1</v>
      </c>
      <c r="N207" s="122">
        <v>0</v>
      </c>
      <c r="O207" s="122">
        <v>0</v>
      </c>
      <c r="P207" s="123">
        <v>1</v>
      </c>
    </row>
    <row r="208" spans="1:16" s="124" customFormat="1" x14ac:dyDescent="0.2">
      <c r="A208" s="131" t="s">
        <v>1190</v>
      </c>
      <c r="B208" s="122">
        <v>0.17499999999999999</v>
      </c>
      <c r="C208" s="122">
        <v>0.3</v>
      </c>
      <c r="D208" s="122">
        <v>0.25</v>
      </c>
      <c r="E208" s="122">
        <v>0.25</v>
      </c>
      <c r="F208" s="122">
        <v>0.25</v>
      </c>
      <c r="G208" s="122">
        <v>0.3</v>
      </c>
      <c r="H208" s="122">
        <v>0.55000000000000004</v>
      </c>
      <c r="I208" s="122">
        <v>0.3</v>
      </c>
      <c r="J208" s="122">
        <v>0.25</v>
      </c>
      <c r="K208" s="122">
        <v>0.25</v>
      </c>
      <c r="L208" s="122">
        <v>8.3000000000000004E-2</v>
      </c>
      <c r="M208" s="122">
        <v>0.22500000000000001</v>
      </c>
      <c r="N208" s="122">
        <v>0.25</v>
      </c>
      <c r="O208" s="122">
        <v>0.25</v>
      </c>
      <c r="P208" s="123">
        <v>0.25</v>
      </c>
    </row>
    <row r="209" spans="1:16" ht="25.5" x14ac:dyDescent="0.2">
      <c r="A209" s="116" t="s">
        <v>237</v>
      </c>
      <c r="B209" s="114">
        <v>1</v>
      </c>
      <c r="C209" s="114">
        <v>1</v>
      </c>
      <c r="D209" s="114">
        <v>1</v>
      </c>
      <c r="E209" s="114">
        <v>0</v>
      </c>
      <c r="F209" s="114">
        <v>0</v>
      </c>
      <c r="G209" s="114">
        <v>1</v>
      </c>
      <c r="H209" s="114">
        <v>1</v>
      </c>
      <c r="I209" s="114">
        <v>1</v>
      </c>
      <c r="J209" s="114">
        <v>1</v>
      </c>
      <c r="K209" s="114">
        <v>0</v>
      </c>
      <c r="L209" s="114">
        <v>1</v>
      </c>
      <c r="M209" s="114">
        <v>1</v>
      </c>
      <c r="N209" s="114">
        <v>0</v>
      </c>
      <c r="O209" s="114">
        <v>0</v>
      </c>
      <c r="P209" s="115">
        <v>1</v>
      </c>
    </row>
    <row r="210" spans="1:16" ht="15" x14ac:dyDescent="0.25">
      <c r="A210" s="116" t="s">
        <v>1191</v>
      </c>
      <c r="B210" s="24">
        <v>0.17499999999999999</v>
      </c>
      <c r="C210" s="142">
        <v>0.3</v>
      </c>
      <c r="D210" s="142">
        <v>0.25</v>
      </c>
      <c r="E210" s="24"/>
      <c r="F210" s="24"/>
      <c r="G210" s="80">
        <v>0.4</v>
      </c>
      <c r="H210" s="143">
        <v>0.35</v>
      </c>
      <c r="I210" s="80">
        <v>0.3</v>
      </c>
      <c r="J210" s="80">
        <v>0.3</v>
      </c>
      <c r="K210" s="24"/>
      <c r="L210" s="142">
        <v>8.3000000000000004E-2</v>
      </c>
      <c r="M210" s="142">
        <v>0.22500000000000001</v>
      </c>
      <c r="N210" s="24"/>
      <c r="O210" s="24"/>
      <c r="P210" s="142">
        <v>0.25</v>
      </c>
    </row>
    <row r="211" spans="1:16" s="124" customFormat="1" ht="25.5" x14ac:dyDescent="0.2">
      <c r="A211" s="131" t="s">
        <v>1219</v>
      </c>
      <c r="B211" s="122">
        <v>0.75</v>
      </c>
      <c r="C211" s="122">
        <v>1</v>
      </c>
      <c r="D211" s="122">
        <v>1</v>
      </c>
      <c r="E211" s="122">
        <v>1</v>
      </c>
      <c r="F211" s="122">
        <v>1</v>
      </c>
      <c r="G211" s="122">
        <v>1</v>
      </c>
      <c r="H211" s="122">
        <v>1</v>
      </c>
      <c r="I211" s="122">
        <v>1</v>
      </c>
      <c r="J211" s="122">
        <v>1</v>
      </c>
      <c r="K211" s="122">
        <v>1</v>
      </c>
      <c r="L211" s="122">
        <v>1</v>
      </c>
      <c r="M211" s="122">
        <v>1</v>
      </c>
      <c r="N211" s="122">
        <v>1</v>
      </c>
      <c r="O211" s="122">
        <v>1</v>
      </c>
      <c r="P211" s="123">
        <v>0.25</v>
      </c>
    </row>
    <row r="212" spans="1:16" ht="25.5" x14ac:dyDescent="0.2">
      <c r="A212" s="116" t="s">
        <v>85</v>
      </c>
      <c r="B212" s="114">
        <v>1</v>
      </c>
      <c r="C212" s="114">
        <v>1</v>
      </c>
      <c r="D212" s="114">
        <v>0.33</v>
      </c>
      <c r="E212" s="114">
        <v>0.33</v>
      </c>
      <c r="F212" s="114">
        <v>0.33</v>
      </c>
      <c r="G212" s="114">
        <v>0.33</v>
      </c>
      <c r="H212" s="114">
        <v>0.33</v>
      </c>
      <c r="I212" s="114">
        <v>0.33</v>
      </c>
      <c r="J212" s="114">
        <v>0.33</v>
      </c>
      <c r="K212" s="114">
        <v>0.66</v>
      </c>
      <c r="L212" s="114">
        <v>0.66</v>
      </c>
      <c r="M212" s="114">
        <v>0.33</v>
      </c>
      <c r="N212" s="114">
        <v>0.66</v>
      </c>
      <c r="O212" s="114">
        <v>1</v>
      </c>
      <c r="P212" s="115">
        <v>0.33</v>
      </c>
    </row>
    <row r="213" spans="1:16" ht="16.5" customHeight="1" thickBot="1" x14ac:dyDescent="0.25">
      <c r="A213" s="117" t="s">
        <v>1401</v>
      </c>
      <c r="B213" s="118">
        <f>AVERAGE(B205:B212,B201:B203,B197:B199)</f>
        <v>0.79285714285714282</v>
      </c>
      <c r="C213" s="118">
        <f>AVERAGE(C205:C212,C197:C203)</f>
        <v>0.84</v>
      </c>
      <c r="D213" s="118">
        <f>AVERAGE(D205:D212,D197:D203)</f>
        <v>0.78866666666666663</v>
      </c>
      <c r="E213" s="118">
        <f>AVERAGE(E197:E212)</f>
        <v>0.63866666666666672</v>
      </c>
      <c r="F213" s="118">
        <f t="shared" ref="F213:P213" si="9">AVERAGE(F197:F212)</f>
        <v>0.77200000000000002</v>
      </c>
      <c r="G213" s="118">
        <f t="shared" si="9"/>
        <v>0.87687500000000007</v>
      </c>
      <c r="H213" s="118">
        <f t="shared" si="9"/>
        <v>0.88937500000000003</v>
      </c>
      <c r="I213" s="118">
        <f t="shared" si="9"/>
        <v>0.87062500000000009</v>
      </c>
      <c r="J213" s="118">
        <f t="shared" si="9"/>
        <v>0.86750000000000005</v>
      </c>
      <c r="K213" s="118">
        <f t="shared" si="9"/>
        <v>0.79400000000000004</v>
      </c>
      <c r="L213" s="118">
        <f>AVERAGE(L205:L212,L197:L203)</f>
        <v>0.85506666666666675</v>
      </c>
      <c r="M213" s="118">
        <f t="shared" si="9"/>
        <v>0.86124999999999996</v>
      </c>
      <c r="N213" s="118">
        <f>AVERAGE(N200:N212,N197:N198)</f>
        <v>0.63642857142857145</v>
      </c>
      <c r="O213" s="118">
        <f>AVERAGE(O200:O203,O205:O212,O197:O198)</f>
        <v>0.63461538461538458</v>
      </c>
      <c r="P213" s="119">
        <f t="shared" si="9"/>
        <v>0.755</v>
      </c>
    </row>
    <row r="214" spans="1:16" x14ac:dyDescent="0.2">
      <c r="A214" s="113" t="s">
        <v>1402</v>
      </c>
    </row>
    <row r="215" spans="1:16" ht="15" x14ac:dyDescent="0.25">
      <c r="A215" t="s">
        <v>1403</v>
      </c>
    </row>
    <row r="216" spans="1:16" x14ac:dyDescent="0.2">
      <c r="A216" s="116" t="s">
        <v>166</v>
      </c>
      <c r="B216" s="114">
        <v>1</v>
      </c>
      <c r="C216" s="114">
        <v>1</v>
      </c>
      <c r="D216" s="114">
        <v>0.5</v>
      </c>
      <c r="E216" s="114">
        <v>1</v>
      </c>
      <c r="F216" s="114">
        <v>1</v>
      </c>
      <c r="G216" s="114">
        <v>1</v>
      </c>
      <c r="H216" s="114">
        <v>1</v>
      </c>
      <c r="I216" s="114">
        <v>1</v>
      </c>
      <c r="J216" s="114">
        <v>1</v>
      </c>
      <c r="K216" s="114">
        <v>1</v>
      </c>
      <c r="L216" s="114">
        <v>0.5</v>
      </c>
      <c r="M216" s="114">
        <v>0.5</v>
      </c>
      <c r="N216" s="114">
        <v>1</v>
      </c>
      <c r="O216" s="114">
        <v>0</v>
      </c>
      <c r="P216" s="115">
        <v>1</v>
      </c>
    </row>
    <row r="217" spans="1:16" x14ac:dyDescent="0.2">
      <c r="A217" s="116" t="s">
        <v>168</v>
      </c>
      <c r="B217" s="114">
        <v>1</v>
      </c>
      <c r="C217" s="114">
        <v>1</v>
      </c>
      <c r="D217" s="114">
        <v>0.5</v>
      </c>
      <c r="E217" s="114">
        <v>1</v>
      </c>
      <c r="F217" s="114">
        <v>1</v>
      </c>
      <c r="G217" s="114">
        <v>1</v>
      </c>
      <c r="H217" s="114">
        <v>1</v>
      </c>
      <c r="I217" s="114">
        <v>1</v>
      </c>
      <c r="J217" s="114">
        <v>0.5</v>
      </c>
      <c r="K217" s="114">
        <v>1</v>
      </c>
      <c r="L217" s="114">
        <v>0.5</v>
      </c>
      <c r="M217" s="114">
        <v>0.5</v>
      </c>
      <c r="N217" s="114">
        <v>1</v>
      </c>
      <c r="O217" s="114">
        <v>0</v>
      </c>
      <c r="P217" s="115">
        <v>1</v>
      </c>
    </row>
    <row r="218" spans="1:16" x14ac:dyDescent="0.2">
      <c r="A218" s="116" t="s">
        <v>1193</v>
      </c>
      <c r="B218" s="114">
        <v>0</v>
      </c>
      <c r="C218" s="114">
        <v>0</v>
      </c>
      <c r="D218" s="114">
        <v>0</v>
      </c>
      <c r="E218" s="114">
        <v>1</v>
      </c>
      <c r="F218" s="114">
        <v>1</v>
      </c>
      <c r="G218" s="114">
        <v>0.5</v>
      </c>
      <c r="H218" s="114">
        <v>1</v>
      </c>
      <c r="I218" s="114">
        <v>1</v>
      </c>
      <c r="J218" s="114">
        <v>0.5</v>
      </c>
      <c r="K218" s="114">
        <v>1</v>
      </c>
      <c r="L218" s="114">
        <v>0.5</v>
      </c>
      <c r="M218" s="114">
        <v>0.5</v>
      </c>
      <c r="N218" s="114">
        <v>1</v>
      </c>
      <c r="O218" s="114">
        <v>0</v>
      </c>
      <c r="P218" s="115">
        <v>0.5</v>
      </c>
    </row>
    <row r="219" spans="1:16" x14ac:dyDescent="0.2">
      <c r="A219" s="116" t="s">
        <v>172</v>
      </c>
      <c r="B219" s="114">
        <v>0</v>
      </c>
      <c r="C219" s="114">
        <v>0</v>
      </c>
      <c r="D219" s="114">
        <v>0</v>
      </c>
      <c r="E219" s="114">
        <v>1</v>
      </c>
      <c r="F219" s="114">
        <v>1</v>
      </c>
      <c r="G219" s="114">
        <v>0.5</v>
      </c>
      <c r="H219" s="114">
        <v>1</v>
      </c>
      <c r="I219" s="114">
        <v>1</v>
      </c>
      <c r="J219" s="114">
        <v>0</v>
      </c>
      <c r="K219" s="114">
        <v>1</v>
      </c>
      <c r="L219" s="114">
        <v>0.5</v>
      </c>
      <c r="M219" s="114">
        <v>0.5</v>
      </c>
      <c r="N219" s="114">
        <v>1</v>
      </c>
      <c r="O219" s="114">
        <v>0</v>
      </c>
      <c r="P219" s="115">
        <v>0.5</v>
      </c>
    </row>
    <row r="220" spans="1:16" ht="25.5" x14ac:dyDescent="0.2">
      <c r="A220" s="116" t="s">
        <v>1194</v>
      </c>
      <c r="B220" s="114">
        <v>1</v>
      </c>
      <c r="C220" s="114">
        <v>1</v>
      </c>
      <c r="D220" s="114">
        <v>1</v>
      </c>
      <c r="E220" s="114">
        <v>1</v>
      </c>
      <c r="F220" s="114">
        <v>1</v>
      </c>
      <c r="G220" s="114">
        <v>1</v>
      </c>
      <c r="H220" s="114">
        <v>1</v>
      </c>
      <c r="I220" s="114">
        <v>1</v>
      </c>
      <c r="J220" s="114">
        <v>1</v>
      </c>
      <c r="K220" s="114">
        <v>1</v>
      </c>
      <c r="L220" s="114">
        <v>1</v>
      </c>
      <c r="M220" s="114">
        <v>1</v>
      </c>
      <c r="N220" s="114">
        <v>1</v>
      </c>
      <c r="O220" s="114">
        <v>1</v>
      </c>
      <c r="P220" s="115">
        <v>1</v>
      </c>
    </row>
    <row r="221" spans="1:16" ht="25.5" x14ac:dyDescent="0.2">
      <c r="A221" s="116" t="s">
        <v>33</v>
      </c>
      <c r="B221" s="114">
        <v>1</v>
      </c>
      <c r="C221" s="114">
        <v>1</v>
      </c>
      <c r="D221" s="114">
        <v>0</v>
      </c>
      <c r="E221" s="114">
        <v>1</v>
      </c>
      <c r="F221" s="114">
        <v>1</v>
      </c>
      <c r="G221" s="114">
        <v>1</v>
      </c>
      <c r="H221" s="114">
        <v>1</v>
      </c>
      <c r="I221" s="114">
        <v>1</v>
      </c>
      <c r="J221" s="114">
        <v>1</v>
      </c>
      <c r="K221" s="114">
        <v>1</v>
      </c>
      <c r="L221" s="114">
        <v>1</v>
      </c>
      <c r="M221" s="114">
        <v>1</v>
      </c>
      <c r="N221" s="114">
        <v>1</v>
      </c>
      <c r="O221" s="114">
        <v>1</v>
      </c>
      <c r="P221" s="115">
        <v>1</v>
      </c>
    </row>
    <row r="222" spans="1:16" ht="38.25" x14ac:dyDescent="0.2">
      <c r="A222" s="116" t="s">
        <v>34</v>
      </c>
      <c r="B222" s="114">
        <v>1</v>
      </c>
      <c r="C222" s="114">
        <v>1</v>
      </c>
      <c r="D222" s="114">
        <v>1</v>
      </c>
      <c r="E222" s="114">
        <v>1</v>
      </c>
      <c r="F222" s="114">
        <v>0</v>
      </c>
      <c r="G222" s="114">
        <v>1</v>
      </c>
      <c r="H222" s="114">
        <v>1</v>
      </c>
      <c r="I222" s="114">
        <v>1</v>
      </c>
      <c r="J222" s="114">
        <v>1</v>
      </c>
      <c r="K222" s="114">
        <v>1</v>
      </c>
      <c r="L222" s="114">
        <v>1</v>
      </c>
      <c r="M222" s="114">
        <v>1</v>
      </c>
      <c r="N222" s="114">
        <v>1</v>
      </c>
      <c r="O222" s="114">
        <v>1</v>
      </c>
      <c r="P222" s="115">
        <v>1</v>
      </c>
    </row>
    <row r="223" spans="1:16" ht="25.5" x14ac:dyDescent="0.2">
      <c r="A223" s="116" t="s">
        <v>35</v>
      </c>
      <c r="B223" s="114">
        <v>997</v>
      </c>
      <c r="C223" s="114">
        <v>1</v>
      </c>
      <c r="D223" s="114">
        <v>0</v>
      </c>
      <c r="E223" s="114">
        <v>1</v>
      </c>
      <c r="F223" s="114">
        <v>1</v>
      </c>
      <c r="G223" s="114">
        <v>1</v>
      </c>
      <c r="H223" s="114">
        <v>1</v>
      </c>
      <c r="I223" s="114">
        <v>1</v>
      </c>
      <c r="J223" s="114">
        <v>1</v>
      </c>
      <c r="K223" s="114">
        <v>1</v>
      </c>
      <c r="L223" s="114">
        <v>1</v>
      </c>
      <c r="M223" s="114">
        <v>1</v>
      </c>
      <c r="N223" s="114">
        <v>1</v>
      </c>
      <c r="O223" s="114">
        <v>1</v>
      </c>
      <c r="P223" s="115">
        <v>0</v>
      </c>
    </row>
    <row r="224" spans="1:16" ht="25.5" x14ac:dyDescent="0.2">
      <c r="A224" s="116" t="s">
        <v>1187</v>
      </c>
      <c r="B224" s="114">
        <v>997</v>
      </c>
      <c r="C224" s="114">
        <v>997</v>
      </c>
      <c r="D224" s="114">
        <v>997</v>
      </c>
      <c r="E224" s="114">
        <v>0</v>
      </c>
      <c r="F224" s="114">
        <v>1</v>
      </c>
      <c r="G224" s="114">
        <v>1</v>
      </c>
      <c r="H224" s="114">
        <v>1</v>
      </c>
      <c r="I224" s="114">
        <v>1</v>
      </c>
      <c r="J224" s="114">
        <v>1</v>
      </c>
      <c r="K224" s="114">
        <v>1</v>
      </c>
      <c r="L224" s="114">
        <v>997</v>
      </c>
      <c r="M224" s="114">
        <v>1</v>
      </c>
      <c r="N224" s="114">
        <v>1</v>
      </c>
      <c r="O224" s="114">
        <v>997</v>
      </c>
      <c r="P224" s="115">
        <v>0</v>
      </c>
    </row>
    <row r="225" spans="1:16" ht="25.5" x14ac:dyDescent="0.2">
      <c r="A225" s="116" t="s">
        <v>37</v>
      </c>
      <c r="B225" s="114">
        <v>1</v>
      </c>
      <c r="C225" s="114">
        <v>0</v>
      </c>
      <c r="D225" s="114">
        <v>1</v>
      </c>
      <c r="E225" s="114">
        <v>1</v>
      </c>
      <c r="F225" s="114">
        <v>1</v>
      </c>
      <c r="G225" s="114">
        <v>1</v>
      </c>
      <c r="H225" s="114">
        <v>1</v>
      </c>
      <c r="I225" s="114">
        <v>1</v>
      </c>
      <c r="J225" s="114">
        <v>1</v>
      </c>
      <c r="K225" s="114">
        <v>1</v>
      </c>
      <c r="L225" s="114">
        <v>1</v>
      </c>
      <c r="M225" s="114">
        <v>1</v>
      </c>
      <c r="N225" s="114">
        <v>1</v>
      </c>
      <c r="O225" s="114">
        <v>1</v>
      </c>
      <c r="P225" s="115">
        <v>1</v>
      </c>
    </row>
    <row r="226" spans="1:16" x14ac:dyDescent="0.2">
      <c r="A226" s="116" t="s">
        <v>38</v>
      </c>
      <c r="B226" s="114">
        <v>1</v>
      </c>
      <c r="C226" s="114">
        <v>1</v>
      </c>
      <c r="D226" s="114">
        <v>1</v>
      </c>
      <c r="E226" s="114">
        <v>1</v>
      </c>
      <c r="F226" s="114">
        <v>1</v>
      </c>
      <c r="G226" s="114">
        <v>1</v>
      </c>
      <c r="H226" s="114">
        <v>1</v>
      </c>
      <c r="I226" s="114">
        <v>1</v>
      </c>
      <c r="J226" s="114">
        <v>1</v>
      </c>
      <c r="K226" s="114">
        <v>1</v>
      </c>
      <c r="L226" s="114">
        <v>1</v>
      </c>
      <c r="M226" s="114">
        <v>1</v>
      </c>
      <c r="N226" s="114">
        <v>1</v>
      </c>
      <c r="O226" s="114">
        <v>1</v>
      </c>
      <c r="P226" s="115">
        <v>1</v>
      </c>
    </row>
    <row r="227" spans="1:16" x14ac:dyDescent="0.2">
      <c r="A227" s="116" t="s">
        <v>1195</v>
      </c>
      <c r="B227" s="114">
        <v>1</v>
      </c>
      <c r="C227" s="114">
        <v>1</v>
      </c>
      <c r="D227" s="114">
        <v>1</v>
      </c>
      <c r="E227" s="114">
        <v>1</v>
      </c>
      <c r="F227" s="114">
        <v>1</v>
      </c>
      <c r="G227" s="114">
        <v>1</v>
      </c>
      <c r="H227" s="114">
        <v>1</v>
      </c>
      <c r="I227" s="114">
        <v>1</v>
      </c>
      <c r="J227" s="114">
        <v>1</v>
      </c>
      <c r="K227" s="114">
        <v>1</v>
      </c>
      <c r="L227" s="114">
        <v>1</v>
      </c>
      <c r="M227" s="114">
        <v>1</v>
      </c>
      <c r="N227" s="114">
        <v>1</v>
      </c>
      <c r="P227" s="115">
        <v>0.5</v>
      </c>
    </row>
    <row r="228" spans="1:16" ht="25.5" x14ac:dyDescent="0.2">
      <c r="A228" s="116" t="s">
        <v>1196</v>
      </c>
      <c r="B228" s="114">
        <v>1</v>
      </c>
      <c r="C228" s="114">
        <v>1</v>
      </c>
      <c r="D228" s="114">
        <v>1</v>
      </c>
      <c r="E228" s="114">
        <v>1</v>
      </c>
      <c r="F228" s="114">
        <v>1</v>
      </c>
      <c r="G228" s="114">
        <v>1</v>
      </c>
      <c r="H228" s="114">
        <v>1</v>
      </c>
      <c r="I228" s="114">
        <v>1</v>
      </c>
      <c r="J228" s="114">
        <v>1</v>
      </c>
      <c r="K228" s="114">
        <v>1</v>
      </c>
      <c r="L228" s="114">
        <v>1</v>
      </c>
      <c r="M228" s="114">
        <v>1</v>
      </c>
      <c r="N228" s="114">
        <v>1</v>
      </c>
      <c r="O228" s="114">
        <v>1</v>
      </c>
      <c r="P228" s="115">
        <v>1</v>
      </c>
    </row>
    <row r="229" spans="1:16" x14ac:dyDescent="0.2">
      <c r="A229" s="116" t="s">
        <v>1197</v>
      </c>
      <c r="B229" s="114">
        <v>1</v>
      </c>
      <c r="C229" s="114">
        <v>1</v>
      </c>
      <c r="D229" s="114">
        <v>1</v>
      </c>
      <c r="E229" s="114">
        <v>1</v>
      </c>
      <c r="F229" s="114">
        <v>1</v>
      </c>
      <c r="G229" s="114">
        <v>1</v>
      </c>
      <c r="H229" s="114">
        <v>1</v>
      </c>
      <c r="I229" s="114">
        <v>1</v>
      </c>
      <c r="J229" s="114">
        <v>1</v>
      </c>
      <c r="K229" s="114">
        <v>1</v>
      </c>
      <c r="L229" s="114">
        <v>1</v>
      </c>
      <c r="M229" s="114">
        <v>1</v>
      </c>
      <c r="N229" s="114">
        <v>1</v>
      </c>
      <c r="O229" s="114">
        <v>1</v>
      </c>
      <c r="P229" s="115">
        <v>1</v>
      </c>
    </row>
    <row r="230" spans="1:16" x14ac:dyDescent="0.2">
      <c r="A230" s="116" t="s">
        <v>1198</v>
      </c>
      <c r="B230" s="114">
        <v>0</v>
      </c>
      <c r="C230" s="114">
        <v>1</v>
      </c>
      <c r="D230" s="114">
        <v>1</v>
      </c>
      <c r="E230" s="114">
        <v>1</v>
      </c>
      <c r="F230" s="114">
        <v>1</v>
      </c>
      <c r="G230" s="114">
        <v>1</v>
      </c>
      <c r="H230" s="114">
        <v>1</v>
      </c>
      <c r="I230" s="114">
        <v>1</v>
      </c>
      <c r="J230" s="114">
        <v>1</v>
      </c>
      <c r="K230" s="114">
        <v>1</v>
      </c>
      <c r="L230" s="114">
        <v>0</v>
      </c>
      <c r="M230" s="114">
        <v>1</v>
      </c>
      <c r="N230" s="114">
        <v>0</v>
      </c>
      <c r="O230" s="114">
        <v>0</v>
      </c>
      <c r="P230" s="115">
        <v>1</v>
      </c>
    </row>
    <row r="231" spans="1:16" x14ac:dyDescent="0.2">
      <c r="A231" s="116" t="s">
        <v>1199</v>
      </c>
      <c r="B231" s="114">
        <v>1</v>
      </c>
      <c r="C231" s="114">
        <v>1</v>
      </c>
      <c r="D231" s="114">
        <v>1</v>
      </c>
      <c r="E231" s="114">
        <v>1</v>
      </c>
      <c r="F231" s="114">
        <v>1</v>
      </c>
      <c r="G231" s="114">
        <v>1</v>
      </c>
      <c r="H231" s="114">
        <v>1</v>
      </c>
      <c r="I231" s="114">
        <v>1</v>
      </c>
      <c r="J231" s="114">
        <v>1</v>
      </c>
      <c r="K231" s="114">
        <v>1</v>
      </c>
      <c r="L231" s="114">
        <v>1</v>
      </c>
      <c r="M231" s="114">
        <v>1</v>
      </c>
      <c r="N231" s="114">
        <v>1</v>
      </c>
      <c r="O231" s="114">
        <v>1</v>
      </c>
      <c r="P231" s="115">
        <v>1</v>
      </c>
    </row>
    <row r="232" spans="1:16" ht="25.5" x14ac:dyDescent="0.2">
      <c r="A232" s="116" t="s">
        <v>1200</v>
      </c>
      <c r="B232" s="114">
        <v>1</v>
      </c>
      <c r="C232" s="114">
        <v>1</v>
      </c>
      <c r="D232" s="114">
        <v>1</v>
      </c>
      <c r="E232" s="114">
        <v>1</v>
      </c>
      <c r="F232" s="114">
        <v>1</v>
      </c>
      <c r="G232" s="114">
        <v>1</v>
      </c>
      <c r="H232" s="114">
        <v>1</v>
      </c>
      <c r="I232" s="114">
        <v>1</v>
      </c>
      <c r="J232" s="114">
        <v>1</v>
      </c>
      <c r="K232" s="114">
        <v>1</v>
      </c>
      <c r="L232" s="114">
        <v>1</v>
      </c>
      <c r="M232" s="114">
        <v>1</v>
      </c>
      <c r="N232" s="114">
        <v>1</v>
      </c>
      <c r="O232" s="114">
        <v>0</v>
      </c>
      <c r="P232" s="115">
        <v>1</v>
      </c>
    </row>
    <row r="233" spans="1:16" ht="25.5" x14ac:dyDescent="0.2">
      <c r="A233" s="116" t="s">
        <v>1201</v>
      </c>
      <c r="B233" s="114">
        <v>1</v>
      </c>
      <c r="C233" s="114">
        <v>1</v>
      </c>
      <c r="D233" s="114">
        <v>1</v>
      </c>
      <c r="E233" s="114">
        <v>1</v>
      </c>
      <c r="F233" s="114">
        <v>1</v>
      </c>
      <c r="G233" s="114">
        <v>1</v>
      </c>
      <c r="H233" s="114">
        <v>1</v>
      </c>
      <c r="I233" s="114">
        <v>1</v>
      </c>
      <c r="J233" s="114">
        <v>1</v>
      </c>
      <c r="K233" s="114">
        <v>1</v>
      </c>
      <c r="L233" s="114">
        <v>1</v>
      </c>
      <c r="M233" s="114">
        <v>1</v>
      </c>
      <c r="N233" s="114">
        <v>1</v>
      </c>
      <c r="O233" s="114">
        <v>1</v>
      </c>
      <c r="P233" s="115">
        <v>1</v>
      </c>
    </row>
    <row r="234" spans="1:16" x14ac:dyDescent="0.2">
      <c r="A234" s="116" t="s">
        <v>1202</v>
      </c>
      <c r="B234" s="114">
        <v>1</v>
      </c>
      <c r="C234" s="114">
        <v>0</v>
      </c>
      <c r="D234" s="114">
        <v>1</v>
      </c>
      <c r="E234" s="114">
        <v>1</v>
      </c>
      <c r="F234" s="114">
        <v>1</v>
      </c>
      <c r="G234" s="114">
        <v>1</v>
      </c>
      <c r="H234" s="114">
        <v>1</v>
      </c>
      <c r="I234" s="114">
        <v>1</v>
      </c>
      <c r="J234" s="114">
        <v>1</v>
      </c>
      <c r="K234" s="114">
        <v>1</v>
      </c>
      <c r="L234" s="114">
        <v>1</v>
      </c>
      <c r="M234" s="114">
        <v>1</v>
      </c>
      <c r="N234" s="114">
        <v>0</v>
      </c>
      <c r="O234" s="114">
        <v>0</v>
      </c>
      <c r="P234" s="115">
        <v>1</v>
      </c>
    </row>
    <row r="235" spans="1:16" x14ac:dyDescent="0.2">
      <c r="A235" s="116" t="s">
        <v>1203</v>
      </c>
      <c r="B235" s="114">
        <v>1</v>
      </c>
      <c r="C235" s="114">
        <v>1</v>
      </c>
      <c r="D235" s="114">
        <v>1</v>
      </c>
      <c r="E235" s="114">
        <v>1</v>
      </c>
      <c r="F235" s="114">
        <v>1</v>
      </c>
      <c r="G235" s="114">
        <v>1</v>
      </c>
      <c r="H235" s="114">
        <v>1</v>
      </c>
      <c r="I235" s="114">
        <v>1</v>
      </c>
      <c r="J235" s="114">
        <v>1</v>
      </c>
      <c r="K235" s="114">
        <v>1</v>
      </c>
      <c r="L235" s="114">
        <v>0</v>
      </c>
      <c r="M235" s="114">
        <v>1</v>
      </c>
      <c r="N235" s="114">
        <v>0</v>
      </c>
      <c r="O235" s="114">
        <v>0</v>
      </c>
      <c r="P235" s="115">
        <v>1</v>
      </c>
    </row>
    <row r="236" spans="1:16" ht="25.5" x14ac:dyDescent="0.2">
      <c r="A236" s="116" t="s">
        <v>1204</v>
      </c>
      <c r="B236" s="114">
        <v>0</v>
      </c>
      <c r="C236" s="114">
        <v>1</v>
      </c>
      <c r="D236" s="114">
        <v>1</v>
      </c>
      <c r="E236" s="114">
        <v>1</v>
      </c>
      <c r="F236" s="114">
        <v>1</v>
      </c>
      <c r="G236" s="114">
        <v>1</v>
      </c>
      <c r="H236" s="114">
        <v>1</v>
      </c>
      <c r="I236" s="114">
        <v>1</v>
      </c>
      <c r="J236" s="114">
        <v>1</v>
      </c>
      <c r="K236" s="114">
        <v>1</v>
      </c>
      <c r="L236" s="114">
        <v>0</v>
      </c>
      <c r="M236" s="114">
        <v>1</v>
      </c>
      <c r="N236" s="114">
        <v>1</v>
      </c>
      <c r="O236" s="114">
        <v>0</v>
      </c>
      <c r="P236" s="115">
        <v>0</v>
      </c>
    </row>
    <row r="237" spans="1:16" x14ac:dyDescent="0.2">
      <c r="A237" s="116" t="s">
        <v>1205</v>
      </c>
      <c r="B237" s="114">
        <v>1</v>
      </c>
      <c r="C237" s="114">
        <v>1</v>
      </c>
      <c r="D237" s="114">
        <v>1</v>
      </c>
      <c r="E237" s="114">
        <v>1</v>
      </c>
      <c r="F237" s="114">
        <v>1</v>
      </c>
      <c r="G237" s="114">
        <v>1</v>
      </c>
      <c r="H237" s="114">
        <v>1</v>
      </c>
      <c r="I237" s="114">
        <v>1</v>
      </c>
      <c r="J237" s="114">
        <v>1</v>
      </c>
      <c r="K237" s="114">
        <v>1</v>
      </c>
      <c r="L237" s="114">
        <v>1</v>
      </c>
      <c r="M237" s="114">
        <v>1</v>
      </c>
      <c r="N237" s="114">
        <v>1</v>
      </c>
      <c r="O237" s="114">
        <v>1</v>
      </c>
      <c r="P237" s="115">
        <v>1</v>
      </c>
    </row>
    <row r="238" spans="1:16" x14ac:dyDescent="0.2">
      <c r="A238" s="116" t="s">
        <v>1206</v>
      </c>
      <c r="B238" s="114">
        <v>1</v>
      </c>
      <c r="C238" s="114">
        <v>1</v>
      </c>
      <c r="D238" s="114">
        <v>1</v>
      </c>
      <c r="E238" s="114">
        <v>1</v>
      </c>
      <c r="F238" s="114">
        <v>1</v>
      </c>
      <c r="G238" s="114">
        <v>1</v>
      </c>
      <c r="H238" s="114">
        <v>1</v>
      </c>
      <c r="I238" s="114">
        <v>1</v>
      </c>
      <c r="J238" s="114">
        <v>1</v>
      </c>
      <c r="K238" s="114">
        <v>1</v>
      </c>
      <c r="L238" s="114">
        <v>0</v>
      </c>
      <c r="M238" s="114">
        <v>1</v>
      </c>
      <c r="N238" s="114">
        <v>1</v>
      </c>
      <c r="O238" s="114">
        <v>1</v>
      </c>
      <c r="P238" s="115">
        <v>1</v>
      </c>
    </row>
    <row r="239" spans="1:16" ht="15" x14ac:dyDescent="0.25">
      <c r="A239" s="116" t="s">
        <v>1359</v>
      </c>
      <c r="B239" s="4">
        <v>0</v>
      </c>
      <c r="C239" s="4">
        <v>1</v>
      </c>
      <c r="D239" s="4">
        <v>1</v>
      </c>
      <c r="E239" s="4">
        <v>1</v>
      </c>
      <c r="F239" s="4">
        <v>1</v>
      </c>
      <c r="G239" s="4">
        <v>1</v>
      </c>
      <c r="H239" s="4">
        <v>1</v>
      </c>
      <c r="I239" s="4">
        <v>1</v>
      </c>
      <c r="J239" s="4">
        <v>1</v>
      </c>
      <c r="K239" s="4">
        <v>1</v>
      </c>
      <c r="L239" s="4">
        <v>0</v>
      </c>
      <c r="M239" s="4">
        <v>1</v>
      </c>
      <c r="N239" s="4">
        <v>1</v>
      </c>
      <c r="O239" s="4">
        <v>0</v>
      </c>
      <c r="P239" s="4">
        <v>1</v>
      </c>
    </row>
    <row r="240" spans="1:16" ht="25.5" x14ac:dyDescent="0.2">
      <c r="A240" s="116" t="s">
        <v>1207</v>
      </c>
      <c r="B240" s="114">
        <v>1</v>
      </c>
      <c r="C240" s="114">
        <v>1</v>
      </c>
      <c r="D240" s="114">
        <v>1</v>
      </c>
      <c r="E240" s="114">
        <v>1</v>
      </c>
      <c r="F240" s="114">
        <v>1</v>
      </c>
      <c r="G240" s="114">
        <v>1</v>
      </c>
      <c r="H240" s="114">
        <v>1</v>
      </c>
      <c r="I240" s="114">
        <v>1</v>
      </c>
      <c r="J240" s="114">
        <v>1</v>
      </c>
      <c r="K240" s="114">
        <v>1</v>
      </c>
      <c r="L240" s="114">
        <v>0</v>
      </c>
      <c r="M240" s="114">
        <v>1</v>
      </c>
      <c r="N240" s="114">
        <v>1</v>
      </c>
      <c r="O240" s="114">
        <v>0</v>
      </c>
      <c r="P240" s="115">
        <v>1</v>
      </c>
    </row>
    <row r="241" spans="1:16" ht="15" x14ac:dyDescent="0.25">
      <c r="A241" s="116" t="s">
        <v>1360</v>
      </c>
      <c r="B241" s="4">
        <v>1</v>
      </c>
      <c r="C241" s="4">
        <v>1</v>
      </c>
      <c r="D241" s="4">
        <v>1</v>
      </c>
      <c r="E241" s="4">
        <v>1</v>
      </c>
      <c r="F241" s="4">
        <v>1</v>
      </c>
      <c r="G241" s="4">
        <v>1</v>
      </c>
      <c r="H241" s="4">
        <v>1</v>
      </c>
      <c r="I241" s="4">
        <v>1</v>
      </c>
      <c r="J241" s="4">
        <v>1</v>
      </c>
      <c r="K241" s="4">
        <v>1</v>
      </c>
      <c r="L241" s="4">
        <v>1</v>
      </c>
      <c r="M241" s="4">
        <v>1</v>
      </c>
      <c r="N241" s="4">
        <v>1</v>
      </c>
      <c r="O241" s="4">
        <v>0</v>
      </c>
      <c r="P241" s="4">
        <v>1</v>
      </c>
    </row>
    <row r="242" spans="1:16" x14ac:dyDescent="0.2">
      <c r="A242" s="116" t="s">
        <v>1208</v>
      </c>
      <c r="B242" s="114">
        <v>1</v>
      </c>
      <c r="C242" s="114">
        <v>0</v>
      </c>
      <c r="D242" s="114">
        <v>1</v>
      </c>
      <c r="E242" s="114">
        <v>1</v>
      </c>
      <c r="F242" s="114">
        <v>1</v>
      </c>
      <c r="G242" s="114">
        <v>1</v>
      </c>
      <c r="H242" s="114">
        <v>1</v>
      </c>
      <c r="I242" s="114">
        <v>1</v>
      </c>
      <c r="J242" s="114">
        <v>1</v>
      </c>
      <c r="K242" s="114">
        <v>1</v>
      </c>
      <c r="L242" s="114">
        <v>0</v>
      </c>
      <c r="M242" s="114">
        <v>1</v>
      </c>
      <c r="N242" s="114">
        <v>1</v>
      </c>
      <c r="O242" s="114">
        <v>0</v>
      </c>
      <c r="P242" s="115">
        <v>1</v>
      </c>
    </row>
    <row r="243" spans="1:16" ht="25.5" x14ac:dyDescent="0.2">
      <c r="A243" s="116" t="s">
        <v>1070</v>
      </c>
      <c r="B243" s="114">
        <v>1</v>
      </c>
      <c r="C243" s="114">
        <v>1</v>
      </c>
      <c r="D243" s="114">
        <v>1</v>
      </c>
      <c r="E243" s="114">
        <v>0</v>
      </c>
      <c r="F243" s="114">
        <v>1</v>
      </c>
      <c r="G243" s="114">
        <v>1</v>
      </c>
      <c r="H243" s="114">
        <v>0</v>
      </c>
      <c r="I243" s="114">
        <v>0</v>
      </c>
      <c r="J243" s="114">
        <v>0</v>
      </c>
      <c r="K243" s="114">
        <v>1</v>
      </c>
      <c r="L243" s="114">
        <v>1</v>
      </c>
      <c r="M243" s="114">
        <v>0</v>
      </c>
      <c r="N243" s="114">
        <v>1</v>
      </c>
      <c r="O243" s="114">
        <v>1</v>
      </c>
      <c r="P243" s="115">
        <v>0</v>
      </c>
    </row>
    <row r="244" spans="1:16" ht="25.5" x14ac:dyDescent="0.2">
      <c r="A244" s="116" t="s">
        <v>1209</v>
      </c>
      <c r="B244" s="114">
        <v>1</v>
      </c>
      <c r="C244" s="114">
        <v>0</v>
      </c>
      <c r="D244" s="114">
        <v>1</v>
      </c>
      <c r="E244" s="114">
        <v>1</v>
      </c>
      <c r="F244" s="114">
        <v>1</v>
      </c>
      <c r="G244" s="114">
        <v>1</v>
      </c>
      <c r="H244" s="114">
        <v>1</v>
      </c>
      <c r="I244" s="114">
        <v>1</v>
      </c>
      <c r="J244" s="114">
        <v>1</v>
      </c>
      <c r="K244" s="114">
        <v>1</v>
      </c>
      <c r="L244" s="114">
        <v>1</v>
      </c>
      <c r="M244" s="114">
        <v>1</v>
      </c>
      <c r="N244" s="114">
        <v>1</v>
      </c>
      <c r="O244" s="114">
        <v>0</v>
      </c>
      <c r="P244" s="115">
        <v>1</v>
      </c>
    </row>
    <row r="245" spans="1:16" ht="25.5" x14ac:dyDescent="0.2">
      <c r="A245" s="116" t="s">
        <v>1210</v>
      </c>
      <c r="B245" s="114">
        <v>1</v>
      </c>
      <c r="C245" s="114">
        <v>1</v>
      </c>
      <c r="D245" s="114">
        <v>1</v>
      </c>
      <c r="E245" s="114">
        <v>1</v>
      </c>
      <c r="F245" s="114">
        <v>1</v>
      </c>
      <c r="G245" s="114">
        <v>1</v>
      </c>
      <c r="H245" s="114">
        <v>1</v>
      </c>
      <c r="I245" s="114">
        <v>1</v>
      </c>
      <c r="J245" s="114">
        <v>1</v>
      </c>
      <c r="K245" s="114">
        <v>1</v>
      </c>
      <c r="L245" s="114">
        <v>1</v>
      </c>
      <c r="M245" s="114">
        <v>1</v>
      </c>
      <c r="N245" s="114">
        <v>1</v>
      </c>
      <c r="O245" s="114">
        <v>1</v>
      </c>
      <c r="P245" s="115">
        <v>0</v>
      </c>
    </row>
    <row r="246" spans="1:16" ht="25.5" x14ac:dyDescent="0.2">
      <c r="A246" s="116" t="s">
        <v>1211</v>
      </c>
      <c r="B246" s="114">
        <v>1</v>
      </c>
      <c r="C246" s="114">
        <v>1</v>
      </c>
      <c r="D246" s="114">
        <v>1</v>
      </c>
      <c r="E246" s="114">
        <v>1</v>
      </c>
      <c r="F246" s="114">
        <v>1</v>
      </c>
      <c r="G246" s="114">
        <v>1</v>
      </c>
      <c r="H246" s="114">
        <v>1</v>
      </c>
      <c r="I246" s="114">
        <v>1</v>
      </c>
      <c r="J246" s="114">
        <v>1</v>
      </c>
      <c r="K246" s="114">
        <v>1</v>
      </c>
      <c r="L246" s="114">
        <v>1</v>
      </c>
      <c r="M246" s="114">
        <v>1</v>
      </c>
      <c r="N246" s="114">
        <v>1</v>
      </c>
      <c r="O246" s="114">
        <v>1</v>
      </c>
      <c r="P246" s="115">
        <v>0</v>
      </c>
    </row>
    <row r="247" spans="1:16" ht="38.25" x14ac:dyDescent="0.2">
      <c r="A247" s="116" t="s">
        <v>1212</v>
      </c>
      <c r="B247" s="114">
        <v>1</v>
      </c>
      <c r="C247" s="114">
        <v>1</v>
      </c>
      <c r="D247" s="114">
        <v>1</v>
      </c>
      <c r="E247" s="114">
        <v>1</v>
      </c>
      <c r="F247" s="114">
        <v>1</v>
      </c>
      <c r="G247" s="114">
        <v>1</v>
      </c>
      <c r="H247" s="114">
        <v>1</v>
      </c>
      <c r="I247" s="114">
        <v>1</v>
      </c>
      <c r="J247" s="114">
        <v>1</v>
      </c>
      <c r="K247" s="114">
        <v>1</v>
      </c>
      <c r="L247" s="114">
        <v>1</v>
      </c>
      <c r="M247" s="114">
        <v>1</v>
      </c>
      <c r="N247" s="114">
        <v>1</v>
      </c>
      <c r="O247" s="114">
        <v>1</v>
      </c>
      <c r="P247" s="115">
        <v>0</v>
      </c>
    </row>
    <row r="248" spans="1:16" ht="38.25" x14ac:dyDescent="0.2">
      <c r="A248" s="116" t="s">
        <v>1213</v>
      </c>
      <c r="B248" s="114">
        <v>1</v>
      </c>
      <c r="C248" s="114">
        <v>1</v>
      </c>
      <c r="D248" s="114">
        <v>1</v>
      </c>
      <c r="E248" s="114">
        <v>1</v>
      </c>
      <c r="F248" s="114">
        <v>1</v>
      </c>
      <c r="G248" s="114">
        <v>1</v>
      </c>
      <c r="H248" s="114">
        <v>1</v>
      </c>
      <c r="I248" s="114">
        <v>1</v>
      </c>
      <c r="J248" s="114">
        <v>1</v>
      </c>
      <c r="K248" s="114">
        <v>1</v>
      </c>
      <c r="L248" s="114">
        <v>1</v>
      </c>
      <c r="M248" s="114">
        <v>1</v>
      </c>
      <c r="N248" s="114">
        <v>1</v>
      </c>
      <c r="O248" s="114">
        <v>1</v>
      </c>
      <c r="P248" s="115">
        <v>0</v>
      </c>
    </row>
    <row r="249" spans="1:16" ht="25.5" x14ac:dyDescent="0.2">
      <c r="A249" s="116" t="s">
        <v>1214</v>
      </c>
      <c r="B249" s="114">
        <v>1</v>
      </c>
      <c r="C249" s="114">
        <v>1</v>
      </c>
      <c r="D249" s="114">
        <v>1</v>
      </c>
      <c r="E249" s="114">
        <v>1</v>
      </c>
      <c r="F249" s="114">
        <v>1</v>
      </c>
      <c r="G249" s="114">
        <v>1</v>
      </c>
      <c r="H249" s="114">
        <v>1</v>
      </c>
      <c r="I249" s="114">
        <v>1</v>
      </c>
      <c r="J249" s="114">
        <v>1</v>
      </c>
      <c r="K249" s="114">
        <v>1</v>
      </c>
      <c r="L249" s="114">
        <v>0</v>
      </c>
      <c r="M249" s="114">
        <v>1</v>
      </c>
      <c r="N249" s="114">
        <v>1</v>
      </c>
      <c r="O249" s="114">
        <v>1</v>
      </c>
      <c r="P249" s="115">
        <v>0</v>
      </c>
    </row>
    <row r="250" spans="1:16" ht="38.25" x14ac:dyDescent="0.2">
      <c r="A250" s="116" t="s">
        <v>1169</v>
      </c>
      <c r="B250" s="114">
        <v>0</v>
      </c>
      <c r="C250" s="114">
        <v>1</v>
      </c>
      <c r="D250" s="114">
        <v>1</v>
      </c>
      <c r="E250" s="114">
        <v>1</v>
      </c>
      <c r="F250" s="114">
        <v>1</v>
      </c>
      <c r="G250" s="114">
        <v>1</v>
      </c>
      <c r="H250" s="114">
        <v>1</v>
      </c>
      <c r="I250" s="114">
        <v>1</v>
      </c>
      <c r="J250" s="114">
        <v>1</v>
      </c>
      <c r="K250" s="114">
        <v>1</v>
      </c>
      <c r="L250" s="114">
        <v>1</v>
      </c>
      <c r="M250" s="114">
        <v>1</v>
      </c>
      <c r="N250" s="114">
        <v>997</v>
      </c>
      <c r="O250" s="114">
        <v>997</v>
      </c>
      <c r="P250" s="115">
        <v>1</v>
      </c>
    </row>
    <row r="251" spans="1:16" ht="25.5" x14ac:dyDescent="0.2">
      <c r="A251" s="116" t="s">
        <v>1184</v>
      </c>
      <c r="B251" s="114">
        <v>1</v>
      </c>
      <c r="C251" s="114">
        <v>1</v>
      </c>
      <c r="D251" s="114">
        <v>1</v>
      </c>
      <c r="E251" s="114">
        <v>1</v>
      </c>
      <c r="F251" s="114">
        <v>1</v>
      </c>
      <c r="G251" s="114">
        <v>1</v>
      </c>
      <c r="H251" s="114">
        <v>1</v>
      </c>
      <c r="I251" s="114">
        <v>1</v>
      </c>
      <c r="J251" s="114">
        <v>1</v>
      </c>
      <c r="K251" s="114">
        <v>1</v>
      </c>
      <c r="L251" s="114">
        <v>1</v>
      </c>
      <c r="M251" s="114">
        <v>1</v>
      </c>
      <c r="N251" s="114">
        <v>1</v>
      </c>
      <c r="O251" s="114">
        <v>1</v>
      </c>
      <c r="P251" s="115">
        <v>1</v>
      </c>
    </row>
    <row r="252" spans="1:16" x14ac:dyDescent="0.2">
      <c r="A252" s="116" t="s">
        <v>78</v>
      </c>
      <c r="B252" s="114">
        <v>1</v>
      </c>
      <c r="C252" s="114">
        <v>1</v>
      </c>
      <c r="D252" s="114">
        <v>1</v>
      </c>
      <c r="E252" s="114">
        <v>1</v>
      </c>
      <c r="F252" s="114">
        <v>1</v>
      </c>
      <c r="G252" s="114">
        <v>1</v>
      </c>
      <c r="H252" s="114">
        <v>1</v>
      </c>
      <c r="I252" s="114">
        <v>1</v>
      </c>
      <c r="J252" s="114">
        <v>1</v>
      </c>
      <c r="K252" s="114">
        <v>1</v>
      </c>
      <c r="L252" s="114">
        <v>1</v>
      </c>
      <c r="M252" s="114">
        <v>1</v>
      </c>
      <c r="N252" s="114">
        <v>1</v>
      </c>
      <c r="O252" s="114">
        <v>0</v>
      </c>
      <c r="P252" s="115">
        <v>0</v>
      </c>
    </row>
    <row r="253" spans="1:16" ht="25.5" x14ac:dyDescent="0.2">
      <c r="A253" s="116" t="s">
        <v>84</v>
      </c>
      <c r="B253" s="114">
        <v>1</v>
      </c>
      <c r="C253" s="114">
        <v>1</v>
      </c>
      <c r="D253" s="114">
        <v>1</v>
      </c>
      <c r="E253" s="114">
        <v>1</v>
      </c>
      <c r="F253" s="114">
        <v>1</v>
      </c>
      <c r="G253" s="114">
        <v>1</v>
      </c>
      <c r="H253" s="114">
        <v>1</v>
      </c>
      <c r="I253" s="114">
        <v>1</v>
      </c>
      <c r="J253" s="114">
        <v>1</v>
      </c>
      <c r="K253" s="114">
        <v>1</v>
      </c>
      <c r="L253" s="114">
        <v>1</v>
      </c>
      <c r="M253" s="114">
        <v>1</v>
      </c>
      <c r="N253" s="114">
        <v>1</v>
      </c>
      <c r="O253" s="114">
        <v>1</v>
      </c>
      <c r="P253" s="115">
        <v>1</v>
      </c>
    </row>
    <row r="254" spans="1:16" ht="25.5" x14ac:dyDescent="0.2">
      <c r="A254" s="116" t="s">
        <v>1131</v>
      </c>
      <c r="B254" s="114">
        <v>0</v>
      </c>
      <c r="C254" s="114">
        <v>1</v>
      </c>
      <c r="D254" s="114">
        <v>1</v>
      </c>
      <c r="E254" s="114">
        <v>0</v>
      </c>
      <c r="F254" s="114">
        <v>1</v>
      </c>
      <c r="G254" s="114">
        <v>1</v>
      </c>
      <c r="H254" s="114">
        <v>1</v>
      </c>
      <c r="I254" s="114">
        <v>1</v>
      </c>
      <c r="J254" s="114">
        <v>1</v>
      </c>
      <c r="K254" s="114">
        <v>1</v>
      </c>
      <c r="L254" s="114">
        <v>0</v>
      </c>
      <c r="M254" s="114">
        <v>0</v>
      </c>
      <c r="N254" s="114">
        <v>0</v>
      </c>
      <c r="O254" s="114">
        <v>0</v>
      </c>
      <c r="P254" s="115">
        <v>1</v>
      </c>
    </row>
    <row r="255" spans="1:16" ht="25.5" x14ac:dyDescent="0.2">
      <c r="A255" s="144" t="s">
        <v>1215</v>
      </c>
      <c r="B255" s="114">
        <v>1</v>
      </c>
      <c r="C255" s="114">
        <v>1</v>
      </c>
      <c r="D255" s="114">
        <v>0</v>
      </c>
      <c r="E255" s="114">
        <v>1</v>
      </c>
      <c r="F255" s="114">
        <v>1</v>
      </c>
      <c r="G255" s="114">
        <v>1</v>
      </c>
      <c r="H255" s="114">
        <v>1</v>
      </c>
      <c r="I255" s="114">
        <v>1</v>
      </c>
      <c r="J255" s="114">
        <v>1</v>
      </c>
      <c r="K255" s="114">
        <v>1</v>
      </c>
      <c r="L255" s="114">
        <v>1</v>
      </c>
      <c r="M255" s="114">
        <v>1</v>
      </c>
      <c r="N255" s="114">
        <v>1</v>
      </c>
      <c r="O255" s="114">
        <v>1</v>
      </c>
      <c r="P255" s="115">
        <v>1</v>
      </c>
    </row>
    <row r="256" spans="1:16" ht="25.5" x14ac:dyDescent="0.2">
      <c r="A256" s="116" t="s">
        <v>63</v>
      </c>
      <c r="B256" s="114">
        <v>1</v>
      </c>
      <c r="C256" s="114">
        <v>1</v>
      </c>
      <c r="D256" s="114">
        <v>1</v>
      </c>
      <c r="E256" s="114">
        <v>0</v>
      </c>
      <c r="F256" s="114">
        <v>1</v>
      </c>
      <c r="G256" s="114">
        <v>1</v>
      </c>
      <c r="H256" s="114">
        <v>1</v>
      </c>
      <c r="I256" s="114">
        <v>1</v>
      </c>
      <c r="J256" s="114">
        <v>0</v>
      </c>
      <c r="K256" s="114">
        <v>1</v>
      </c>
      <c r="L256" s="114">
        <v>1</v>
      </c>
      <c r="M256" s="114">
        <v>1</v>
      </c>
      <c r="N256" s="114">
        <v>1</v>
      </c>
      <c r="O256" s="114">
        <v>1</v>
      </c>
      <c r="P256" s="115">
        <v>1</v>
      </c>
    </row>
    <row r="257" spans="1:16" ht="25.5" x14ac:dyDescent="0.2">
      <c r="A257" s="116" t="s">
        <v>1216</v>
      </c>
      <c r="B257" s="114">
        <v>0</v>
      </c>
      <c r="C257" s="114">
        <v>0</v>
      </c>
      <c r="D257" s="114">
        <v>0</v>
      </c>
      <c r="E257" s="114">
        <v>0</v>
      </c>
      <c r="F257" s="114">
        <v>1</v>
      </c>
      <c r="G257" s="114">
        <v>1</v>
      </c>
      <c r="H257" s="114">
        <v>0</v>
      </c>
      <c r="I257" s="114">
        <v>0</v>
      </c>
      <c r="J257" s="114">
        <v>0</v>
      </c>
      <c r="K257" s="114">
        <v>0</v>
      </c>
      <c r="L257" s="114">
        <v>0</v>
      </c>
      <c r="M257" s="114">
        <v>0</v>
      </c>
      <c r="N257" s="114">
        <v>0</v>
      </c>
      <c r="O257" s="114">
        <v>0</v>
      </c>
      <c r="P257" s="115">
        <v>0</v>
      </c>
    </row>
    <row r="258" spans="1:16" x14ac:dyDescent="0.2">
      <c r="A258" s="116" t="s">
        <v>1217</v>
      </c>
      <c r="B258" s="114">
        <v>1</v>
      </c>
      <c r="C258" s="114">
        <v>0</v>
      </c>
      <c r="D258" s="114">
        <v>0</v>
      </c>
      <c r="E258" s="114">
        <v>1</v>
      </c>
      <c r="F258" s="114">
        <v>1</v>
      </c>
      <c r="G258" s="114">
        <v>0</v>
      </c>
      <c r="H258" s="114">
        <v>0</v>
      </c>
      <c r="I258" s="114">
        <v>1</v>
      </c>
      <c r="J258" s="114">
        <v>0</v>
      </c>
      <c r="K258" s="114">
        <v>1</v>
      </c>
      <c r="L258" s="114">
        <v>1</v>
      </c>
      <c r="M258" s="114">
        <v>0</v>
      </c>
      <c r="N258" s="114">
        <v>1</v>
      </c>
      <c r="O258" s="114">
        <v>0</v>
      </c>
      <c r="P258" s="115">
        <v>1</v>
      </c>
    </row>
    <row r="259" spans="1:16" ht="15" x14ac:dyDescent="0.25">
      <c r="A259" s="116" t="s">
        <v>96</v>
      </c>
      <c r="B259" s="186">
        <v>0</v>
      </c>
      <c r="C259" s="81">
        <v>0</v>
      </c>
      <c r="D259" s="81">
        <v>1</v>
      </c>
      <c r="E259" s="81">
        <v>1</v>
      </c>
      <c r="F259" s="81">
        <v>1</v>
      </c>
      <c r="G259" s="81">
        <v>1</v>
      </c>
      <c r="H259" s="81">
        <v>1</v>
      </c>
      <c r="I259" s="81">
        <v>1</v>
      </c>
      <c r="J259" s="81">
        <v>1</v>
      </c>
      <c r="K259" s="81">
        <v>1</v>
      </c>
      <c r="L259" s="81">
        <v>1</v>
      </c>
      <c r="M259" s="81">
        <v>1</v>
      </c>
      <c r="N259" s="81">
        <v>1</v>
      </c>
      <c r="O259" s="81">
        <v>0</v>
      </c>
      <c r="P259" s="81">
        <v>1</v>
      </c>
    </row>
    <row r="260" spans="1:16" x14ac:dyDescent="0.2">
      <c r="A260" s="116" t="s">
        <v>97</v>
      </c>
      <c r="B260" s="114">
        <v>1</v>
      </c>
      <c r="C260" s="114">
        <v>1</v>
      </c>
      <c r="D260" s="114">
        <v>1</v>
      </c>
      <c r="E260" s="114">
        <v>1</v>
      </c>
      <c r="F260" s="114">
        <v>1</v>
      </c>
      <c r="G260" s="114">
        <v>1</v>
      </c>
      <c r="H260" s="114">
        <v>1</v>
      </c>
      <c r="I260" s="114">
        <v>1</v>
      </c>
      <c r="J260" s="114">
        <v>1</v>
      </c>
      <c r="K260" s="114">
        <v>1</v>
      </c>
      <c r="L260" s="114">
        <v>1</v>
      </c>
      <c r="M260" s="114">
        <v>1</v>
      </c>
      <c r="N260" s="114">
        <v>1</v>
      </c>
      <c r="O260" s="114">
        <v>1</v>
      </c>
      <c r="P260" s="115">
        <v>1</v>
      </c>
    </row>
    <row r="261" spans="1:16" x14ac:dyDescent="0.2">
      <c r="A261" s="116" t="s">
        <v>1218</v>
      </c>
      <c r="B261" s="114">
        <v>1</v>
      </c>
      <c r="C261" s="114">
        <v>1</v>
      </c>
      <c r="D261" s="114">
        <v>1</v>
      </c>
      <c r="E261" s="114">
        <v>1</v>
      </c>
      <c r="F261" s="114">
        <v>1</v>
      </c>
      <c r="G261" s="114">
        <v>1</v>
      </c>
      <c r="H261" s="114">
        <v>0</v>
      </c>
      <c r="I261" s="114">
        <v>1</v>
      </c>
      <c r="J261" s="114">
        <v>997</v>
      </c>
      <c r="K261" s="114">
        <v>1</v>
      </c>
      <c r="L261" s="114">
        <v>1</v>
      </c>
      <c r="M261" s="114">
        <v>1</v>
      </c>
      <c r="N261" s="114">
        <v>1</v>
      </c>
      <c r="O261" s="114">
        <v>1</v>
      </c>
      <c r="P261" s="115">
        <v>1</v>
      </c>
    </row>
    <row r="262" spans="1:16" ht="25.5" x14ac:dyDescent="0.2">
      <c r="A262" s="116" t="s">
        <v>1219</v>
      </c>
      <c r="B262" s="114">
        <v>0.75</v>
      </c>
      <c r="C262" s="114">
        <v>1</v>
      </c>
      <c r="D262" s="114">
        <v>1</v>
      </c>
      <c r="E262" s="114">
        <v>1</v>
      </c>
      <c r="F262" s="114">
        <v>1</v>
      </c>
      <c r="G262" s="114">
        <v>1</v>
      </c>
      <c r="H262" s="114">
        <v>1</v>
      </c>
      <c r="I262" s="114">
        <v>1</v>
      </c>
      <c r="J262" s="114">
        <v>1</v>
      </c>
      <c r="K262" s="114">
        <v>1</v>
      </c>
      <c r="L262" s="114">
        <v>1</v>
      </c>
      <c r="M262" s="114">
        <v>1</v>
      </c>
      <c r="N262" s="114">
        <v>1</v>
      </c>
      <c r="O262" s="114">
        <v>1</v>
      </c>
      <c r="P262" s="115">
        <v>0.25</v>
      </c>
    </row>
    <row r="263" spans="1:16" ht="25.5" x14ac:dyDescent="0.2">
      <c r="A263" s="116" t="s">
        <v>85</v>
      </c>
      <c r="B263" s="114">
        <v>1</v>
      </c>
      <c r="C263" s="114">
        <v>1</v>
      </c>
      <c r="D263" s="114">
        <v>0.33</v>
      </c>
      <c r="E263" s="114">
        <v>0.33</v>
      </c>
      <c r="F263" s="114">
        <v>0.33</v>
      </c>
      <c r="G263" s="114">
        <v>0.33</v>
      </c>
      <c r="H263" s="114">
        <v>0.33</v>
      </c>
      <c r="I263" s="114">
        <v>0.33</v>
      </c>
      <c r="J263" s="114">
        <v>0.33</v>
      </c>
      <c r="K263" s="114">
        <v>0.66</v>
      </c>
      <c r="L263" s="114">
        <v>0.66</v>
      </c>
      <c r="M263" s="114">
        <v>0.33</v>
      </c>
      <c r="N263" s="114">
        <v>0.66</v>
      </c>
      <c r="O263" s="114">
        <v>1</v>
      </c>
      <c r="P263" s="115">
        <v>0.33</v>
      </c>
    </row>
    <row r="264" spans="1:16" ht="13.5" thickBot="1" x14ac:dyDescent="0.25">
      <c r="A264" s="117" t="s">
        <v>1404</v>
      </c>
      <c r="B264" s="118">
        <f>AVERAGE(B253:B263,B244:B250,B231:B242,B225:B229,B216:B222)</f>
        <v>0.8035714285714286</v>
      </c>
      <c r="C264" s="118">
        <f>AVERAGE(C225:C263,C216:C223)</f>
        <v>0.80851063829787229</v>
      </c>
      <c r="D264" s="118">
        <f>AVERAGE(D255:D263,D216:D223,D225:D253)</f>
        <v>0.81152173913043479</v>
      </c>
      <c r="E264" s="118">
        <f>AVERAGE(E216:E263)</f>
        <v>0.88187499999999996</v>
      </c>
      <c r="F264" s="118">
        <f>AVERAGE(F216:F263)</f>
        <v>0.96520833333333333</v>
      </c>
      <c r="G264" s="118">
        <f>AVERAGE(G216:G263)</f>
        <v>0.94437499999999996</v>
      </c>
      <c r="H264" s="118">
        <f>AVERAGE(H216:H263)</f>
        <v>0.90270833333333333</v>
      </c>
      <c r="I264" s="118">
        <f>AVERAGE(I216:I263)</f>
        <v>0.94437499999999996</v>
      </c>
      <c r="J264" s="118">
        <f>AVERAGE(J262:J263,J216:J260)</f>
        <v>0.85808510638297864</v>
      </c>
      <c r="K264" s="118">
        <f>AVERAGE(K216:K263)</f>
        <v>0.9720833333333333</v>
      </c>
      <c r="L264" s="118">
        <f>AVERAGE(L225:L263,L216:L223)</f>
        <v>0.73744680851063826</v>
      </c>
      <c r="M264" s="118">
        <f>AVERAGE(M216:M263)</f>
        <v>0.86104166666666659</v>
      </c>
      <c r="N264" s="118">
        <f>AVERAGE(N216:N249,N251:N263)</f>
        <v>0.88638297872340421</v>
      </c>
      <c r="O264" s="118">
        <f>AVERAGE(O228:O249,O225:O226,O216:O223,O251:O263)</f>
        <v>0.57777777777777772</v>
      </c>
      <c r="P264" s="119">
        <f>AVERAGE(P216:P263)</f>
        <v>0.71</v>
      </c>
    </row>
    <row r="265" spans="1:16" x14ac:dyDescent="0.2">
      <c r="A265" s="113" t="s">
        <v>1405</v>
      </c>
    </row>
    <row r="266" spans="1:16" x14ac:dyDescent="0.2">
      <c r="A266" s="116" t="s">
        <v>1406</v>
      </c>
    </row>
    <row r="267" spans="1:16" x14ac:dyDescent="0.2">
      <c r="A267" s="116" t="s">
        <v>58</v>
      </c>
      <c r="B267" s="114">
        <v>1</v>
      </c>
      <c r="C267" s="114">
        <v>1</v>
      </c>
      <c r="D267" s="114">
        <v>1</v>
      </c>
      <c r="E267" s="114">
        <v>1</v>
      </c>
      <c r="F267" s="114">
        <v>1</v>
      </c>
      <c r="G267" s="114">
        <v>1</v>
      </c>
      <c r="H267" s="114">
        <v>1</v>
      </c>
      <c r="I267" s="114">
        <v>1</v>
      </c>
      <c r="J267" s="114">
        <v>1</v>
      </c>
      <c r="K267" s="114">
        <v>1</v>
      </c>
      <c r="L267" s="114">
        <v>1</v>
      </c>
      <c r="M267" s="114">
        <v>1</v>
      </c>
      <c r="N267" s="114">
        <v>1</v>
      </c>
      <c r="O267" s="114">
        <v>1</v>
      </c>
      <c r="P267" s="115">
        <v>0.5</v>
      </c>
    </row>
    <row r="268" spans="1:16" ht="15" x14ac:dyDescent="0.25">
      <c r="A268" s="116" t="s">
        <v>94</v>
      </c>
      <c r="B268" s="186">
        <v>1</v>
      </c>
      <c r="C268" s="81">
        <v>0</v>
      </c>
      <c r="D268" s="81">
        <v>0</v>
      </c>
      <c r="E268" s="81">
        <v>1</v>
      </c>
      <c r="F268" s="81">
        <v>1</v>
      </c>
      <c r="G268" s="81">
        <v>0</v>
      </c>
      <c r="H268" s="81">
        <v>0</v>
      </c>
      <c r="I268" s="81">
        <v>1</v>
      </c>
      <c r="J268" s="81">
        <v>0</v>
      </c>
      <c r="K268" s="81">
        <v>1</v>
      </c>
      <c r="L268" s="81">
        <v>1</v>
      </c>
      <c r="M268" s="81">
        <v>0</v>
      </c>
      <c r="N268" s="81">
        <v>1</v>
      </c>
      <c r="O268" s="81">
        <v>0</v>
      </c>
      <c r="P268" s="81">
        <v>1</v>
      </c>
    </row>
    <row r="269" spans="1:16" ht="15" x14ac:dyDescent="0.25">
      <c r="A269" s="116" t="s">
        <v>96</v>
      </c>
      <c r="B269" s="186">
        <v>0</v>
      </c>
      <c r="C269" s="81">
        <v>0</v>
      </c>
      <c r="D269" s="81">
        <v>1</v>
      </c>
      <c r="E269" s="81">
        <v>1</v>
      </c>
      <c r="F269" s="81">
        <v>1</v>
      </c>
      <c r="G269" s="81">
        <v>1</v>
      </c>
      <c r="H269" s="81">
        <v>1</v>
      </c>
      <c r="I269" s="81">
        <v>1</v>
      </c>
      <c r="J269" s="81">
        <v>1</v>
      </c>
      <c r="K269" s="81">
        <v>1</v>
      </c>
      <c r="L269" s="81">
        <v>1</v>
      </c>
      <c r="M269" s="81">
        <v>1</v>
      </c>
      <c r="N269" s="81">
        <v>1</v>
      </c>
      <c r="O269" s="81">
        <v>0</v>
      </c>
      <c r="P269" s="81">
        <v>1</v>
      </c>
    </row>
    <row r="270" spans="1:16" x14ac:dyDescent="0.2">
      <c r="A270" s="116" t="s">
        <v>1218</v>
      </c>
      <c r="B270" s="114">
        <v>1</v>
      </c>
      <c r="C270" s="114">
        <v>1</v>
      </c>
      <c r="D270" s="114">
        <v>1</v>
      </c>
      <c r="E270" s="114">
        <v>1</v>
      </c>
      <c r="F270" s="114">
        <v>1</v>
      </c>
      <c r="G270" s="114">
        <v>1</v>
      </c>
      <c r="H270" s="114">
        <v>0</v>
      </c>
      <c r="I270" s="114">
        <v>1</v>
      </c>
      <c r="J270" s="114">
        <v>997</v>
      </c>
      <c r="K270" s="114">
        <v>1</v>
      </c>
      <c r="L270" s="114">
        <v>1</v>
      </c>
      <c r="M270" s="114">
        <v>1</v>
      </c>
      <c r="N270" s="114">
        <v>1</v>
      </c>
      <c r="O270" s="114">
        <v>1</v>
      </c>
      <c r="P270" s="115">
        <v>1</v>
      </c>
    </row>
    <row r="271" spans="1:16" x14ac:dyDescent="0.2">
      <c r="A271" s="128" t="s">
        <v>1407</v>
      </c>
      <c r="B271" s="126">
        <f>AVERAGE(B267:B270)</f>
        <v>0.75</v>
      </c>
      <c r="C271" s="126">
        <f t="shared" ref="C271:P271" si="10">AVERAGE(C267:C270)</f>
        <v>0.5</v>
      </c>
      <c r="D271" s="126">
        <f t="shared" si="10"/>
        <v>0.75</v>
      </c>
      <c r="E271" s="126">
        <f t="shared" si="10"/>
        <v>1</v>
      </c>
      <c r="F271" s="126">
        <f t="shared" si="10"/>
        <v>1</v>
      </c>
      <c r="G271" s="126">
        <f t="shared" si="10"/>
        <v>0.75</v>
      </c>
      <c r="H271" s="126">
        <f t="shared" si="10"/>
        <v>0.5</v>
      </c>
      <c r="I271" s="126">
        <f t="shared" si="10"/>
        <v>1</v>
      </c>
      <c r="J271" s="126">
        <f>AVERAGE(J267:J269)</f>
        <v>0.66666666666666663</v>
      </c>
      <c r="K271" s="126">
        <f t="shared" si="10"/>
        <v>1</v>
      </c>
      <c r="L271" s="126">
        <f t="shared" si="10"/>
        <v>1</v>
      </c>
      <c r="M271" s="126">
        <f t="shared" si="10"/>
        <v>0.75</v>
      </c>
      <c r="N271" s="126">
        <f t="shared" si="10"/>
        <v>1</v>
      </c>
      <c r="O271" s="126">
        <f>AVERAGE(O268:O270)</f>
        <v>0.33333333333333331</v>
      </c>
      <c r="P271" s="127">
        <f t="shared" si="10"/>
        <v>0.875</v>
      </c>
    </row>
    <row r="272" spans="1:16" x14ac:dyDescent="0.2">
      <c r="A272" s="116" t="s">
        <v>1408</v>
      </c>
    </row>
    <row r="273" spans="1:16" ht="26.25" x14ac:dyDescent="0.25">
      <c r="A273" s="116" t="s">
        <v>1220</v>
      </c>
      <c r="B273" s="4">
        <v>1</v>
      </c>
      <c r="C273" s="4">
        <v>1</v>
      </c>
      <c r="D273" s="4">
        <v>0.77383311782853059</v>
      </c>
      <c r="E273" s="4">
        <v>0.40535905736627231</v>
      </c>
      <c r="F273" s="5">
        <v>0.52750869865826999</v>
      </c>
      <c r="G273" s="4">
        <v>1</v>
      </c>
      <c r="H273" s="23">
        <v>0.13998417680377062</v>
      </c>
      <c r="I273" s="4"/>
      <c r="J273" s="4">
        <v>0.92943778946641176</v>
      </c>
      <c r="K273" s="4">
        <v>0.47515635283499624</v>
      </c>
      <c r="L273" s="22">
        <v>0.75705244740577671</v>
      </c>
      <c r="M273" s="5">
        <v>0.49151751122737208</v>
      </c>
      <c r="N273" s="4">
        <v>1</v>
      </c>
      <c r="O273" s="4">
        <v>1</v>
      </c>
      <c r="P273" s="4"/>
    </row>
    <row r="274" spans="1:16" ht="25.5" x14ac:dyDescent="0.2">
      <c r="A274" s="116" t="s">
        <v>1459</v>
      </c>
      <c r="B274" s="114">
        <v>1</v>
      </c>
      <c r="C274" s="114">
        <v>1</v>
      </c>
      <c r="D274" s="114">
        <v>0.76</v>
      </c>
      <c r="E274" s="114">
        <v>0.48599999999999999</v>
      </c>
      <c r="F274" s="114">
        <v>0.79</v>
      </c>
      <c r="G274" s="114">
        <v>0.92700000000000005</v>
      </c>
      <c r="H274" s="145">
        <v>0.58973604140907376</v>
      </c>
      <c r="I274" s="114">
        <v>1</v>
      </c>
      <c r="J274" s="114">
        <v>0.89900000000000002</v>
      </c>
      <c r="K274" s="114">
        <v>0.42699999999999999</v>
      </c>
      <c r="L274" s="114">
        <v>0.73499999999999999</v>
      </c>
      <c r="M274" s="114">
        <v>0.64300000000000002</v>
      </c>
      <c r="N274" s="114">
        <v>0.746</v>
      </c>
      <c r="O274" s="114">
        <v>0.83899999999999997</v>
      </c>
      <c r="P274" s="115">
        <v>0.44500000000000001</v>
      </c>
    </row>
    <row r="275" spans="1:16" ht="26.25" x14ac:dyDescent="0.25">
      <c r="A275" s="116" t="s">
        <v>1460</v>
      </c>
      <c r="B275" s="114">
        <v>1</v>
      </c>
      <c r="C275" s="114">
        <v>1</v>
      </c>
      <c r="D275" s="24">
        <v>0.8069307103414286</v>
      </c>
      <c r="E275" s="114">
        <v>0.97</v>
      </c>
      <c r="F275" s="114">
        <v>0.86699999999999999</v>
      </c>
      <c r="G275" s="114">
        <v>0.95399999999999996</v>
      </c>
      <c r="H275" s="114">
        <v>0.92300000000000004</v>
      </c>
      <c r="I275" s="114">
        <v>0.996</v>
      </c>
      <c r="J275" s="114">
        <v>0.77800000000000002</v>
      </c>
      <c r="K275" s="114">
        <v>0.97699999999999998</v>
      </c>
      <c r="L275" s="114">
        <v>1</v>
      </c>
      <c r="M275" s="114">
        <v>0.93300000000000005</v>
      </c>
      <c r="N275" s="114">
        <v>1</v>
      </c>
      <c r="O275" s="114">
        <v>1</v>
      </c>
      <c r="P275" s="115">
        <v>0.94599999999999995</v>
      </c>
    </row>
    <row r="276" spans="1:16" ht="26.25" x14ac:dyDescent="0.25">
      <c r="A276" s="116" t="s">
        <v>1461</v>
      </c>
      <c r="B276" s="22">
        <v>0.25454969391298554</v>
      </c>
      <c r="C276" s="22">
        <v>4.0098480865508601E-2</v>
      </c>
      <c r="D276" s="22"/>
      <c r="E276" s="22"/>
      <c r="F276" s="22"/>
      <c r="G276" s="22"/>
      <c r="H276" s="22"/>
      <c r="I276" s="22"/>
      <c r="J276" s="22"/>
      <c r="K276" s="22"/>
      <c r="L276" s="22">
        <v>1</v>
      </c>
      <c r="M276" s="22"/>
      <c r="N276" s="22">
        <v>0.11327913551494506</v>
      </c>
      <c r="O276" s="22">
        <v>0</v>
      </c>
      <c r="P276" s="22"/>
    </row>
    <row r="277" spans="1:16" ht="26.25" x14ac:dyDescent="0.25">
      <c r="A277" s="116" t="s">
        <v>1221</v>
      </c>
      <c r="B277" s="4"/>
      <c r="C277" s="4"/>
      <c r="D277" s="4"/>
      <c r="E277" s="4">
        <v>0.86785756830361604</v>
      </c>
      <c r="F277" s="4">
        <v>0.6128829889696723</v>
      </c>
      <c r="G277" s="4">
        <v>0.70851254637471062</v>
      </c>
      <c r="H277" s="4"/>
      <c r="I277" s="4"/>
      <c r="J277" s="4">
        <v>0.98278970474790528</v>
      </c>
      <c r="K277" s="5"/>
      <c r="L277" s="4">
        <v>0.90788718385053147</v>
      </c>
      <c r="M277" s="4">
        <v>1</v>
      </c>
      <c r="N277" s="4">
        <v>0.55028194646493822</v>
      </c>
      <c r="O277" s="4">
        <v>0.55657577965440441</v>
      </c>
      <c r="P277" s="4">
        <v>1</v>
      </c>
    </row>
    <row r="278" spans="1:16" ht="26.25" x14ac:dyDescent="0.25">
      <c r="A278" s="116" t="s">
        <v>1222</v>
      </c>
      <c r="B278" s="4"/>
      <c r="C278" s="4"/>
      <c r="D278" s="4"/>
      <c r="E278" s="4">
        <v>0.5350544069942047</v>
      </c>
      <c r="F278" s="4">
        <v>0.4302949711408337</v>
      </c>
      <c r="G278" s="4"/>
      <c r="H278" s="4"/>
      <c r="I278" s="4"/>
      <c r="J278" s="4">
        <v>1</v>
      </c>
      <c r="K278" s="5"/>
      <c r="L278" s="23">
        <v>1</v>
      </c>
      <c r="M278" s="4">
        <v>0.57988626283742994</v>
      </c>
      <c r="N278" s="4">
        <v>1</v>
      </c>
      <c r="O278" s="4">
        <v>1</v>
      </c>
      <c r="P278" s="4">
        <v>0.87893014783444967</v>
      </c>
    </row>
    <row r="279" spans="1:16" ht="26.25" x14ac:dyDescent="0.25">
      <c r="A279" s="116" t="s">
        <v>1223</v>
      </c>
      <c r="B279" s="36">
        <v>0.70750930691977099</v>
      </c>
      <c r="C279" s="4">
        <v>0.86738202696168198</v>
      </c>
      <c r="D279" s="4"/>
      <c r="E279" s="4">
        <v>1</v>
      </c>
      <c r="F279" s="4">
        <v>1</v>
      </c>
      <c r="G279" s="4">
        <v>0.43583073491879498</v>
      </c>
      <c r="H279" s="4"/>
      <c r="I279" s="4"/>
      <c r="J279" s="4">
        <v>0.35461392804644998</v>
      </c>
      <c r="K279" s="4">
        <v>0.13793204682944499</v>
      </c>
      <c r="L279" s="4">
        <v>3.5693955935251202E-2</v>
      </c>
      <c r="M279" s="4">
        <v>0.31550434203684702</v>
      </c>
      <c r="N279" s="4"/>
      <c r="O279" s="4"/>
      <c r="P279" s="4"/>
    </row>
    <row r="280" spans="1:16" ht="26.25" x14ac:dyDescent="0.25">
      <c r="A280" s="116" t="s">
        <v>1224</v>
      </c>
      <c r="B280" s="4">
        <v>1</v>
      </c>
      <c r="C280" s="4">
        <v>1</v>
      </c>
      <c r="D280" s="4">
        <v>0.47043851979363283</v>
      </c>
      <c r="E280" s="4">
        <v>1</v>
      </c>
      <c r="F280" s="4">
        <v>1</v>
      </c>
      <c r="G280" s="4">
        <v>1</v>
      </c>
      <c r="H280" s="4"/>
      <c r="I280" s="4"/>
      <c r="J280" s="4">
        <v>0.89243565467440833</v>
      </c>
      <c r="K280" s="4">
        <v>1</v>
      </c>
      <c r="L280" s="4">
        <v>1</v>
      </c>
      <c r="M280" s="4">
        <v>1</v>
      </c>
      <c r="N280" s="4">
        <v>1</v>
      </c>
      <c r="O280" s="4">
        <v>1</v>
      </c>
      <c r="P280" s="4">
        <v>1</v>
      </c>
    </row>
    <row r="281" spans="1:16" ht="25.5" x14ac:dyDescent="0.2">
      <c r="A281" s="116" t="s">
        <v>1225</v>
      </c>
      <c r="B281" s="114">
        <v>0.54200000000000004</v>
      </c>
      <c r="C281" s="114">
        <v>0.46300000000000002</v>
      </c>
      <c r="E281" s="114">
        <v>1</v>
      </c>
      <c r="F281" s="114">
        <v>0.872</v>
      </c>
      <c r="G281" s="114">
        <v>0.96299999999999997</v>
      </c>
      <c r="H281" s="114">
        <v>0.192</v>
      </c>
      <c r="J281" s="114">
        <v>1</v>
      </c>
      <c r="K281" s="114">
        <v>1</v>
      </c>
      <c r="L281" s="114">
        <v>0</v>
      </c>
      <c r="N281" s="114">
        <v>0.77500000000000002</v>
      </c>
      <c r="O281" s="114">
        <v>0.84</v>
      </c>
      <c r="P281" s="115">
        <v>1</v>
      </c>
    </row>
    <row r="282" spans="1:16" ht="38.25" x14ac:dyDescent="0.2">
      <c r="A282" s="116" t="s">
        <v>1144</v>
      </c>
      <c r="B282" s="114">
        <v>1</v>
      </c>
      <c r="E282" s="114">
        <v>0.34300000000000003</v>
      </c>
      <c r="G282" s="114">
        <v>9.9000000000000005E-2</v>
      </c>
      <c r="J282" s="114">
        <v>0.44400000000000001</v>
      </c>
      <c r="K282" s="114">
        <v>0.39600000000000002</v>
      </c>
      <c r="N282" s="114">
        <v>0.62</v>
      </c>
      <c r="O282" s="114">
        <v>0.56499999999999995</v>
      </c>
      <c r="P282" s="115">
        <v>0.316</v>
      </c>
    </row>
    <row r="283" spans="1:16" ht="25.5" x14ac:dyDescent="0.2">
      <c r="A283" s="116" t="s">
        <v>1226</v>
      </c>
      <c r="B283" s="114">
        <v>0</v>
      </c>
      <c r="C283" s="114">
        <v>7.0999999999999994E-2</v>
      </c>
      <c r="E283" s="114">
        <v>0.26500000000000001</v>
      </c>
      <c r="F283" s="114">
        <v>1</v>
      </c>
      <c r="G283" s="114">
        <v>7.0999999999999994E-2</v>
      </c>
      <c r="J283" s="114">
        <v>0.189</v>
      </c>
      <c r="K283" s="114">
        <v>0.19600000000000001</v>
      </c>
      <c r="N283" s="114">
        <v>0</v>
      </c>
      <c r="O283" s="114">
        <v>0.14599999999999999</v>
      </c>
      <c r="P283" s="115">
        <v>0.19900000000000001</v>
      </c>
    </row>
    <row r="284" spans="1:16" x14ac:dyDescent="0.2">
      <c r="A284" s="116" t="s">
        <v>59</v>
      </c>
      <c r="B284" s="114">
        <v>1</v>
      </c>
      <c r="C284" s="114">
        <v>1</v>
      </c>
      <c r="D284" s="114">
        <v>0.5</v>
      </c>
      <c r="E284" s="114">
        <v>0</v>
      </c>
      <c r="F284" s="114">
        <v>1</v>
      </c>
      <c r="G284" s="114">
        <v>0.75</v>
      </c>
      <c r="H284" s="114">
        <v>0.75</v>
      </c>
      <c r="I284" s="114">
        <v>1</v>
      </c>
      <c r="J284" s="114">
        <v>1</v>
      </c>
      <c r="K284" s="114">
        <v>1</v>
      </c>
      <c r="L284" s="114">
        <v>1</v>
      </c>
      <c r="M284" s="114">
        <v>1</v>
      </c>
      <c r="N284" s="114">
        <v>1</v>
      </c>
      <c r="O284" s="114">
        <v>1</v>
      </c>
      <c r="P284" s="115">
        <v>0.25</v>
      </c>
    </row>
    <row r="285" spans="1:16" s="124" customFormat="1" ht="26.25" x14ac:dyDescent="0.25">
      <c r="A285" s="131" t="s">
        <v>1370</v>
      </c>
      <c r="B285" s="4">
        <v>1</v>
      </c>
      <c r="C285" s="4">
        <v>1</v>
      </c>
      <c r="D285" s="4">
        <v>0.97440452845669234</v>
      </c>
      <c r="E285" s="4">
        <v>0.90001222668306946</v>
      </c>
      <c r="F285" s="4">
        <v>1</v>
      </c>
      <c r="G285" s="4">
        <v>0.91302390496664754</v>
      </c>
      <c r="H285" s="4"/>
      <c r="I285" s="4"/>
      <c r="J285" s="4">
        <v>1</v>
      </c>
      <c r="K285" s="4">
        <v>0.96174036964591558</v>
      </c>
      <c r="L285" s="4">
        <v>1</v>
      </c>
      <c r="M285" s="4">
        <v>0.90178030558750943</v>
      </c>
      <c r="N285" s="4"/>
      <c r="O285" s="4"/>
      <c r="P285" s="4">
        <v>0.92570713617113953</v>
      </c>
    </row>
    <row r="286" spans="1:16" ht="15" x14ac:dyDescent="0.25">
      <c r="A286" s="116" t="s">
        <v>1227</v>
      </c>
      <c r="B286" s="4">
        <v>0.84140000000000004</v>
      </c>
      <c r="C286" s="4">
        <v>0.99339999999999995</v>
      </c>
      <c r="D286" s="4">
        <v>0.79200000000000004</v>
      </c>
      <c r="E286" s="4">
        <v>0.27</v>
      </c>
      <c r="F286" s="4">
        <v>0.99299999999999999</v>
      </c>
      <c r="G286" s="5">
        <v>0.95699999999999996</v>
      </c>
      <c r="H286" s="4">
        <v>0.85</v>
      </c>
      <c r="I286" s="4">
        <v>0.9677</v>
      </c>
      <c r="J286" s="4">
        <v>0.95199999999999996</v>
      </c>
      <c r="K286" s="4">
        <v>0.95899999999999996</v>
      </c>
      <c r="L286" s="78">
        <v>0.93900000000000006</v>
      </c>
      <c r="M286" s="4">
        <v>0.74</v>
      </c>
      <c r="N286" s="4">
        <v>0.98</v>
      </c>
      <c r="O286" s="4">
        <v>0.82000000000000006</v>
      </c>
      <c r="P286" s="4">
        <v>0.96199999999999997</v>
      </c>
    </row>
    <row r="287" spans="1:16" ht="15" x14ac:dyDescent="0.25">
      <c r="A287" s="116" t="s">
        <v>1228</v>
      </c>
      <c r="B287" s="91">
        <v>0.61533042182781972</v>
      </c>
      <c r="C287" s="92">
        <v>0.99221974558175197</v>
      </c>
      <c r="D287" s="92">
        <v>0.77052335857724086</v>
      </c>
      <c r="E287" s="92">
        <v>0.4640890270091097</v>
      </c>
      <c r="F287" s="92">
        <v>0.99429751877691019</v>
      </c>
      <c r="G287" s="92">
        <v>0.95956786933584692</v>
      </c>
      <c r="H287" s="92">
        <v>0.76409822381021741</v>
      </c>
      <c r="I287" s="91">
        <v>0.94096431494610044</v>
      </c>
      <c r="J287" s="91">
        <v>0.95869529139497278</v>
      </c>
      <c r="K287" s="92">
        <v>0.95977833732006512</v>
      </c>
      <c r="L287" s="22">
        <v>0.72262528236991286</v>
      </c>
      <c r="M287" s="91">
        <v>0.81746782454315925</v>
      </c>
      <c r="N287" s="91">
        <v>0.97657718471171551</v>
      </c>
      <c r="O287" s="92">
        <v>0.78322553052089305</v>
      </c>
      <c r="P287" s="91">
        <v>0.96863190193892557</v>
      </c>
    </row>
    <row r="288" spans="1:16" s="124" customFormat="1" ht="15" x14ac:dyDescent="0.25">
      <c r="A288" s="131" t="s">
        <v>297</v>
      </c>
      <c r="B288" s="34">
        <v>0</v>
      </c>
      <c r="C288" s="81">
        <v>0</v>
      </c>
      <c r="D288" s="81">
        <v>0</v>
      </c>
      <c r="E288" s="102">
        <v>1</v>
      </c>
      <c r="F288" s="102">
        <v>0</v>
      </c>
      <c r="G288" s="102">
        <v>0</v>
      </c>
      <c r="H288" s="102">
        <v>0</v>
      </c>
      <c r="I288" s="81">
        <v>0</v>
      </c>
      <c r="J288" s="81">
        <v>0</v>
      </c>
      <c r="K288" s="102">
        <v>0</v>
      </c>
      <c r="L288" s="102">
        <v>0</v>
      </c>
      <c r="M288" s="81">
        <v>0</v>
      </c>
      <c r="N288" s="81">
        <v>0</v>
      </c>
      <c r="O288" s="102">
        <v>0</v>
      </c>
      <c r="P288" s="81">
        <v>0</v>
      </c>
    </row>
    <row r="289" spans="1:17" ht="15" x14ac:dyDescent="0.25">
      <c r="A289" s="116" t="s">
        <v>1072</v>
      </c>
      <c r="B289" s="24">
        <v>0.96691014381314577</v>
      </c>
      <c r="C289" s="24">
        <v>0.9929270414379564</v>
      </c>
      <c r="D289" s="24">
        <v>0.99282885495553885</v>
      </c>
      <c r="E289" s="24">
        <v>0.70635015178581351</v>
      </c>
      <c r="F289" s="22">
        <v>0.52750869865827021</v>
      </c>
      <c r="G289" s="24">
        <v>0.78749624348607938</v>
      </c>
      <c r="H289" s="24">
        <v>0.77435482277499057</v>
      </c>
      <c r="I289" s="24"/>
      <c r="J289" s="24">
        <v>0.69451725927531949</v>
      </c>
      <c r="K289" s="24">
        <v>0.85284757556121393</v>
      </c>
      <c r="L289" s="24">
        <v>0.9932066798089767</v>
      </c>
      <c r="M289" s="24">
        <v>0.67839569086175666</v>
      </c>
      <c r="N289" s="24">
        <v>0.999918020146491</v>
      </c>
      <c r="O289" s="24">
        <v>0.9277418435069642</v>
      </c>
      <c r="P289" s="24">
        <v>0.74410235792281398</v>
      </c>
    </row>
    <row r="290" spans="1:17" ht="15" x14ac:dyDescent="0.25">
      <c r="A290" s="116" t="s">
        <v>1229</v>
      </c>
      <c r="B290" s="83">
        <v>0.93399999999999994</v>
      </c>
      <c r="C290" s="24">
        <v>0.87149999999999994</v>
      </c>
      <c r="D290" s="24">
        <v>0.93399999999999994</v>
      </c>
      <c r="E290" s="24">
        <v>0.62</v>
      </c>
      <c r="F290" s="24">
        <v>0.78</v>
      </c>
      <c r="G290" s="24">
        <v>0.83499999999999996</v>
      </c>
      <c r="H290" s="24">
        <v>0.93100000000000005</v>
      </c>
      <c r="I290" s="24">
        <v>0.75</v>
      </c>
      <c r="J290" s="24">
        <v>0.94</v>
      </c>
      <c r="K290" s="24">
        <v>0.96599999999999997</v>
      </c>
      <c r="L290" s="24">
        <v>1</v>
      </c>
      <c r="M290" s="24">
        <v>0.749</v>
      </c>
      <c r="N290" s="24">
        <v>1</v>
      </c>
      <c r="O290" s="24"/>
      <c r="P290" s="24">
        <v>0.9526</v>
      </c>
    </row>
    <row r="291" spans="1:17" s="191" customFormat="1" ht="13.5" thickBot="1" x14ac:dyDescent="0.25">
      <c r="A291" s="187" t="s">
        <v>1409</v>
      </c>
      <c r="B291" s="188">
        <f>AVERAGE(B273:B290)</f>
        <v>0.74135622290460745</v>
      </c>
      <c r="C291" s="188">
        <f>AVERAGE(C273:C290)</f>
        <v>0.75276848632312654</v>
      </c>
      <c r="D291" s="188">
        <f>AVERAGE(D286:D290,D277:D284,D273:D275)</f>
        <v>0.68005545614963725</v>
      </c>
      <c r="E291" s="188">
        <f t="shared" ref="E291:K291" si="11">AVERAGE(E277:E290,E273:E275)</f>
        <v>0.6372189669495345</v>
      </c>
      <c r="F291" s="188">
        <f t="shared" si="11"/>
        <v>0.7746558047627472</v>
      </c>
      <c r="G291" s="188">
        <f t="shared" si="11"/>
        <v>0.71002695619263001</v>
      </c>
      <c r="H291" s="188">
        <f t="shared" si="11"/>
        <v>0.59141732647980527</v>
      </c>
      <c r="I291" s="188">
        <f t="shared" si="11"/>
        <v>0.80780918784944278</v>
      </c>
      <c r="J291" s="188">
        <f t="shared" si="11"/>
        <v>0.76555821338855701</v>
      </c>
      <c r="K291" s="188">
        <f t="shared" si="11"/>
        <v>0.68723031214610908</v>
      </c>
      <c r="L291" s="188">
        <f>AVERAGE(L273:L290)</f>
        <v>0.7556540968356531</v>
      </c>
      <c r="M291" s="188">
        <f>AVERAGE(M277:M290,M273:M275)</f>
        <v>0.70353942407814807</v>
      </c>
      <c r="N291" s="188">
        <f>AVERAGE(N273:N290)</f>
        <v>0.73506601792738069</v>
      </c>
      <c r="O291" s="188">
        <f>AVERAGE(O273:O290)</f>
        <v>0.69850287691215074</v>
      </c>
      <c r="P291" s="189">
        <f>AVERAGE(P277:P290,P273:P275)</f>
        <v>0.70586476959115529</v>
      </c>
      <c r="Q291" s="190"/>
    </row>
    <row r="292" spans="1:17" x14ac:dyDescent="0.2">
      <c r="A292" s="113" t="s">
        <v>1410</v>
      </c>
    </row>
    <row r="293" spans="1:17" ht="15" x14ac:dyDescent="0.25">
      <c r="A293" t="s">
        <v>1411</v>
      </c>
    </row>
    <row r="294" spans="1:17" ht="25.5" x14ac:dyDescent="0.2">
      <c r="A294" s="116" t="s">
        <v>32</v>
      </c>
      <c r="B294" s="114">
        <v>1</v>
      </c>
      <c r="C294" s="114">
        <v>1</v>
      </c>
      <c r="D294" s="114">
        <v>1</v>
      </c>
      <c r="E294" s="114">
        <v>1</v>
      </c>
      <c r="F294" s="114">
        <v>1</v>
      </c>
      <c r="G294" s="114">
        <v>1</v>
      </c>
      <c r="H294" s="114">
        <v>1</v>
      </c>
      <c r="I294" s="114">
        <v>1</v>
      </c>
      <c r="J294" s="114">
        <v>1</v>
      </c>
      <c r="K294" s="114">
        <v>1</v>
      </c>
      <c r="L294" s="114">
        <v>1</v>
      </c>
      <c r="M294" s="114">
        <v>1</v>
      </c>
      <c r="N294" s="114">
        <v>1</v>
      </c>
      <c r="O294" s="114">
        <v>1</v>
      </c>
      <c r="P294" s="115">
        <v>1</v>
      </c>
    </row>
    <row r="295" spans="1:17" ht="25.5" x14ac:dyDescent="0.2">
      <c r="A295" s="116" t="s">
        <v>33</v>
      </c>
      <c r="B295" s="114">
        <v>1</v>
      </c>
      <c r="C295" s="114">
        <v>1</v>
      </c>
      <c r="D295" s="114">
        <v>0</v>
      </c>
      <c r="E295" s="114">
        <v>1</v>
      </c>
      <c r="F295" s="114">
        <v>1</v>
      </c>
      <c r="G295" s="114">
        <v>1</v>
      </c>
      <c r="H295" s="114">
        <v>1</v>
      </c>
      <c r="I295" s="114">
        <v>1</v>
      </c>
      <c r="J295" s="114">
        <v>1</v>
      </c>
      <c r="K295" s="114">
        <v>1</v>
      </c>
      <c r="L295" s="114">
        <v>1</v>
      </c>
      <c r="M295" s="114">
        <v>1</v>
      </c>
      <c r="N295" s="114">
        <v>1</v>
      </c>
      <c r="O295" s="114">
        <v>1</v>
      </c>
      <c r="P295" s="115">
        <v>1</v>
      </c>
    </row>
    <row r="296" spans="1:17" ht="38.25" x14ac:dyDescent="0.2">
      <c r="A296" s="116" t="s">
        <v>34</v>
      </c>
      <c r="B296" s="114">
        <v>1</v>
      </c>
      <c r="C296" s="114">
        <v>1</v>
      </c>
      <c r="D296" s="114">
        <v>1</v>
      </c>
      <c r="E296" s="114">
        <v>1</v>
      </c>
      <c r="F296" s="114">
        <v>0</v>
      </c>
      <c r="G296" s="114">
        <v>1</v>
      </c>
      <c r="H296" s="114">
        <v>1</v>
      </c>
      <c r="I296" s="114">
        <v>1</v>
      </c>
      <c r="J296" s="114">
        <v>1</v>
      </c>
      <c r="K296" s="114">
        <v>1</v>
      </c>
      <c r="L296" s="114">
        <v>1</v>
      </c>
      <c r="M296" s="114">
        <v>1</v>
      </c>
      <c r="N296" s="114">
        <v>1</v>
      </c>
      <c r="O296" s="114">
        <v>1</v>
      </c>
      <c r="P296" s="115">
        <v>1</v>
      </c>
    </row>
    <row r="297" spans="1:17" ht="25.5" x14ac:dyDescent="0.2">
      <c r="A297" s="116" t="s">
        <v>37</v>
      </c>
      <c r="B297" s="114">
        <v>1</v>
      </c>
      <c r="C297" s="114">
        <v>0</v>
      </c>
      <c r="D297" s="114">
        <v>1</v>
      </c>
      <c r="E297" s="114">
        <v>1</v>
      </c>
      <c r="F297" s="114">
        <v>1</v>
      </c>
      <c r="G297" s="114">
        <v>1</v>
      </c>
      <c r="H297" s="114">
        <v>1</v>
      </c>
      <c r="I297" s="114">
        <v>1</v>
      </c>
      <c r="J297" s="114">
        <v>1</v>
      </c>
      <c r="K297" s="114">
        <v>1</v>
      </c>
      <c r="L297" s="114">
        <v>1</v>
      </c>
      <c r="M297" s="114">
        <v>1</v>
      </c>
      <c r="N297" s="114">
        <v>1</v>
      </c>
      <c r="O297" s="114">
        <v>1</v>
      </c>
      <c r="P297" s="115">
        <v>1</v>
      </c>
    </row>
    <row r="298" spans="1:17" ht="38.25" x14ac:dyDescent="0.2">
      <c r="A298" s="116" t="s">
        <v>74</v>
      </c>
      <c r="B298" s="114">
        <v>0</v>
      </c>
      <c r="C298" s="114">
        <v>1</v>
      </c>
      <c r="D298" s="114">
        <v>1</v>
      </c>
      <c r="E298" s="114">
        <v>1</v>
      </c>
      <c r="F298" s="114">
        <v>1</v>
      </c>
      <c r="G298" s="114">
        <v>1</v>
      </c>
      <c r="H298" s="114">
        <v>1</v>
      </c>
      <c r="I298" s="114">
        <v>1</v>
      </c>
      <c r="J298" s="114">
        <v>1</v>
      </c>
      <c r="K298" s="114">
        <v>1</v>
      </c>
      <c r="L298" s="114">
        <v>1</v>
      </c>
      <c r="M298" s="114">
        <v>1</v>
      </c>
      <c r="N298" s="114">
        <v>997</v>
      </c>
      <c r="O298" s="114">
        <v>997</v>
      </c>
      <c r="P298" s="115">
        <v>1</v>
      </c>
    </row>
    <row r="299" spans="1:17" ht="13.5" thickBot="1" x14ac:dyDescent="0.25">
      <c r="A299" s="117" t="s">
        <v>1412</v>
      </c>
      <c r="B299" s="118">
        <f>AVERAGE(B294:B298)</f>
        <v>0.8</v>
      </c>
      <c r="C299" s="118">
        <f t="shared" ref="C299:M299" si="12">AVERAGE(C294:C298)</f>
        <v>0.8</v>
      </c>
      <c r="D299" s="118">
        <f t="shared" si="12"/>
        <v>0.8</v>
      </c>
      <c r="E299" s="118">
        <f t="shared" si="12"/>
        <v>1</v>
      </c>
      <c r="F299" s="118">
        <f t="shared" si="12"/>
        <v>0.8</v>
      </c>
      <c r="G299" s="118">
        <f t="shared" si="12"/>
        <v>1</v>
      </c>
      <c r="H299" s="118">
        <f t="shared" si="12"/>
        <v>1</v>
      </c>
      <c r="I299" s="118">
        <f t="shared" si="12"/>
        <v>1</v>
      </c>
      <c r="J299" s="118">
        <f t="shared" si="12"/>
        <v>1</v>
      </c>
      <c r="K299" s="118">
        <f t="shared" si="12"/>
        <v>1</v>
      </c>
      <c r="L299" s="118">
        <f t="shared" si="12"/>
        <v>1</v>
      </c>
      <c r="M299" s="118">
        <f t="shared" si="12"/>
        <v>1</v>
      </c>
      <c r="N299" s="118">
        <f>AVERAGE(N294:N297)</f>
        <v>1</v>
      </c>
      <c r="O299" s="118">
        <f>AVERAGE(O294:O297)</f>
        <v>1</v>
      </c>
      <c r="P299" s="118">
        <f>AVERAGE(P294:P297)</f>
        <v>1</v>
      </c>
    </row>
    <row r="300" spans="1:17" s="124" customFormat="1" x14ac:dyDescent="0.2">
      <c r="A300" s="139" t="s">
        <v>1413</v>
      </c>
      <c r="B300" s="137"/>
      <c r="C300" s="137"/>
      <c r="D300" s="137"/>
      <c r="E300" s="137"/>
      <c r="F300" s="137"/>
      <c r="G300" s="137"/>
      <c r="H300" s="137"/>
      <c r="I300" s="137"/>
      <c r="J300" s="137"/>
      <c r="K300" s="137"/>
      <c r="L300" s="137"/>
      <c r="M300" s="137"/>
      <c r="N300" s="137"/>
      <c r="O300" s="137"/>
      <c r="P300" s="137"/>
    </row>
    <row r="301" spans="1:17" s="124" customFormat="1" x14ac:dyDescent="0.2">
      <c r="A301" s="139" t="s">
        <v>1414</v>
      </c>
      <c r="B301" s="122"/>
      <c r="C301" s="122"/>
      <c r="D301" s="122"/>
      <c r="E301" s="122"/>
      <c r="F301" s="122"/>
      <c r="G301" s="122"/>
      <c r="H301" s="122"/>
      <c r="I301" s="122"/>
      <c r="J301" s="122"/>
      <c r="K301" s="122"/>
      <c r="L301" s="122"/>
      <c r="M301" s="122"/>
      <c r="N301" s="122"/>
      <c r="O301" s="122"/>
      <c r="P301" s="123"/>
    </row>
    <row r="302" spans="1:17" s="124" customFormat="1" x14ac:dyDescent="0.2">
      <c r="A302" s="121" t="s">
        <v>1109</v>
      </c>
      <c r="B302" s="122"/>
      <c r="C302" s="122"/>
      <c r="D302" s="122"/>
      <c r="E302" s="122"/>
      <c r="F302" s="122"/>
      <c r="G302" s="122"/>
      <c r="H302" s="122"/>
      <c r="I302" s="122">
        <v>0.77400000000000002</v>
      </c>
      <c r="J302" s="122"/>
      <c r="K302" s="122"/>
      <c r="L302" s="122"/>
      <c r="M302" s="122"/>
      <c r="N302" s="122"/>
      <c r="O302" s="122"/>
      <c r="P302" s="123"/>
    </row>
    <row r="303" spans="1:17" s="124" customFormat="1" x14ac:dyDescent="0.2">
      <c r="A303" s="121" t="s">
        <v>1110</v>
      </c>
      <c r="B303" s="122"/>
      <c r="C303" s="122"/>
      <c r="D303" s="122"/>
      <c r="E303" s="122"/>
      <c r="F303" s="122"/>
      <c r="G303" s="122"/>
      <c r="H303" s="122"/>
      <c r="I303" s="122">
        <v>0.53</v>
      </c>
      <c r="J303" s="122"/>
      <c r="K303" s="122"/>
      <c r="L303" s="122"/>
      <c r="M303" s="122"/>
      <c r="N303" s="122"/>
      <c r="O303" s="122"/>
      <c r="P303" s="123"/>
    </row>
    <row r="304" spans="1:17" s="124" customFormat="1" x14ac:dyDescent="0.2">
      <c r="A304" s="121" t="s">
        <v>1111</v>
      </c>
      <c r="B304" s="122">
        <v>1.298</v>
      </c>
      <c r="C304" s="122"/>
      <c r="D304" s="122"/>
      <c r="E304" s="122"/>
      <c r="F304" s="122"/>
      <c r="G304" s="122"/>
      <c r="H304" s="122"/>
      <c r="I304" s="122"/>
      <c r="J304" s="122"/>
      <c r="K304" s="122"/>
      <c r="L304" s="122"/>
      <c r="M304" s="122"/>
      <c r="N304" s="122"/>
      <c r="O304" s="122"/>
      <c r="P304" s="123"/>
    </row>
    <row r="305" spans="1:16" s="124" customFormat="1" x14ac:dyDescent="0.2">
      <c r="A305" s="121" t="s">
        <v>1112</v>
      </c>
      <c r="B305" s="122">
        <v>0.28299999999999997</v>
      </c>
      <c r="C305" s="122"/>
      <c r="D305" s="122"/>
      <c r="E305" s="122"/>
      <c r="F305" s="122"/>
      <c r="G305" s="122"/>
      <c r="H305" s="122"/>
      <c r="I305" s="122"/>
      <c r="J305" s="122"/>
      <c r="K305" s="122"/>
      <c r="L305" s="122"/>
      <c r="M305" s="122"/>
      <c r="N305" s="122"/>
      <c r="O305" s="122"/>
      <c r="P305" s="123"/>
    </row>
    <row r="306" spans="1:16" s="124" customFormat="1" x14ac:dyDescent="0.2">
      <c r="A306" s="121" t="s">
        <v>1113</v>
      </c>
      <c r="B306" s="122"/>
      <c r="C306" s="122"/>
      <c r="D306" s="122"/>
      <c r="E306" s="122"/>
      <c r="F306" s="122"/>
      <c r="G306" s="122">
        <v>1</v>
      </c>
      <c r="H306" s="122"/>
      <c r="I306" s="122">
        <v>0.71</v>
      </c>
      <c r="J306" s="122"/>
      <c r="K306" s="122"/>
      <c r="L306" s="122"/>
      <c r="M306" s="122"/>
      <c r="N306" s="122"/>
      <c r="O306" s="122"/>
      <c r="P306" s="123"/>
    </row>
    <row r="307" spans="1:16" s="124" customFormat="1" x14ac:dyDescent="0.2">
      <c r="A307" s="121" t="s">
        <v>1114</v>
      </c>
      <c r="B307" s="122">
        <v>0.72399999999999998</v>
      </c>
      <c r="C307" s="122"/>
      <c r="D307" s="122"/>
      <c r="E307" s="122"/>
      <c r="F307" s="122"/>
      <c r="G307" s="122">
        <v>0.56699999999999995</v>
      </c>
      <c r="H307" s="122"/>
      <c r="I307" s="122">
        <v>0.40799999999999997</v>
      </c>
      <c r="J307" s="122"/>
      <c r="K307" s="122"/>
      <c r="L307" s="122"/>
      <c r="M307" s="122"/>
      <c r="N307" s="122"/>
      <c r="O307" s="122"/>
      <c r="P307" s="123"/>
    </row>
    <row r="308" spans="1:16" s="124" customFormat="1" x14ac:dyDescent="0.2">
      <c r="A308" s="121" t="s">
        <v>1322</v>
      </c>
      <c r="B308" s="122"/>
      <c r="C308" s="122"/>
      <c r="D308" s="122"/>
      <c r="E308" s="122"/>
      <c r="F308" s="122"/>
      <c r="G308" s="122">
        <v>0.85499999999999998</v>
      </c>
      <c r="H308" s="122"/>
      <c r="I308" s="122">
        <v>0.82499999999999996</v>
      </c>
      <c r="J308" s="122"/>
      <c r="K308" s="122"/>
      <c r="L308" s="122"/>
      <c r="M308" s="122"/>
      <c r="N308" s="122"/>
      <c r="O308" s="122"/>
      <c r="P308" s="123"/>
    </row>
    <row r="309" spans="1:16" s="124" customFormat="1" x14ac:dyDescent="0.2">
      <c r="A309" s="121" t="s">
        <v>1115</v>
      </c>
      <c r="B309" s="122">
        <v>0.72399999999999998</v>
      </c>
      <c r="C309" s="122"/>
      <c r="D309" s="122"/>
      <c r="E309" s="122"/>
      <c r="F309" s="122"/>
      <c r="G309" s="122">
        <v>0.56740000000000002</v>
      </c>
      <c r="H309" s="122"/>
      <c r="I309" s="122"/>
      <c r="J309" s="122"/>
      <c r="K309" s="122"/>
      <c r="L309" s="122"/>
      <c r="M309" s="122"/>
      <c r="N309" s="122"/>
      <c r="O309" s="122"/>
      <c r="P309" s="123"/>
    </row>
    <row r="310" spans="1:16" s="124" customFormat="1" x14ac:dyDescent="0.2">
      <c r="A310" s="121" t="s">
        <v>1116</v>
      </c>
      <c r="B310" s="122">
        <v>1.0169999999999999</v>
      </c>
      <c r="C310" s="122"/>
      <c r="D310" s="122"/>
      <c r="E310" s="122"/>
      <c r="F310" s="122"/>
      <c r="G310" s="122"/>
      <c r="H310" s="122"/>
      <c r="I310" s="122"/>
      <c r="J310" s="122"/>
      <c r="K310" s="122"/>
      <c r="L310" s="122"/>
      <c r="M310" s="122"/>
      <c r="N310" s="122"/>
      <c r="O310" s="122"/>
      <c r="P310" s="123"/>
    </row>
    <row r="311" spans="1:16" s="124" customFormat="1" x14ac:dyDescent="0.2">
      <c r="A311" s="121" t="s">
        <v>1117</v>
      </c>
      <c r="B311" s="122">
        <v>0.93400000000000005</v>
      </c>
      <c r="C311" s="122"/>
      <c r="D311" s="122"/>
      <c r="E311" s="122"/>
      <c r="F311" s="122"/>
      <c r="G311" s="122"/>
      <c r="H311" s="122"/>
      <c r="I311" s="122"/>
      <c r="J311" s="122"/>
      <c r="K311" s="122"/>
      <c r="L311" s="122"/>
      <c r="M311" s="122"/>
      <c r="N311" s="122"/>
      <c r="O311" s="122"/>
      <c r="P311" s="123"/>
    </row>
    <row r="312" spans="1:16" s="124" customFormat="1" ht="25.5" x14ac:dyDescent="0.2">
      <c r="A312" s="121" t="s">
        <v>1118</v>
      </c>
      <c r="B312" s="122"/>
      <c r="C312" s="122"/>
      <c r="D312" s="122"/>
      <c r="E312" s="122"/>
      <c r="F312" s="122"/>
      <c r="G312" s="122">
        <v>0.95899999999999996</v>
      </c>
      <c r="H312" s="122"/>
      <c r="I312" s="122"/>
      <c r="J312" s="122"/>
      <c r="K312" s="122"/>
      <c r="L312" s="122"/>
      <c r="M312" s="122"/>
      <c r="N312" s="122"/>
      <c r="O312" s="122"/>
      <c r="P312" s="123"/>
    </row>
    <row r="313" spans="1:16" s="124" customFormat="1" ht="25.5" x14ac:dyDescent="0.2">
      <c r="A313" s="121" t="s">
        <v>1119</v>
      </c>
      <c r="B313" s="122">
        <v>0.89</v>
      </c>
      <c r="C313" s="122"/>
      <c r="D313" s="122"/>
      <c r="E313" s="122"/>
      <c r="F313" s="122"/>
      <c r="G313" s="122">
        <v>0.95399999999999996</v>
      </c>
      <c r="H313" s="122"/>
      <c r="I313" s="122"/>
      <c r="J313" s="122"/>
      <c r="K313" s="122"/>
      <c r="L313" s="122"/>
      <c r="M313" s="122"/>
      <c r="N313" s="122"/>
      <c r="O313" s="122">
        <v>1.0289999999999999</v>
      </c>
      <c r="P313" s="123"/>
    </row>
    <row r="314" spans="1:16" s="124" customFormat="1" ht="25.5" x14ac:dyDescent="0.2">
      <c r="A314" s="121" t="s">
        <v>1120</v>
      </c>
      <c r="B314" s="122">
        <v>0.92100000000000004</v>
      </c>
      <c r="C314" s="122"/>
      <c r="D314" s="122"/>
      <c r="E314" s="122"/>
      <c r="F314" s="122"/>
      <c r="G314" s="122">
        <v>0.95199999999999996</v>
      </c>
      <c r="H314" s="122"/>
      <c r="I314" s="122"/>
      <c r="J314" s="122"/>
      <c r="K314" s="122"/>
      <c r="L314" s="122"/>
      <c r="M314" s="122"/>
      <c r="N314" s="122"/>
      <c r="O314" s="122">
        <v>1.0469999999999999</v>
      </c>
      <c r="P314" s="123"/>
    </row>
    <row r="315" spans="1:16" s="124" customFormat="1" ht="25.5" x14ac:dyDescent="0.2">
      <c r="A315" s="121" t="s">
        <v>1121</v>
      </c>
      <c r="B315" s="122"/>
      <c r="C315" s="122"/>
      <c r="D315" s="122"/>
      <c r="E315" s="122"/>
      <c r="F315" s="122"/>
      <c r="G315" s="122">
        <v>1.0089999999999999</v>
      </c>
      <c r="H315" s="122"/>
      <c r="I315" s="122"/>
      <c r="J315" s="122"/>
      <c r="K315" s="122"/>
      <c r="L315" s="122">
        <v>0.873</v>
      </c>
      <c r="M315" s="122"/>
      <c r="N315" s="122"/>
      <c r="O315" s="122"/>
      <c r="P315" s="123"/>
    </row>
    <row r="316" spans="1:16" s="124" customFormat="1" ht="25.5" x14ac:dyDescent="0.2">
      <c r="A316" s="121" t="s">
        <v>1122</v>
      </c>
      <c r="B316" s="122">
        <v>0.88500000000000001</v>
      </c>
      <c r="C316" s="122"/>
      <c r="D316" s="122"/>
      <c r="E316" s="122"/>
      <c r="F316" s="122"/>
      <c r="G316" s="122">
        <v>0.996</v>
      </c>
      <c r="H316" s="122"/>
      <c r="I316" s="122"/>
      <c r="J316" s="122"/>
      <c r="K316" s="122"/>
      <c r="L316" s="122"/>
      <c r="M316" s="122"/>
      <c r="N316" s="122"/>
      <c r="O316" s="122">
        <v>1.1240000000000001</v>
      </c>
      <c r="P316" s="123"/>
    </row>
    <row r="317" spans="1:16" s="124" customFormat="1" ht="25.5" x14ac:dyDescent="0.2">
      <c r="A317" s="121" t="s">
        <v>1123</v>
      </c>
      <c r="B317" s="122">
        <v>0.94399999999999995</v>
      </c>
      <c r="C317" s="122"/>
      <c r="D317" s="122"/>
      <c r="E317" s="122"/>
      <c r="F317" s="122"/>
      <c r="G317" s="122">
        <v>1.028</v>
      </c>
      <c r="H317" s="122"/>
      <c r="I317" s="122"/>
      <c r="J317" s="122"/>
      <c r="K317" s="122"/>
      <c r="L317" s="122"/>
      <c r="M317" s="122"/>
      <c r="N317" s="122"/>
      <c r="O317" s="122">
        <v>1.262</v>
      </c>
      <c r="P317" s="123"/>
    </row>
    <row r="318" spans="1:16" s="124" customFormat="1" x14ac:dyDescent="0.2">
      <c r="A318" s="121" t="s">
        <v>1307</v>
      </c>
      <c r="B318" s="122"/>
      <c r="C318" s="122"/>
      <c r="D318" s="122"/>
      <c r="E318" s="122"/>
      <c r="F318" s="122"/>
      <c r="G318" s="122">
        <v>0.95899999999999996</v>
      </c>
      <c r="H318" s="122">
        <v>0.99299999999999999</v>
      </c>
      <c r="I318" s="122">
        <v>0.51400000000000001</v>
      </c>
      <c r="J318" s="122"/>
      <c r="K318" s="122"/>
      <c r="L318" s="122"/>
      <c r="M318" s="122"/>
      <c r="N318" s="122"/>
      <c r="O318" s="122"/>
      <c r="P318" s="123"/>
    </row>
    <row r="319" spans="1:16" s="124" customFormat="1" x14ac:dyDescent="0.2">
      <c r="A319" s="121" t="s">
        <v>1124</v>
      </c>
      <c r="B319" s="122">
        <v>1.0009999999999999</v>
      </c>
      <c r="C319" s="122"/>
      <c r="D319" s="122"/>
      <c r="E319" s="122"/>
      <c r="F319" s="122"/>
      <c r="G319" s="122">
        <v>0.871</v>
      </c>
      <c r="H319" s="122">
        <v>0.95599999999999996</v>
      </c>
      <c r="I319" s="122">
        <v>0.59099999999999997</v>
      </c>
      <c r="J319" s="122"/>
      <c r="K319" s="122"/>
      <c r="L319" s="122"/>
      <c r="M319" s="122"/>
      <c r="N319" s="122"/>
      <c r="O319" s="122"/>
      <c r="P319" s="123"/>
    </row>
    <row r="320" spans="1:16" ht="13.5" thickBot="1" x14ac:dyDescent="0.25">
      <c r="A320" s="117" t="s">
        <v>1415</v>
      </c>
      <c r="B320" s="118">
        <f>AVERAGE(B302:B319)</f>
        <v>0.87463636363636355</v>
      </c>
      <c r="C320" s="118"/>
      <c r="D320" s="118"/>
      <c r="E320" s="118"/>
      <c r="F320" s="118"/>
      <c r="G320" s="118">
        <f t="shared" ref="G320:O320" si="13">AVERAGE(G302:G319)</f>
        <v>0.89311666666666678</v>
      </c>
      <c r="H320" s="118">
        <f t="shared" si="13"/>
        <v>0.97449999999999992</v>
      </c>
      <c r="I320" s="118">
        <f t="shared" si="13"/>
        <v>0.62171428571428577</v>
      </c>
      <c r="J320" s="118"/>
      <c r="K320" s="118"/>
      <c r="L320" s="118">
        <f t="shared" si="13"/>
        <v>0.873</v>
      </c>
      <c r="M320" s="118"/>
      <c r="N320" s="118"/>
      <c r="O320" s="118">
        <f t="shared" si="13"/>
        <v>1.1154999999999999</v>
      </c>
      <c r="P320" s="119"/>
    </row>
    <row r="321" spans="1:20" s="124" customFormat="1" x14ac:dyDescent="0.2">
      <c r="A321" s="131" t="s">
        <v>1416</v>
      </c>
      <c r="B321" s="137"/>
      <c r="C321" s="137"/>
      <c r="D321" s="137"/>
      <c r="E321" s="137"/>
      <c r="F321" s="137"/>
      <c r="G321" s="137"/>
      <c r="H321" s="137"/>
      <c r="I321" s="137"/>
      <c r="J321" s="137"/>
      <c r="K321" s="137"/>
      <c r="L321" s="137"/>
      <c r="M321" s="137"/>
      <c r="N321" s="137"/>
      <c r="O321" s="137"/>
      <c r="P321" s="123"/>
    </row>
    <row r="322" spans="1:20" x14ac:dyDescent="0.2">
      <c r="A322" s="113" t="s">
        <v>1417</v>
      </c>
    </row>
    <row r="323" spans="1:20" s="124" customFormat="1" ht="25.5" x14ac:dyDescent="0.2">
      <c r="A323" s="131" t="s">
        <v>1301</v>
      </c>
      <c r="B323" s="122"/>
      <c r="C323" s="122"/>
      <c r="D323" s="122"/>
      <c r="E323" s="122"/>
      <c r="F323" s="122">
        <v>0.88</v>
      </c>
      <c r="G323" s="122">
        <v>0.86099999999999999</v>
      </c>
      <c r="H323" s="122"/>
      <c r="I323" s="122"/>
      <c r="J323" s="122"/>
      <c r="K323" s="122">
        <v>0.7</v>
      </c>
      <c r="L323" s="122"/>
      <c r="M323" s="122">
        <v>0.56999999999999995</v>
      </c>
      <c r="N323" s="122">
        <v>0.88</v>
      </c>
      <c r="O323" s="122"/>
      <c r="P323" s="123">
        <v>0.5</v>
      </c>
    </row>
    <row r="324" spans="1:20" s="124" customFormat="1" ht="25.5" x14ac:dyDescent="0.2">
      <c r="A324" s="131" t="s">
        <v>1302</v>
      </c>
      <c r="B324" s="122">
        <v>0.93300000000000005</v>
      </c>
      <c r="C324" s="122">
        <v>0.88</v>
      </c>
      <c r="D324" s="122">
        <v>0.24399999999999999</v>
      </c>
      <c r="E324" s="122"/>
      <c r="F324" s="122"/>
      <c r="G324" s="122">
        <v>0.91100000000000003</v>
      </c>
      <c r="H324" s="122"/>
      <c r="I324" s="122"/>
      <c r="J324" s="122">
        <v>0.61899999999999999</v>
      </c>
      <c r="K324" s="122">
        <v>0.67100000000000004</v>
      </c>
      <c r="L324" s="122"/>
      <c r="M324" s="122">
        <v>0.8</v>
      </c>
      <c r="N324" s="122">
        <v>0.89</v>
      </c>
      <c r="O324" s="122">
        <v>0.33</v>
      </c>
      <c r="P324" s="123"/>
    </row>
    <row r="325" spans="1:20" s="124" customFormat="1" ht="25.5" x14ac:dyDescent="0.2">
      <c r="A325" s="131" t="s">
        <v>1303</v>
      </c>
      <c r="B325" s="122">
        <v>0.95099999999999996</v>
      </c>
      <c r="C325" s="122">
        <v>0.91</v>
      </c>
      <c r="D325" s="122">
        <v>0.24199999999999999</v>
      </c>
      <c r="E325" s="122"/>
      <c r="F325" s="122"/>
      <c r="G325" s="122">
        <v>0.81100000000000005</v>
      </c>
      <c r="H325" s="122"/>
      <c r="I325" s="122"/>
      <c r="J325" s="122">
        <v>0.34499999999999997</v>
      </c>
      <c r="K325" s="122">
        <v>0.69</v>
      </c>
      <c r="L325" s="122"/>
      <c r="M325" s="122">
        <v>0.7</v>
      </c>
      <c r="N325" s="122">
        <v>0.87</v>
      </c>
      <c r="O325" s="122">
        <v>0.42</v>
      </c>
      <c r="P325" s="123">
        <v>0.52200000000000002</v>
      </c>
    </row>
    <row r="326" spans="1:20" s="124" customFormat="1" ht="26.25" x14ac:dyDescent="0.25">
      <c r="A326" s="131" t="s">
        <v>1304</v>
      </c>
      <c r="B326" s="122"/>
      <c r="C326" s="122"/>
      <c r="D326" s="122"/>
      <c r="E326" s="24">
        <v>0.66964392075904022</v>
      </c>
      <c r="F326" s="24">
        <v>0.73116874234005036</v>
      </c>
      <c r="G326" s="24">
        <v>0.79934379805278466</v>
      </c>
      <c r="H326" s="4"/>
      <c r="I326" s="24">
        <v>0.54956539001083138</v>
      </c>
      <c r="J326" s="24">
        <v>0.69589408289548704</v>
      </c>
      <c r="K326" s="24">
        <v>0.54873256505438928</v>
      </c>
      <c r="L326" s="24">
        <v>0.77892924124127538</v>
      </c>
      <c r="M326" s="24">
        <v>0.73750134767635267</v>
      </c>
      <c r="N326" s="24">
        <v>0.63694636303159058</v>
      </c>
      <c r="O326" s="4"/>
      <c r="P326" s="24">
        <v>0.36851065745468625</v>
      </c>
    </row>
    <row r="327" spans="1:20" s="124" customFormat="1" ht="26.25" x14ac:dyDescent="0.25">
      <c r="A327" s="131" t="s">
        <v>1305</v>
      </c>
      <c r="B327" s="24">
        <v>0.90900289548615076</v>
      </c>
      <c r="C327" s="24">
        <v>0.88211735729927299</v>
      </c>
      <c r="D327" s="4"/>
      <c r="E327" s="4"/>
      <c r="F327" s="4"/>
      <c r="G327" s="24">
        <v>0.92158047215371242</v>
      </c>
      <c r="H327" s="4"/>
      <c r="I327" s="4"/>
      <c r="J327" s="4"/>
      <c r="K327" s="24">
        <v>0.54863446343809685</v>
      </c>
      <c r="L327" s="24">
        <v>0.85377090436271863</v>
      </c>
      <c r="M327" s="4"/>
      <c r="N327" s="24">
        <v>0.59478529551267867</v>
      </c>
      <c r="O327" s="24">
        <v>0.30150448723398837</v>
      </c>
      <c r="P327" s="123"/>
    </row>
    <row r="328" spans="1:20" s="124" customFormat="1" ht="26.25" x14ac:dyDescent="0.25">
      <c r="A328" s="131" t="s">
        <v>1306</v>
      </c>
      <c r="B328" s="24">
        <v>0.94918343514161685</v>
      </c>
      <c r="C328" s="24">
        <v>0.83496430021898216</v>
      </c>
      <c r="D328" s="4"/>
      <c r="E328" s="4"/>
      <c r="F328" s="4"/>
      <c r="G328" s="24">
        <v>0.67710712395185679</v>
      </c>
      <c r="H328" s="4"/>
      <c r="I328" s="4"/>
      <c r="J328" s="4"/>
      <c r="K328" s="24">
        <v>0.47839370617264942</v>
      </c>
      <c r="L328" s="24">
        <v>0.61773181297970547</v>
      </c>
      <c r="M328" s="24">
        <v>0.30116252825095224</v>
      </c>
      <c r="N328" s="24">
        <v>0.57019133945998002</v>
      </c>
      <c r="O328" s="24">
        <v>0.25333238290529803</v>
      </c>
      <c r="P328" s="4"/>
    </row>
    <row r="329" spans="1:20" s="124" customFormat="1" x14ac:dyDescent="0.2">
      <c r="A329" s="146" t="s">
        <v>1312</v>
      </c>
      <c r="B329" s="122">
        <f>1-B333</f>
        <v>2.7000000000000024E-2</v>
      </c>
      <c r="C329" s="122">
        <f t="shared" ref="C329:P330" si="14">1-C333</f>
        <v>6.0000000000000053E-3</v>
      </c>
      <c r="D329" s="122">
        <f t="shared" si="14"/>
        <v>6.9999999999999951E-2</v>
      </c>
      <c r="E329" s="122">
        <f t="shared" si="14"/>
        <v>0.30900000000000005</v>
      </c>
      <c r="F329" s="122">
        <f t="shared" si="14"/>
        <v>5.7000000000000051E-2</v>
      </c>
      <c r="G329" s="122">
        <f t="shared" si="14"/>
        <v>7.999999999999996E-2</v>
      </c>
      <c r="H329" s="122">
        <f t="shared" si="14"/>
        <v>6.4999999999999947E-2</v>
      </c>
      <c r="I329" s="122">
        <f t="shared" si="14"/>
        <v>0.33399999999999996</v>
      </c>
      <c r="J329" s="122">
        <f t="shared" si="14"/>
        <v>0.16300000000000003</v>
      </c>
      <c r="K329" s="122">
        <f t="shared" si="14"/>
        <v>4.8000000000000043E-2</v>
      </c>
      <c r="L329" s="122">
        <f t="shared" si="14"/>
        <v>3.6900000000000044E-2</v>
      </c>
      <c r="M329" s="122">
        <f t="shared" si="14"/>
        <v>0.15600000000000003</v>
      </c>
      <c r="N329" s="122">
        <f t="shared" si="14"/>
        <v>2.0000000000000018E-3</v>
      </c>
      <c r="O329" s="122">
        <f t="shared" si="14"/>
        <v>7.2300000000000031E-2</v>
      </c>
      <c r="P329" s="123">
        <f t="shared" si="14"/>
        <v>7.7999999999999958E-2</v>
      </c>
    </row>
    <row r="330" spans="1:20" s="124" customFormat="1" ht="15" x14ac:dyDescent="0.25">
      <c r="A330" s="146" t="s">
        <v>1311</v>
      </c>
      <c r="B330" s="122">
        <f>1-B334</f>
        <v>0.13170000000000004</v>
      </c>
      <c r="C330" s="122">
        <f t="shared" si="14"/>
        <v>1.2000000000000899E-3</v>
      </c>
      <c r="D330" s="122">
        <f t="shared" si="14"/>
        <v>0.11699999999999999</v>
      </c>
      <c r="E330" s="122"/>
      <c r="F330" s="122">
        <f t="shared" si="14"/>
        <v>0.79</v>
      </c>
      <c r="G330" s="122">
        <f t="shared" si="14"/>
        <v>0.49</v>
      </c>
      <c r="H330" s="122">
        <f t="shared" si="14"/>
        <v>0.1923999999999999</v>
      </c>
      <c r="I330" s="122">
        <f t="shared" si="14"/>
        <v>0.60299999999999998</v>
      </c>
      <c r="J330" s="122">
        <f t="shared" si="14"/>
        <v>0.373</v>
      </c>
      <c r="K330" s="122">
        <f t="shared" si="14"/>
        <v>0.35389999999999999</v>
      </c>
      <c r="L330" s="122">
        <f t="shared" si="14"/>
        <v>3.8499999999999979E-2</v>
      </c>
      <c r="M330" s="122">
        <f t="shared" si="14"/>
        <v>0.67100000000000004</v>
      </c>
      <c r="N330" s="122">
        <f t="shared" si="14"/>
        <v>1.7199999999999993E-2</v>
      </c>
      <c r="O330" s="122">
        <f t="shared" si="14"/>
        <v>0.11890000000000001</v>
      </c>
      <c r="P330" s="123">
        <f t="shared" si="14"/>
        <v>0.50429999999999997</v>
      </c>
      <c r="R330" s="21"/>
      <c r="S330" s="6"/>
    </row>
    <row r="331" spans="1:20" s="124" customFormat="1" ht="15" x14ac:dyDescent="0.25">
      <c r="A331" s="146" t="s">
        <v>1313</v>
      </c>
      <c r="B331" s="122">
        <v>9.1999999999999998E-2</v>
      </c>
      <c r="C331" s="122">
        <v>1.0999999999999999E-2</v>
      </c>
      <c r="D331" s="122">
        <v>7.3999999999999996E-2</v>
      </c>
      <c r="E331" s="122">
        <v>0.68</v>
      </c>
      <c r="F331" s="122">
        <v>8.4000000000000005E-2</v>
      </c>
      <c r="G331" s="122">
        <v>0.17100000000000001</v>
      </c>
      <c r="H331" s="122">
        <v>0.155</v>
      </c>
      <c r="I331" s="122">
        <v>0.20699999999999999</v>
      </c>
      <c r="J331" s="122">
        <v>0.105</v>
      </c>
      <c r="K331" s="122">
        <v>0.184</v>
      </c>
      <c r="L331" s="122">
        <v>2.7300000000000001E-2</v>
      </c>
      <c r="M331" s="122">
        <v>8.8999999999999996E-2</v>
      </c>
      <c r="N331" s="122">
        <v>0.83899999999999997</v>
      </c>
      <c r="O331" s="122">
        <v>6.6000000000000003E-2</v>
      </c>
      <c r="P331" s="123">
        <v>0.157</v>
      </c>
      <c r="R331" s="4"/>
      <c r="S331" s="4"/>
    </row>
    <row r="332" spans="1:20" s="124" customFormat="1" ht="15" x14ac:dyDescent="0.25">
      <c r="A332" s="146" t="s">
        <v>1314</v>
      </c>
      <c r="B332" s="122">
        <v>0.13100000000000001</v>
      </c>
      <c r="C332" s="122">
        <v>1E-3</v>
      </c>
      <c r="D332" s="122">
        <v>0.11700000000000001</v>
      </c>
      <c r="E332" s="114"/>
      <c r="F332" s="122">
        <v>0.29499999999999998</v>
      </c>
      <c r="G332" s="122">
        <v>0.192</v>
      </c>
      <c r="H332" s="122">
        <v>0.192</v>
      </c>
      <c r="I332" s="122">
        <v>0.26900000000000002</v>
      </c>
      <c r="J332" s="122">
        <v>0.11899999999999999</v>
      </c>
      <c r="K332" s="122">
        <v>0.20899999999999999</v>
      </c>
      <c r="L332" s="122">
        <v>1.2E-2</v>
      </c>
      <c r="M332" s="122">
        <v>0.16400000000000001</v>
      </c>
      <c r="N332" s="122">
        <v>1.7000000000000001E-2</v>
      </c>
      <c r="O332" s="122">
        <v>6.9000000000000006E-2</v>
      </c>
      <c r="P332" s="123">
        <v>0.11799999999999999</v>
      </c>
      <c r="R332" s="4"/>
      <c r="S332" s="4"/>
    </row>
    <row r="333" spans="1:20" ht="15" x14ac:dyDescent="0.25">
      <c r="A333" s="116" t="s">
        <v>1238</v>
      </c>
      <c r="B333" s="114">
        <v>0.97299999999999998</v>
      </c>
      <c r="C333" s="114">
        <v>0.99399999999999999</v>
      </c>
      <c r="D333" s="114">
        <v>0.93</v>
      </c>
      <c r="E333" s="114">
        <v>0.69099999999999995</v>
      </c>
      <c r="F333" s="114">
        <v>0.94299999999999995</v>
      </c>
      <c r="G333" s="114">
        <v>0.92</v>
      </c>
      <c r="H333" s="114">
        <v>0.93500000000000005</v>
      </c>
      <c r="I333" s="114">
        <v>0.66600000000000004</v>
      </c>
      <c r="J333" s="114">
        <v>0.83699999999999997</v>
      </c>
      <c r="K333" s="114">
        <v>0.95199999999999996</v>
      </c>
      <c r="L333" s="114">
        <v>0.96309999999999996</v>
      </c>
      <c r="M333" s="114">
        <v>0.84399999999999997</v>
      </c>
      <c r="N333" s="114">
        <v>0.998</v>
      </c>
      <c r="O333" s="114">
        <v>0.92769999999999997</v>
      </c>
      <c r="P333" s="115">
        <v>0.92200000000000004</v>
      </c>
      <c r="R333" s="4"/>
      <c r="S333" s="4"/>
      <c r="T333" s="124"/>
    </row>
    <row r="334" spans="1:20" ht="15" x14ac:dyDescent="0.25">
      <c r="A334" s="116" t="s">
        <v>1239</v>
      </c>
      <c r="B334" s="6">
        <v>0.86829999999999996</v>
      </c>
      <c r="C334" s="4">
        <v>0.99879999999999991</v>
      </c>
      <c r="D334" s="4">
        <v>0.88300000000000001</v>
      </c>
      <c r="E334" s="4"/>
      <c r="F334" s="4">
        <v>0.21</v>
      </c>
      <c r="G334" s="4">
        <v>0.51</v>
      </c>
      <c r="H334" s="4">
        <v>0.8076000000000001</v>
      </c>
      <c r="I334" s="4">
        <v>0.39700000000000002</v>
      </c>
      <c r="J334" s="4">
        <v>0.627</v>
      </c>
      <c r="K334" s="4">
        <v>0.64610000000000001</v>
      </c>
      <c r="L334" s="4">
        <v>0.96150000000000002</v>
      </c>
      <c r="M334" s="4">
        <v>0.32899999999999996</v>
      </c>
      <c r="N334" s="4">
        <v>0.98280000000000001</v>
      </c>
      <c r="O334" s="4">
        <v>0.88109999999999999</v>
      </c>
      <c r="P334" s="4">
        <v>0.49570000000000003</v>
      </c>
      <c r="R334" s="4"/>
      <c r="S334" s="4"/>
      <c r="T334" s="124"/>
    </row>
    <row r="335" spans="1:20" ht="15" x14ac:dyDescent="0.25">
      <c r="A335" s="116" t="s">
        <v>1240</v>
      </c>
      <c r="D335" s="114">
        <v>0.96299999999999997</v>
      </c>
      <c r="E335" s="114">
        <v>0.69099999999999995</v>
      </c>
      <c r="F335" s="114">
        <v>0.51300000000000001</v>
      </c>
      <c r="G335" s="114">
        <v>0.83</v>
      </c>
      <c r="H335" s="114">
        <v>0.997</v>
      </c>
      <c r="I335" s="114">
        <v>0.74399999999999999</v>
      </c>
      <c r="J335" s="114">
        <v>0.88139999999999996</v>
      </c>
      <c r="K335" s="114">
        <v>0.73699999999999999</v>
      </c>
      <c r="L335" s="114">
        <v>0.999</v>
      </c>
      <c r="M335" s="114">
        <v>0.80200000000000005</v>
      </c>
      <c r="O335" s="114">
        <v>0.95499999999999996</v>
      </c>
      <c r="P335" s="115">
        <v>0.77200000000000002</v>
      </c>
      <c r="R335" s="4"/>
      <c r="S335" s="4"/>
      <c r="T335" s="124"/>
    </row>
    <row r="336" spans="1:20" ht="15" x14ac:dyDescent="0.25">
      <c r="A336" s="116" t="s">
        <v>1241</v>
      </c>
      <c r="C336" s="24">
        <v>0.85</v>
      </c>
      <c r="D336" s="24">
        <v>0.96870000000000001</v>
      </c>
      <c r="E336" s="24">
        <v>0.28999999999999998</v>
      </c>
      <c r="F336" s="24">
        <v>0.39829999999999999</v>
      </c>
      <c r="G336" s="24">
        <v>0.48</v>
      </c>
      <c r="H336" s="24">
        <v>0.99080000000000001</v>
      </c>
      <c r="I336" s="4"/>
      <c r="J336" s="24">
        <v>0.68099999999999994</v>
      </c>
      <c r="K336" s="24">
        <v>0.748</v>
      </c>
      <c r="L336" s="24">
        <v>0.92</v>
      </c>
      <c r="M336" s="24">
        <v>0.27500000000000002</v>
      </c>
      <c r="N336" s="4"/>
      <c r="O336" s="24">
        <v>0.91299999999999992</v>
      </c>
      <c r="P336" s="24">
        <v>0.64190000000000003</v>
      </c>
      <c r="R336" s="4"/>
      <c r="S336" s="4"/>
      <c r="T336" s="124"/>
    </row>
    <row r="337" spans="1:20" ht="15" x14ac:dyDescent="0.25">
      <c r="A337" s="116" t="s">
        <v>1195</v>
      </c>
      <c r="B337" s="114">
        <v>1</v>
      </c>
      <c r="C337" s="114">
        <v>1</v>
      </c>
      <c r="D337" s="114">
        <v>1</v>
      </c>
      <c r="E337" s="114">
        <v>1</v>
      </c>
      <c r="F337" s="114">
        <v>1</v>
      </c>
      <c r="G337" s="114">
        <v>1</v>
      </c>
      <c r="H337" s="114">
        <v>1</v>
      </c>
      <c r="I337" s="114">
        <v>1</v>
      </c>
      <c r="J337" s="114">
        <v>1</v>
      </c>
      <c r="K337" s="114">
        <v>1</v>
      </c>
      <c r="L337" s="114">
        <v>1</v>
      </c>
      <c r="M337" s="114">
        <v>1</v>
      </c>
      <c r="N337" s="114">
        <v>1</v>
      </c>
      <c r="O337" s="114">
        <v>1</v>
      </c>
      <c r="P337" s="115">
        <v>0.5</v>
      </c>
      <c r="R337" s="4"/>
      <c r="S337" s="4"/>
      <c r="T337" s="124"/>
    </row>
    <row r="338" spans="1:20" ht="15" x14ac:dyDescent="0.25">
      <c r="A338" s="128" t="s">
        <v>1418</v>
      </c>
      <c r="B338" s="126">
        <f t="shared" ref="B338:O338" si="15">AVERAGE(B323:B337)</f>
        <v>0.63319875732979702</v>
      </c>
      <c r="C338" s="126">
        <f t="shared" si="15"/>
        <v>0.61409013812652125</v>
      </c>
      <c r="D338" s="126">
        <f t="shared" si="15"/>
        <v>0.50988181818181821</v>
      </c>
      <c r="E338" s="126">
        <f t="shared" si="15"/>
        <v>0.61866341725129137</v>
      </c>
      <c r="F338" s="126">
        <f t="shared" si="15"/>
        <v>0.53649715839455003</v>
      </c>
      <c r="G338" s="126">
        <f t="shared" si="15"/>
        <v>0.64360209294389037</v>
      </c>
      <c r="H338" s="126">
        <f t="shared" si="15"/>
        <v>0.59275555555555548</v>
      </c>
      <c r="I338" s="126">
        <f t="shared" si="15"/>
        <v>0.52995171000120345</v>
      </c>
      <c r="J338" s="126">
        <f t="shared" si="15"/>
        <v>0.53719117357462387</v>
      </c>
      <c r="K338" s="126">
        <f t="shared" si="15"/>
        <v>0.56765071564434233</v>
      </c>
      <c r="L338" s="126">
        <f t="shared" si="15"/>
        <v>0.60072766321530824</v>
      </c>
      <c r="M338" s="126">
        <f t="shared" si="15"/>
        <v>0.53133313399480753</v>
      </c>
      <c r="N338" s="126">
        <f t="shared" si="15"/>
        <v>0.63830176907725</v>
      </c>
      <c r="O338" s="126">
        <f t="shared" si="15"/>
        <v>0.48521822077994514</v>
      </c>
      <c r="P338" s="127">
        <f>AVERAGE(P323:P337)</f>
        <v>0.46495088812122382</v>
      </c>
      <c r="R338" s="4"/>
      <c r="S338" s="4"/>
      <c r="T338" s="124"/>
    </row>
    <row r="339" spans="1:20" ht="15" x14ac:dyDescent="0.25">
      <c r="A339" s="113" t="s">
        <v>1419</v>
      </c>
      <c r="R339" s="4"/>
      <c r="S339" s="4"/>
      <c r="T339" s="124"/>
    </row>
    <row r="340" spans="1:20" ht="25.5" x14ac:dyDescent="0.25">
      <c r="A340" s="147" t="s">
        <v>1457</v>
      </c>
      <c r="B340" s="6">
        <v>0.19600000000000001</v>
      </c>
      <c r="C340" s="4"/>
      <c r="D340" s="4">
        <v>0.30020000000000002</v>
      </c>
      <c r="E340" s="4"/>
      <c r="F340" s="4"/>
      <c r="G340" s="4">
        <v>0.59079999999999999</v>
      </c>
      <c r="H340" s="4"/>
      <c r="I340" s="4"/>
      <c r="J340" s="4">
        <v>2.2000000000000002E-2</v>
      </c>
      <c r="K340" s="4">
        <v>7.0000000000000007E-2</v>
      </c>
      <c r="R340" s="4"/>
      <c r="S340" s="4"/>
      <c r="T340" s="124"/>
    </row>
    <row r="341" spans="1:20" ht="15" x14ac:dyDescent="0.25">
      <c r="A341" s="116" t="s">
        <v>1458</v>
      </c>
      <c r="B341" s="6">
        <v>0.86549999999999994</v>
      </c>
      <c r="C341" s="4">
        <v>0.70200000000000007</v>
      </c>
      <c r="D341" s="4">
        <v>0.86629999999999996</v>
      </c>
      <c r="E341" s="4"/>
      <c r="F341" s="4">
        <v>0.10199999999999999</v>
      </c>
      <c r="G341" s="4">
        <v>0.21179999999999999</v>
      </c>
      <c r="H341" s="4">
        <v>0.75529999999999997</v>
      </c>
      <c r="I341" s="4"/>
      <c r="J341" s="4">
        <v>0.44</v>
      </c>
      <c r="K341" s="4">
        <v>0.34</v>
      </c>
      <c r="L341" s="4">
        <v>0.9534999999999999</v>
      </c>
      <c r="M341" s="4"/>
      <c r="N341" s="4">
        <v>0.56479999999999997</v>
      </c>
      <c r="O341" s="4">
        <v>0.88800000000000001</v>
      </c>
      <c r="P341" s="4">
        <v>5.8299999999999998E-2</v>
      </c>
      <c r="R341" s="4"/>
      <c r="S341" s="4"/>
      <c r="T341" s="124"/>
    </row>
    <row r="342" spans="1:20" ht="15" x14ac:dyDescent="0.25">
      <c r="A342" s="128" t="s">
        <v>1420</v>
      </c>
      <c r="B342" s="126">
        <f>AVERAGE(B340:B341)</f>
        <v>0.53074999999999994</v>
      </c>
      <c r="C342" s="126">
        <f>AVERAGE(C340:C341)</f>
        <v>0.70200000000000007</v>
      </c>
      <c r="D342" s="126">
        <f>AVERAGE(D340:D341)</f>
        <v>0.58325000000000005</v>
      </c>
      <c r="E342" s="126"/>
      <c r="F342" s="126">
        <f>AVERAGE(F340:F341)</f>
        <v>0.10199999999999999</v>
      </c>
      <c r="G342" s="126">
        <f>AVERAGE(G340:G341)</f>
        <v>0.40129999999999999</v>
      </c>
      <c r="H342" s="126">
        <f>AVERAGE(H340:H341)</f>
        <v>0.75529999999999997</v>
      </c>
      <c r="I342" s="126"/>
      <c r="J342" s="126">
        <f>AVERAGE(J340:J341)</f>
        <v>0.23100000000000001</v>
      </c>
      <c r="K342" s="126">
        <f>AVERAGE(K340:K341)</f>
        <v>0.20500000000000002</v>
      </c>
      <c r="L342" s="126">
        <f>AVERAGE(L340:L341)</f>
        <v>0.9534999999999999</v>
      </c>
      <c r="M342" s="126"/>
      <c r="N342" s="126">
        <f>AVERAGE(N340:N341)</f>
        <v>0.56479999999999997</v>
      </c>
      <c r="O342" s="126">
        <f>AVERAGE(O340:O341)</f>
        <v>0.88800000000000001</v>
      </c>
      <c r="P342" s="127">
        <f>AVERAGE(P340:P341)</f>
        <v>5.8299999999999998E-2</v>
      </c>
      <c r="R342" s="4"/>
      <c r="S342" s="4"/>
      <c r="T342" s="124"/>
    </row>
    <row r="343" spans="1:20" ht="15" x14ac:dyDescent="0.25">
      <c r="A343" s="113" t="s">
        <v>1421</v>
      </c>
      <c r="R343" s="4"/>
      <c r="S343" s="4"/>
      <c r="T343" s="124"/>
    </row>
    <row r="344" spans="1:20" s="124" customFormat="1" ht="15" x14ac:dyDescent="0.25">
      <c r="A344" s="131" t="s">
        <v>1447</v>
      </c>
      <c r="B344" s="122">
        <v>1.0029999999999999</v>
      </c>
      <c r="C344" s="122">
        <v>1.0009999999999999</v>
      </c>
      <c r="D344" s="122">
        <v>0.998</v>
      </c>
      <c r="E344" s="122">
        <v>0.91200000000000003</v>
      </c>
      <c r="F344" s="122">
        <v>0.93200000000000005</v>
      </c>
      <c r="G344" s="122">
        <v>1.0108999999999999</v>
      </c>
      <c r="H344" s="122"/>
      <c r="I344" s="122">
        <v>0.96399999999999997</v>
      </c>
      <c r="J344" s="122"/>
      <c r="K344" s="122">
        <v>1.022</v>
      </c>
      <c r="L344" s="122">
        <v>0.99299999999999999</v>
      </c>
      <c r="M344" s="122">
        <v>0.91049999999999998</v>
      </c>
      <c r="N344" s="122">
        <v>0.998</v>
      </c>
      <c r="O344" s="122">
        <v>0.996</v>
      </c>
      <c r="P344" s="123">
        <v>1.006</v>
      </c>
      <c r="R344" s="4"/>
      <c r="S344" s="4"/>
    </row>
    <row r="345" spans="1:20" s="124" customFormat="1" x14ac:dyDescent="0.2">
      <c r="A345" s="131" t="s">
        <v>1448</v>
      </c>
      <c r="B345" s="122">
        <v>1.0305</v>
      </c>
      <c r="C345" s="122"/>
      <c r="D345" s="122"/>
      <c r="E345" s="122"/>
      <c r="F345" s="122">
        <v>0.96519999999999995</v>
      </c>
      <c r="G345" s="122">
        <v>1.1950000000000001</v>
      </c>
      <c r="H345" s="122"/>
      <c r="I345" s="122">
        <v>1.0152000000000001</v>
      </c>
      <c r="J345" s="122"/>
      <c r="K345" s="122">
        <v>1.1759999999999999</v>
      </c>
      <c r="L345" s="122">
        <v>0.99060000000000004</v>
      </c>
      <c r="M345" s="122"/>
      <c r="N345" s="122">
        <v>1.008</v>
      </c>
      <c r="O345" s="122">
        <v>1.03</v>
      </c>
      <c r="P345" s="123">
        <v>1.016</v>
      </c>
    </row>
    <row r="346" spans="1:20" s="124" customFormat="1" x14ac:dyDescent="0.2">
      <c r="A346" s="131" t="s">
        <v>1449</v>
      </c>
      <c r="B346" s="122"/>
      <c r="C346" s="122"/>
      <c r="D346" s="122"/>
      <c r="E346" s="122"/>
      <c r="F346" s="122"/>
      <c r="G346" s="122"/>
      <c r="H346" s="122"/>
      <c r="I346" s="122">
        <v>0.71099999999999997</v>
      </c>
      <c r="J346" s="122"/>
      <c r="K346" s="122"/>
      <c r="L346" s="122"/>
      <c r="M346" s="122"/>
      <c r="N346" s="122"/>
      <c r="O346" s="122"/>
      <c r="P346" s="123"/>
    </row>
    <row r="347" spans="1:20" s="124" customFormat="1" x14ac:dyDescent="0.2">
      <c r="A347" s="131" t="s">
        <v>1450</v>
      </c>
      <c r="B347" s="122"/>
      <c r="C347" s="122"/>
      <c r="D347" s="122"/>
      <c r="E347" s="122"/>
      <c r="F347" s="122"/>
      <c r="G347" s="122">
        <v>0.56299999999999994</v>
      </c>
      <c r="H347" s="122"/>
      <c r="I347" s="122">
        <v>0.61699999999999999</v>
      </c>
      <c r="J347" s="122"/>
      <c r="K347" s="122"/>
      <c r="L347" s="122"/>
      <c r="M347" s="122"/>
      <c r="N347" s="122"/>
      <c r="O347" s="122"/>
      <c r="P347" s="123"/>
    </row>
    <row r="348" spans="1:20" s="124" customFormat="1" x14ac:dyDescent="0.2">
      <c r="A348" s="131" t="s">
        <v>1451</v>
      </c>
      <c r="B348" s="122"/>
      <c r="C348" s="122"/>
      <c r="D348" s="122"/>
      <c r="E348" s="122"/>
      <c r="F348" s="122"/>
      <c r="G348" s="122">
        <v>1.0649999999999999</v>
      </c>
      <c r="H348" s="122"/>
      <c r="I348" s="122">
        <v>2.2679999999999998</v>
      </c>
      <c r="J348" s="122"/>
      <c r="K348" s="122"/>
      <c r="L348" s="122"/>
      <c r="M348" s="122"/>
      <c r="N348" s="122"/>
      <c r="O348" s="122"/>
      <c r="P348" s="123"/>
    </row>
    <row r="349" spans="1:20" s="124" customFormat="1" x14ac:dyDescent="0.2">
      <c r="A349" s="131" t="s">
        <v>1452</v>
      </c>
      <c r="B349" s="122"/>
      <c r="C349" s="122"/>
      <c r="D349" s="122"/>
      <c r="E349" s="122"/>
      <c r="F349" s="122"/>
      <c r="G349" s="122">
        <v>1.0206</v>
      </c>
      <c r="H349" s="122"/>
      <c r="I349" s="122">
        <v>1.0834999999999999</v>
      </c>
      <c r="J349" s="122"/>
      <c r="K349" s="122"/>
      <c r="L349" s="122"/>
      <c r="M349" s="122"/>
      <c r="N349" s="122"/>
      <c r="O349" s="122"/>
      <c r="P349" s="123"/>
    </row>
    <row r="350" spans="1:20" s="124" customFormat="1" x14ac:dyDescent="0.2">
      <c r="A350" s="131" t="s">
        <v>1453</v>
      </c>
      <c r="B350" s="122"/>
      <c r="C350" s="122"/>
      <c r="D350" s="122"/>
      <c r="E350" s="122"/>
      <c r="F350" s="122"/>
      <c r="G350" s="122">
        <v>3.117</v>
      </c>
      <c r="H350" s="122"/>
      <c r="I350" s="122">
        <v>4.5629999999999997</v>
      </c>
      <c r="J350" s="122"/>
      <c r="K350" s="122"/>
      <c r="L350" s="122"/>
      <c r="M350" s="122"/>
      <c r="N350" s="122"/>
      <c r="O350" s="122"/>
      <c r="P350" s="123"/>
    </row>
    <row r="351" spans="1:20" s="124" customFormat="1" x14ac:dyDescent="0.2">
      <c r="A351" s="131" t="s">
        <v>1454</v>
      </c>
      <c r="B351" s="122"/>
      <c r="C351" s="122"/>
      <c r="D351" s="122"/>
      <c r="E351" s="122"/>
      <c r="F351" s="122"/>
      <c r="G351" s="122">
        <v>1.641</v>
      </c>
      <c r="H351" s="122"/>
      <c r="I351" s="122">
        <v>1.44</v>
      </c>
      <c r="J351" s="122"/>
      <c r="K351" s="122"/>
      <c r="L351" s="122"/>
      <c r="M351" s="122"/>
      <c r="N351" s="122"/>
      <c r="O351" s="122"/>
      <c r="P351" s="123"/>
    </row>
    <row r="352" spans="1:20" s="124" customFormat="1" x14ac:dyDescent="0.2">
      <c r="A352" s="131" t="s">
        <v>1455</v>
      </c>
      <c r="B352" s="122"/>
      <c r="C352" s="122"/>
      <c r="D352" s="122"/>
      <c r="E352" s="122"/>
      <c r="F352" s="122"/>
      <c r="G352" s="122"/>
      <c r="H352" s="122"/>
      <c r="I352" s="122"/>
      <c r="J352" s="122"/>
      <c r="K352" s="122"/>
      <c r="L352" s="122"/>
      <c r="M352" s="122"/>
      <c r="N352" s="122"/>
      <c r="O352" s="122"/>
      <c r="P352" s="123"/>
    </row>
    <row r="353" spans="1:16" s="124" customFormat="1" x14ac:dyDescent="0.2">
      <c r="A353" s="131" t="s">
        <v>1456</v>
      </c>
      <c r="B353" s="122"/>
      <c r="C353" s="122"/>
      <c r="D353" s="122"/>
      <c r="E353" s="122"/>
      <c r="F353" s="122"/>
      <c r="G353" s="122"/>
      <c r="H353" s="122"/>
      <c r="I353" s="122"/>
      <c r="J353" s="122"/>
      <c r="K353" s="122"/>
      <c r="L353" s="122"/>
      <c r="M353" s="122"/>
      <c r="N353" s="122"/>
      <c r="O353" s="122"/>
      <c r="P353" s="123"/>
    </row>
    <row r="354" spans="1:16" s="124" customFormat="1" ht="25.5" x14ac:dyDescent="0.2">
      <c r="A354" s="121" t="s">
        <v>1298</v>
      </c>
      <c r="B354" s="122">
        <v>0.70599999999999996</v>
      </c>
      <c r="C354" s="122">
        <v>0.86599999999999999</v>
      </c>
      <c r="D354" s="122">
        <v>0.996</v>
      </c>
      <c r="E354" s="122"/>
      <c r="F354" s="122"/>
      <c r="G354" s="122">
        <v>0.96399999999999997</v>
      </c>
      <c r="H354" s="122"/>
      <c r="I354" s="122">
        <v>0.92200000000000004</v>
      </c>
      <c r="J354" s="122">
        <v>1</v>
      </c>
      <c r="K354" s="122">
        <v>1</v>
      </c>
      <c r="L354" s="122">
        <v>0.99</v>
      </c>
      <c r="M354" s="122">
        <v>0.99</v>
      </c>
      <c r="N354" s="122">
        <v>0.79900000000000004</v>
      </c>
      <c r="O354" s="122">
        <v>0.871</v>
      </c>
      <c r="P354" s="123"/>
    </row>
    <row r="355" spans="1:16" s="124" customFormat="1" ht="25.5" x14ac:dyDescent="0.2">
      <c r="A355" s="121" t="s">
        <v>1299</v>
      </c>
      <c r="B355" s="122">
        <v>0.65200000000000002</v>
      </c>
      <c r="C355" s="122">
        <v>0.84199999999999997</v>
      </c>
      <c r="D355" s="122">
        <v>0.995</v>
      </c>
      <c r="E355" s="122">
        <v>0.26500000000000001</v>
      </c>
      <c r="F355" s="122"/>
      <c r="G355" s="122">
        <v>0.96599999999999997</v>
      </c>
      <c r="H355" s="122"/>
      <c r="I355" s="122"/>
      <c r="J355" s="122">
        <v>1</v>
      </c>
      <c r="K355" s="122">
        <v>1</v>
      </c>
      <c r="L355" s="122">
        <v>0.98799999999999999</v>
      </c>
      <c r="M355" s="122">
        <v>0.13900000000000001</v>
      </c>
      <c r="N355" s="122">
        <v>0.81599999999999995</v>
      </c>
      <c r="O355" s="122">
        <v>0.84399999999999997</v>
      </c>
      <c r="P355" s="123"/>
    </row>
    <row r="356" spans="1:16" ht="26.25" x14ac:dyDescent="0.25">
      <c r="A356" s="116" t="s">
        <v>1220</v>
      </c>
      <c r="B356" s="4">
        <v>1</v>
      </c>
      <c r="C356" s="4">
        <v>1</v>
      </c>
      <c r="D356" s="4">
        <v>0.77383311782853059</v>
      </c>
      <c r="E356" s="4">
        <v>0.40535905736627231</v>
      </c>
      <c r="F356" s="5">
        <v>0.52750869865826999</v>
      </c>
      <c r="G356" s="4">
        <v>1</v>
      </c>
      <c r="H356" s="23">
        <v>0.13998417680377062</v>
      </c>
      <c r="I356" s="4"/>
      <c r="J356" s="4">
        <v>0.92943778946641176</v>
      </c>
      <c r="K356" s="4">
        <v>0.47515635283499624</v>
      </c>
      <c r="L356" s="22">
        <v>0.75705244740577671</v>
      </c>
      <c r="M356" s="5">
        <v>0.49151751122737208</v>
      </c>
      <c r="N356" s="4">
        <v>1</v>
      </c>
      <c r="O356" s="4">
        <v>1</v>
      </c>
      <c r="P356" s="4"/>
    </row>
    <row r="357" spans="1:16" x14ac:dyDescent="0.2">
      <c r="A357" s="128" t="s">
        <v>1422</v>
      </c>
      <c r="B357" s="126">
        <f t="shared" ref="B357:P357" si="16">AVERAGE(B344:B356)</f>
        <v>0.87830000000000008</v>
      </c>
      <c r="C357" s="126">
        <f t="shared" si="16"/>
        <v>0.92725000000000002</v>
      </c>
      <c r="D357" s="126">
        <f t="shared" si="16"/>
        <v>0.94070827945713265</v>
      </c>
      <c r="E357" s="126">
        <f t="shared" si="16"/>
        <v>0.52745301912209086</v>
      </c>
      <c r="F357" s="126">
        <f t="shared" si="16"/>
        <v>0.80823623288608992</v>
      </c>
      <c r="G357" s="126">
        <f t="shared" si="16"/>
        <v>1.2542500000000001</v>
      </c>
      <c r="H357" s="126">
        <f t="shared" si="16"/>
        <v>0.13998417680377062</v>
      </c>
      <c r="I357" s="126">
        <f t="shared" si="16"/>
        <v>1.5092999999999999</v>
      </c>
      <c r="J357" s="126">
        <f t="shared" si="16"/>
        <v>0.97647926315547062</v>
      </c>
      <c r="K357" s="126">
        <f t="shared" si="16"/>
        <v>0.93463127056699924</v>
      </c>
      <c r="L357" s="126">
        <f t="shared" si="16"/>
        <v>0.94373048948115534</v>
      </c>
      <c r="M357" s="126">
        <f t="shared" si="16"/>
        <v>0.63275437780684307</v>
      </c>
      <c r="N357" s="126">
        <f t="shared" si="16"/>
        <v>0.92420000000000013</v>
      </c>
      <c r="O357" s="126">
        <f t="shared" si="16"/>
        <v>0.94819999999999993</v>
      </c>
      <c r="P357" s="127">
        <f t="shared" si="16"/>
        <v>1.0110000000000001</v>
      </c>
    </row>
    <row r="358" spans="1:16" x14ac:dyDescent="0.2">
      <c r="A358" s="113" t="s">
        <v>1423</v>
      </c>
    </row>
    <row r="359" spans="1:16" x14ac:dyDescent="0.2">
      <c r="A359" s="116" t="s">
        <v>1242</v>
      </c>
      <c r="D359" s="114">
        <v>0.99099999999999999</v>
      </c>
      <c r="G359" s="114">
        <v>0.95</v>
      </c>
      <c r="I359" s="114">
        <v>0.48199999999999998</v>
      </c>
      <c r="J359" s="114">
        <v>0.99</v>
      </c>
      <c r="K359" s="114">
        <v>0.97</v>
      </c>
      <c r="M359" s="114">
        <v>0.87</v>
      </c>
      <c r="N359" s="114">
        <v>1</v>
      </c>
      <c r="P359" s="115">
        <v>0.89500000000000002</v>
      </c>
    </row>
    <row r="360" spans="1:16" x14ac:dyDescent="0.2">
      <c r="A360" s="116" t="s">
        <v>1243</v>
      </c>
      <c r="B360" s="122"/>
      <c r="C360" s="122"/>
      <c r="D360" s="122">
        <v>0.99099999999999999</v>
      </c>
      <c r="E360" s="122"/>
      <c r="F360" s="122"/>
      <c r="G360" s="122">
        <v>0.96899999999999997</v>
      </c>
      <c r="H360" s="122"/>
      <c r="I360" s="122">
        <v>0.47699999999999998</v>
      </c>
      <c r="J360" s="122">
        <v>0.98899999999999999</v>
      </c>
      <c r="K360" s="122">
        <v>0.98399999999999999</v>
      </c>
      <c r="L360" s="122"/>
      <c r="M360" s="114">
        <v>0.87</v>
      </c>
      <c r="N360" s="122">
        <v>1</v>
      </c>
      <c r="O360" s="122"/>
      <c r="P360" s="123">
        <v>0.92100000000000004</v>
      </c>
    </row>
    <row r="361" spans="1:16" x14ac:dyDescent="0.2">
      <c r="A361" s="116" t="s">
        <v>1244</v>
      </c>
      <c r="B361" s="114">
        <v>0.96</v>
      </c>
      <c r="D361" s="114">
        <v>0.96699999999999997</v>
      </c>
      <c r="E361" s="114">
        <v>0.88400000000000001</v>
      </c>
      <c r="G361" s="114">
        <v>0.879</v>
      </c>
      <c r="H361" s="114">
        <v>0.97499999999999998</v>
      </c>
      <c r="I361" s="114">
        <v>0.48699999999999999</v>
      </c>
      <c r="J361" s="114">
        <v>0.98399999999999999</v>
      </c>
      <c r="K361" s="114">
        <v>0.95</v>
      </c>
      <c r="L361" s="114">
        <v>0.97599999999999998</v>
      </c>
      <c r="M361" s="114">
        <v>0.84699999999999998</v>
      </c>
      <c r="N361" s="114">
        <v>0.99</v>
      </c>
      <c r="O361" s="114">
        <v>0.85</v>
      </c>
      <c r="P361" s="115">
        <v>0.97699999999999998</v>
      </c>
    </row>
    <row r="362" spans="1:16" x14ac:dyDescent="0.2">
      <c r="A362" s="116" t="s">
        <v>1245</v>
      </c>
      <c r="B362" s="122">
        <v>0.96</v>
      </c>
      <c r="C362" s="122"/>
      <c r="D362" s="122">
        <v>0.96499999999999997</v>
      </c>
      <c r="E362" s="122">
        <v>0.63800000000000001</v>
      </c>
      <c r="F362" s="122"/>
      <c r="G362" s="122">
        <v>0.879</v>
      </c>
      <c r="H362" s="122">
        <v>0.95040000000000002</v>
      </c>
      <c r="I362" s="122">
        <v>0.45500000000000002</v>
      </c>
      <c r="J362" s="122">
        <v>0.94099999999999995</v>
      </c>
      <c r="K362" s="122">
        <v>0.95799999999999996</v>
      </c>
      <c r="L362" s="122">
        <v>0.97599999999999998</v>
      </c>
      <c r="M362" s="122">
        <v>0.76100000000000001</v>
      </c>
      <c r="N362" s="122">
        <v>0.99</v>
      </c>
      <c r="O362" s="122">
        <v>0.88</v>
      </c>
      <c r="P362" s="123">
        <v>0.80069999999999997</v>
      </c>
    </row>
    <row r="363" spans="1:16" x14ac:dyDescent="0.2">
      <c r="A363" s="116" t="s">
        <v>1246</v>
      </c>
      <c r="B363" s="122">
        <v>0.99</v>
      </c>
      <c r="C363" s="122">
        <v>0.90500000000000003</v>
      </c>
      <c r="D363" s="122">
        <v>0.99099999999999999</v>
      </c>
      <c r="E363" s="122">
        <v>0.82399999999999995</v>
      </c>
      <c r="F363" s="122"/>
      <c r="G363" s="122">
        <v>0.96</v>
      </c>
      <c r="H363" s="122">
        <v>0.996</v>
      </c>
      <c r="I363" s="122">
        <v>0.48399999999999999</v>
      </c>
      <c r="J363" s="122">
        <v>0.98899999999999999</v>
      </c>
      <c r="K363" s="122">
        <v>0.97699999999999998</v>
      </c>
      <c r="L363" s="122"/>
      <c r="M363" s="114">
        <v>0.87</v>
      </c>
      <c r="N363" s="122">
        <v>1</v>
      </c>
      <c r="O363" s="122">
        <v>0.89</v>
      </c>
      <c r="P363" s="123">
        <v>0.90900000000000003</v>
      </c>
    </row>
    <row r="364" spans="1:16" x14ac:dyDescent="0.2">
      <c r="A364" s="116" t="s">
        <v>1247</v>
      </c>
      <c r="B364" s="122">
        <v>0.96</v>
      </c>
      <c r="C364" s="122">
        <v>0.78500000000000003</v>
      </c>
      <c r="D364" s="122">
        <v>0.96599999999999997</v>
      </c>
      <c r="E364" s="122">
        <v>0.71499999999999997</v>
      </c>
      <c r="F364" s="122"/>
      <c r="G364" s="122">
        <v>0.879</v>
      </c>
      <c r="H364" s="122">
        <v>0.95799999999999996</v>
      </c>
      <c r="I364" s="122">
        <v>0.46500000000000002</v>
      </c>
      <c r="J364" s="122">
        <v>0.96299999999999997</v>
      </c>
      <c r="K364" s="122">
        <v>0.95399999999999996</v>
      </c>
      <c r="L364" s="122">
        <v>0.98299999999999998</v>
      </c>
      <c r="M364" s="122">
        <v>0.80400000000000005</v>
      </c>
      <c r="N364" s="122">
        <v>0.99</v>
      </c>
      <c r="O364" s="122">
        <v>0.86</v>
      </c>
      <c r="P364" s="123">
        <v>0.83499999999999996</v>
      </c>
    </row>
    <row r="365" spans="1:16" ht="25.5" x14ac:dyDescent="0.2">
      <c r="A365" s="116" t="s">
        <v>63</v>
      </c>
      <c r="B365" s="114">
        <v>1</v>
      </c>
      <c r="C365" s="114">
        <v>1</v>
      </c>
      <c r="D365" s="114">
        <v>1</v>
      </c>
      <c r="E365" s="114">
        <v>0</v>
      </c>
      <c r="F365" s="114">
        <v>1</v>
      </c>
      <c r="G365" s="114">
        <v>1</v>
      </c>
      <c r="H365" s="114">
        <v>1</v>
      </c>
      <c r="I365" s="114">
        <v>1</v>
      </c>
      <c r="J365" s="114">
        <v>0</v>
      </c>
      <c r="K365" s="114">
        <v>1</v>
      </c>
      <c r="L365" s="114">
        <v>1</v>
      </c>
      <c r="M365" s="114">
        <v>1</v>
      </c>
      <c r="N365" s="114">
        <v>1</v>
      </c>
      <c r="O365" s="114">
        <v>1</v>
      </c>
      <c r="P365" s="115">
        <v>1</v>
      </c>
    </row>
    <row r="366" spans="1:16" x14ac:dyDescent="0.2">
      <c r="A366" s="128" t="s">
        <v>1424</v>
      </c>
      <c r="B366" s="126">
        <f>AVERAGE(B359:B365)</f>
        <v>0.97399999999999998</v>
      </c>
      <c r="C366" s="126">
        <f t="shared" ref="C366:P366" si="17">AVERAGE(C359:C365)</f>
        <v>0.89666666666666661</v>
      </c>
      <c r="D366" s="126">
        <f t="shared" si="17"/>
        <v>0.98157142857142854</v>
      </c>
      <c r="E366" s="126">
        <f t="shared" si="17"/>
        <v>0.61219999999999997</v>
      </c>
      <c r="F366" s="126">
        <f t="shared" si="17"/>
        <v>1</v>
      </c>
      <c r="G366" s="126">
        <f t="shared" si="17"/>
        <v>0.93085714285714283</v>
      </c>
      <c r="H366" s="126">
        <f t="shared" si="17"/>
        <v>0.97588000000000008</v>
      </c>
      <c r="I366" s="126">
        <f t="shared" si="17"/>
        <v>0.54999999999999993</v>
      </c>
      <c r="J366" s="126">
        <f t="shared" si="17"/>
        <v>0.83657142857142852</v>
      </c>
      <c r="K366" s="126">
        <f t="shared" si="17"/>
        <v>0.97042857142857142</v>
      </c>
      <c r="L366" s="126">
        <f t="shared" si="17"/>
        <v>0.98375000000000001</v>
      </c>
      <c r="M366" s="126">
        <f t="shared" si="17"/>
        <v>0.86028571428571432</v>
      </c>
      <c r="N366" s="126">
        <f t="shared" si="17"/>
        <v>0.99571428571428577</v>
      </c>
      <c r="O366" s="126">
        <f t="shared" si="17"/>
        <v>0.89600000000000013</v>
      </c>
      <c r="P366" s="127">
        <f t="shared" si="17"/>
        <v>0.90538571428571424</v>
      </c>
    </row>
    <row r="367" spans="1:16" x14ac:dyDescent="0.2">
      <c r="A367" s="113" t="s">
        <v>1425</v>
      </c>
    </row>
    <row r="368" spans="1:16" ht="25.5" x14ac:dyDescent="0.2">
      <c r="A368" s="116" t="s">
        <v>1248</v>
      </c>
      <c r="B368" s="114">
        <v>1</v>
      </c>
      <c r="C368" s="114">
        <v>1</v>
      </c>
      <c r="D368" s="114">
        <v>1</v>
      </c>
      <c r="E368" s="114">
        <v>1</v>
      </c>
      <c r="F368" s="114">
        <v>1</v>
      </c>
      <c r="G368" s="114">
        <v>1</v>
      </c>
      <c r="H368" s="114">
        <v>1</v>
      </c>
      <c r="I368" s="114">
        <v>1</v>
      </c>
      <c r="J368" s="114">
        <v>1</v>
      </c>
      <c r="K368" s="114">
        <v>1</v>
      </c>
      <c r="L368" s="114">
        <v>1</v>
      </c>
      <c r="M368" s="114">
        <v>1</v>
      </c>
      <c r="N368" s="114">
        <v>1</v>
      </c>
      <c r="O368" s="114">
        <v>1</v>
      </c>
      <c r="P368" s="115">
        <v>0</v>
      </c>
    </row>
    <row r="369" spans="1:16" ht="51" x14ac:dyDescent="0.2">
      <c r="A369" s="116" t="s">
        <v>1249</v>
      </c>
      <c r="B369" s="114">
        <v>1</v>
      </c>
      <c r="C369" s="114">
        <v>1</v>
      </c>
      <c r="D369" s="114">
        <v>1</v>
      </c>
      <c r="E369" s="114">
        <v>1</v>
      </c>
      <c r="F369" s="114">
        <v>1</v>
      </c>
      <c r="G369" s="114">
        <v>1</v>
      </c>
      <c r="H369" s="114">
        <v>1</v>
      </c>
      <c r="I369" s="114">
        <v>1</v>
      </c>
      <c r="J369" s="114">
        <v>1</v>
      </c>
      <c r="K369" s="114">
        <v>1</v>
      </c>
      <c r="L369" s="114">
        <v>1</v>
      </c>
      <c r="M369" s="114">
        <v>1</v>
      </c>
      <c r="N369" s="114">
        <v>1</v>
      </c>
      <c r="O369" s="114">
        <v>1</v>
      </c>
      <c r="P369" s="115">
        <v>0</v>
      </c>
    </row>
    <row r="370" spans="1:16" ht="51" x14ac:dyDescent="0.2">
      <c r="A370" s="116" t="s">
        <v>1250</v>
      </c>
      <c r="B370" s="114">
        <v>1</v>
      </c>
      <c r="C370" s="114">
        <v>1</v>
      </c>
      <c r="D370" s="114">
        <v>1</v>
      </c>
      <c r="E370" s="114">
        <v>1</v>
      </c>
      <c r="F370" s="114">
        <v>1</v>
      </c>
      <c r="G370" s="114">
        <v>1</v>
      </c>
      <c r="H370" s="114">
        <v>1</v>
      </c>
      <c r="I370" s="114">
        <v>1</v>
      </c>
      <c r="J370" s="114">
        <v>1</v>
      </c>
      <c r="K370" s="114">
        <v>1</v>
      </c>
      <c r="L370" s="114">
        <v>1</v>
      </c>
      <c r="M370" s="114">
        <v>1</v>
      </c>
      <c r="N370" s="114">
        <v>1</v>
      </c>
      <c r="O370" s="114">
        <v>1</v>
      </c>
      <c r="P370" s="115">
        <v>0</v>
      </c>
    </row>
    <row r="371" spans="1:16" ht="25.5" x14ac:dyDescent="0.2">
      <c r="A371" s="116" t="s">
        <v>1251</v>
      </c>
      <c r="B371" s="114">
        <v>1</v>
      </c>
      <c r="C371" s="114">
        <v>1</v>
      </c>
      <c r="D371" s="114">
        <v>1</v>
      </c>
      <c r="E371" s="114">
        <v>1</v>
      </c>
      <c r="F371" s="114">
        <v>1</v>
      </c>
      <c r="G371" s="114">
        <v>1</v>
      </c>
      <c r="H371" s="114">
        <v>1</v>
      </c>
      <c r="I371" s="114">
        <v>1</v>
      </c>
      <c r="J371" s="114">
        <v>1</v>
      </c>
      <c r="K371" s="114">
        <v>1</v>
      </c>
      <c r="L371" s="114">
        <v>0</v>
      </c>
      <c r="M371" s="114">
        <v>1</v>
      </c>
      <c r="N371" s="114">
        <v>1</v>
      </c>
      <c r="O371" s="114">
        <v>1</v>
      </c>
      <c r="P371" s="115">
        <v>0</v>
      </c>
    </row>
    <row r="372" spans="1:16" ht="25.5" x14ac:dyDescent="0.2">
      <c r="A372" s="116" t="s">
        <v>1252</v>
      </c>
      <c r="B372" s="114">
        <v>1</v>
      </c>
      <c r="C372" s="114">
        <v>1</v>
      </c>
      <c r="D372" s="114">
        <v>1</v>
      </c>
      <c r="E372" s="114">
        <v>1</v>
      </c>
      <c r="F372" s="114">
        <v>1</v>
      </c>
      <c r="G372" s="114">
        <v>1</v>
      </c>
      <c r="H372" s="114">
        <v>1</v>
      </c>
      <c r="I372" s="114">
        <v>1</v>
      </c>
      <c r="J372" s="114">
        <v>1</v>
      </c>
      <c r="K372" s="114">
        <v>1</v>
      </c>
      <c r="L372" s="114">
        <v>0</v>
      </c>
      <c r="M372" s="114">
        <v>1</v>
      </c>
      <c r="N372" s="114">
        <v>1</v>
      </c>
      <c r="O372" s="114">
        <v>1</v>
      </c>
      <c r="P372" s="115">
        <v>1</v>
      </c>
    </row>
    <row r="373" spans="1:16" ht="51" x14ac:dyDescent="0.2">
      <c r="A373" s="116" t="s">
        <v>1253</v>
      </c>
      <c r="B373" s="114">
        <v>1</v>
      </c>
      <c r="C373" s="114">
        <v>1</v>
      </c>
      <c r="D373" s="114">
        <v>1</v>
      </c>
      <c r="E373" s="114">
        <v>1</v>
      </c>
      <c r="F373" s="114">
        <v>1</v>
      </c>
      <c r="G373" s="114">
        <v>1</v>
      </c>
      <c r="H373" s="114">
        <v>1</v>
      </c>
      <c r="I373" s="114">
        <v>1</v>
      </c>
      <c r="J373" s="114">
        <v>1</v>
      </c>
      <c r="K373" s="114">
        <v>1</v>
      </c>
      <c r="L373" s="114">
        <v>1</v>
      </c>
      <c r="M373" s="114">
        <v>1</v>
      </c>
      <c r="N373" s="114">
        <v>1</v>
      </c>
      <c r="O373" s="114">
        <v>1</v>
      </c>
      <c r="P373" s="115">
        <v>1</v>
      </c>
    </row>
    <row r="374" spans="1:16" ht="51" x14ac:dyDescent="0.2">
      <c r="A374" s="116" t="s">
        <v>1254</v>
      </c>
      <c r="B374" s="114">
        <v>1</v>
      </c>
      <c r="C374" s="114">
        <v>1</v>
      </c>
      <c r="D374" s="114">
        <v>1</v>
      </c>
      <c r="E374" s="114">
        <v>1</v>
      </c>
      <c r="F374" s="114">
        <v>1</v>
      </c>
      <c r="G374" s="114">
        <v>1</v>
      </c>
      <c r="H374" s="114">
        <v>1</v>
      </c>
      <c r="I374" s="114">
        <v>1</v>
      </c>
      <c r="J374" s="114">
        <v>1</v>
      </c>
      <c r="K374" s="114">
        <v>1</v>
      </c>
      <c r="L374" s="114">
        <v>0</v>
      </c>
      <c r="M374" s="114">
        <v>1</v>
      </c>
      <c r="N374" s="114">
        <v>1</v>
      </c>
      <c r="O374" s="114">
        <v>1</v>
      </c>
      <c r="P374" s="115">
        <v>1</v>
      </c>
    </row>
    <row r="375" spans="1:16" ht="25.5" x14ac:dyDescent="0.2">
      <c r="A375" s="116" t="s">
        <v>1440</v>
      </c>
      <c r="B375" s="114">
        <v>1</v>
      </c>
      <c r="C375" s="114">
        <v>1</v>
      </c>
      <c r="D375" s="114">
        <v>1</v>
      </c>
      <c r="E375" s="114">
        <v>1</v>
      </c>
      <c r="F375" s="114">
        <v>1</v>
      </c>
      <c r="G375" s="114">
        <v>1</v>
      </c>
      <c r="H375" s="114">
        <v>1</v>
      </c>
      <c r="I375" s="114">
        <v>1</v>
      </c>
      <c r="J375" s="114">
        <v>1</v>
      </c>
      <c r="K375" s="114">
        <v>1</v>
      </c>
      <c r="L375" s="114">
        <v>0</v>
      </c>
      <c r="M375" s="114">
        <v>1</v>
      </c>
      <c r="N375" s="114">
        <v>1</v>
      </c>
      <c r="O375" s="114">
        <v>1</v>
      </c>
      <c r="P375" s="115">
        <v>1</v>
      </c>
    </row>
    <row r="376" spans="1:16" s="124" customFormat="1" x14ac:dyDescent="0.2">
      <c r="A376" s="131" t="s">
        <v>1441</v>
      </c>
      <c r="B376" s="122">
        <v>1</v>
      </c>
      <c r="C376" s="122">
        <v>1</v>
      </c>
      <c r="D376" s="122">
        <v>1</v>
      </c>
      <c r="E376" s="122">
        <v>1</v>
      </c>
      <c r="F376" s="122">
        <v>1</v>
      </c>
      <c r="G376" s="122">
        <v>1</v>
      </c>
      <c r="H376" s="122">
        <v>1</v>
      </c>
      <c r="I376" s="122">
        <v>1</v>
      </c>
      <c r="J376" s="122">
        <v>1</v>
      </c>
      <c r="K376" s="122">
        <v>1</v>
      </c>
      <c r="L376" s="122">
        <v>1</v>
      </c>
      <c r="M376" s="122">
        <v>1</v>
      </c>
      <c r="N376" s="122">
        <v>1</v>
      </c>
      <c r="O376" s="122">
        <v>997</v>
      </c>
      <c r="P376" s="123">
        <v>1</v>
      </c>
    </row>
    <row r="377" spans="1:16" ht="39" x14ac:dyDescent="0.25">
      <c r="A377" s="116" t="s">
        <v>1442</v>
      </c>
      <c r="B377" s="6">
        <v>1</v>
      </c>
      <c r="C377" s="4">
        <v>0</v>
      </c>
      <c r="D377" s="4">
        <v>0</v>
      </c>
      <c r="E377" s="4">
        <v>1</v>
      </c>
      <c r="F377" s="4">
        <v>1</v>
      </c>
      <c r="G377" s="4">
        <v>0</v>
      </c>
      <c r="H377" s="4">
        <v>1</v>
      </c>
      <c r="I377" s="4">
        <v>1</v>
      </c>
      <c r="J377" s="4">
        <v>0</v>
      </c>
      <c r="K377" s="4">
        <v>1</v>
      </c>
      <c r="L377" s="4">
        <v>1</v>
      </c>
      <c r="M377" s="4">
        <v>1</v>
      </c>
      <c r="N377" s="4">
        <v>1</v>
      </c>
      <c r="O377" s="4">
        <v>0</v>
      </c>
      <c r="P377" s="4">
        <v>1</v>
      </c>
    </row>
    <row r="378" spans="1:16" ht="51.75" x14ac:dyDescent="0.25">
      <c r="A378" s="116" t="s">
        <v>1443</v>
      </c>
      <c r="B378" s="6">
        <v>1</v>
      </c>
      <c r="C378" s="4">
        <v>0</v>
      </c>
      <c r="D378" s="4">
        <v>0</v>
      </c>
      <c r="E378" s="4">
        <v>1</v>
      </c>
      <c r="F378" s="4">
        <v>1</v>
      </c>
      <c r="G378" s="4">
        <v>0</v>
      </c>
      <c r="H378" s="4">
        <v>1</v>
      </c>
      <c r="I378" s="4">
        <v>1</v>
      </c>
      <c r="J378" s="4">
        <v>0</v>
      </c>
      <c r="K378" s="4">
        <v>1</v>
      </c>
      <c r="L378" s="4">
        <v>1</v>
      </c>
      <c r="M378" s="4">
        <v>1</v>
      </c>
      <c r="N378" s="4">
        <v>1</v>
      </c>
      <c r="O378" s="4">
        <v>0</v>
      </c>
      <c r="P378" s="4">
        <v>1</v>
      </c>
    </row>
    <row r="379" spans="1:16" ht="51.75" x14ac:dyDescent="0.25">
      <c r="A379" s="116" t="s">
        <v>1444</v>
      </c>
      <c r="B379" s="6">
        <v>1</v>
      </c>
      <c r="C379" s="4">
        <v>0</v>
      </c>
      <c r="D379" s="4">
        <v>0</v>
      </c>
      <c r="E379" s="4">
        <v>1</v>
      </c>
      <c r="F379" s="4">
        <v>1</v>
      </c>
      <c r="G379" s="4">
        <v>0</v>
      </c>
      <c r="H379" s="4">
        <v>1</v>
      </c>
      <c r="I379" s="4">
        <v>1</v>
      </c>
      <c r="J379" s="4">
        <v>0</v>
      </c>
      <c r="K379" s="4">
        <v>1</v>
      </c>
      <c r="L379" s="4">
        <v>1</v>
      </c>
      <c r="M379" s="4">
        <v>1</v>
      </c>
      <c r="N379" s="4">
        <v>1</v>
      </c>
      <c r="O379" s="4">
        <v>0</v>
      </c>
      <c r="P379" s="4">
        <v>1</v>
      </c>
    </row>
    <row r="380" spans="1:16" ht="39" x14ac:dyDescent="0.25">
      <c r="A380" s="116" t="s">
        <v>1445</v>
      </c>
      <c r="B380" s="6">
        <v>1</v>
      </c>
      <c r="C380" s="4">
        <v>0</v>
      </c>
      <c r="D380" s="4">
        <v>0</v>
      </c>
      <c r="E380" s="4">
        <v>1</v>
      </c>
      <c r="F380" s="4">
        <v>1</v>
      </c>
      <c r="G380" s="4">
        <v>0</v>
      </c>
      <c r="H380" s="4">
        <v>0</v>
      </c>
      <c r="I380" s="4">
        <v>1</v>
      </c>
      <c r="J380" s="4">
        <v>0</v>
      </c>
      <c r="K380" s="4">
        <v>1</v>
      </c>
      <c r="L380" s="4">
        <v>1</v>
      </c>
      <c r="M380" s="4">
        <v>1</v>
      </c>
      <c r="N380" s="4">
        <v>1</v>
      </c>
      <c r="O380" s="4">
        <v>0</v>
      </c>
      <c r="P380" s="4">
        <v>1</v>
      </c>
    </row>
    <row r="381" spans="1:16" ht="26.25" x14ac:dyDescent="0.25">
      <c r="A381" s="116" t="s">
        <v>1446</v>
      </c>
      <c r="B381" s="6">
        <v>1</v>
      </c>
      <c r="C381" s="4">
        <v>1</v>
      </c>
      <c r="D381" s="4">
        <v>0</v>
      </c>
      <c r="E381" s="4">
        <v>1</v>
      </c>
      <c r="F381" s="4">
        <v>1</v>
      </c>
      <c r="G381" s="4">
        <v>0</v>
      </c>
      <c r="H381" s="4">
        <v>0</v>
      </c>
      <c r="I381" s="4">
        <v>1</v>
      </c>
      <c r="J381" s="4">
        <v>0</v>
      </c>
      <c r="K381" s="4">
        <v>1</v>
      </c>
      <c r="L381" s="4">
        <v>1</v>
      </c>
      <c r="M381" s="4">
        <v>1</v>
      </c>
      <c r="N381" s="4">
        <v>1</v>
      </c>
      <c r="O381" s="4">
        <v>1</v>
      </c>
      <c r="P381" s="4">
        <v>1</v>
      </c>
    </row>
    <row r="382" spans="1:16" x14ac:dyDescent="0.2">
      <c r="A382" s="128" t="s">
        <v>1426</v>
      </c>
      <c r="B382" s="126">
        <f>AVERAGE(B368:B381)</f>
        <v>1</v>
      </c>
      <c r="C382" s="126">
        <f t="shared" ref="C382:N382" si="18">AVERAGE(C368:C381)</f>
        <v>0.7142857142857143</v>
      </c>
      <c r="D382" s="126">
        <f t="shared" si="18"/>
        <v>0.6428571428571429</v>
      </c>
      <c r="E382" s="126">
        <f t="shared" si="18"/>
        <v>1</v>
      </c>
      <c r="F382" s="126">
        <f t="shared" si="18"/>
        <v>1</v>
      </c>
      <c r="G382" s="126">
        <f t="shared" si="18"/>
        <v>0.6428571428571429</v>
      </c>
      <c r="H382" s="126">
        <f t="shared" si="18"/>
        <v>0.8571428571428571</v>
      </c>
      <c r="I382" s="126">
        <f t="shared" si="18"/>
        <v>1</v>
      </c>
      <c r="J382" s="126">
        <f t="shared" si="18"/>
        <v>0.6428571428571429</v>
      </c>
      <c r="K382" s="126">
        <f t="shared" si="18"/>
        <v>1</v>
      </c>
      <c r="L382" s="126">
        <f t="shared" si="18"/>
        <v>0.7142857142857143</v>
      </c>
      <c r="M382" s="126">
        <f t="shared" si="18"/>
        <v>1</v>
      </c>
      <c r="N382" s="126">
        <f t="shared" si="18"/>
        <v>1</v>
      </c>
      <c r="O382" s="126">
        <f>AVERAGE(O377:O381,O368:O375)</f>
        <v>0.69230769230769229</v>
      </c>
      <c r="P382" s="127">
        <f>AVERAGE(P368:P381)</f>
        <v>0.7142857142857143</v>
      </c>
    </row>
    <row r="383" spans="1:16" x14ac:dyDescent="0.2">
      <c r="A383" s="113" t="s">
        <v>1427</v>
      </c>
    </row>
    <row r="384" spans="1:16" ht="25.5" x14ac:dyDescent="0.2">
      <c r="A384" s="144" t="s">
        <v>1255</v>
      </c>
      <c r="B384" s="114">
        <v>1</v>
      </c>
      <c r="D384" s="114">
        <v>0.94</v>
      </c>
      <c r="F384" s="114">
        <v>0.4</v>
      </c>
      <c r="G384" s="114">
        <v>0.68</v>
      </c>
      <c r="J384" s="114">
        <v>1</v>
      </c>
      <c r="K384" s="114">
        <v>0.8</v>
      </c>
      <c r="L384" s="114">
        <v>1</v>
      </c>
      <c r="M384" s="114">
        <v>0.436</v>
      </c>
      <c r="N384" s="114">
        <v>1</v>
      </c>
      <c r="O384" s="114">
        <v>0.95</v>
      </c>
      <c r="P384" s="115">
        <v>0.82</v>
      </c>
    </row>
    <row r="385" spans="1:16" ht="25.5" x14ac:dyDescent="0.2">
      <c r="A385" s="144" t="s">
        <v>1256</v>
      </c>
      <c r="B385" s="114">
        <v>1</v>
      </c>
      <c r="D385" s="114">
        <v>0.93300000000000005</v>
      </c>
      <c r="F385" s="114">
        <v>0.83699999999999997</v>
      </c>
      <c r="G385" s="114">
        <v>0.70899999999999996</v>
      </c>
      <c r="J385" s="114">
        <v>1</v>
      </c>
      <c r="K385" s="114">
        <v>0.80300000000000005</v>
      </c>
      <c r="L385" s="114">
        <v>1</v>
      </c>
      <c r="M385" s="114">
        <v>0.60299999999999998</v>
      </c>
      <c r="N385" s="114">
        <v>1</v>
      </c>
      <c r="O385" s="114">
        <v>0.92700000000000005</v>
      </c>
      <c r="P385" s="115">
        <v>0.88100000000000001</v>
      </c>
    </row>
    <row r="386" spans="1:16" ht="25.5" x14ac:dyDescent="0.2">
      <c r="A386" s="144" t="s">
        <v>85</v>
      </c>
      <c r="B386" s="114">
        <v>1</v>
      </c>
      <c r="C386" s="114">
        <v>1</v>
      </c>
      <c r="D386" s="114">
        <v>0.33</v>
      </c>
      <c r="E386" s="114">
        <v>0.33</v>
      </c>
      <c r="F386" s="114">
        <v>0.33</v>
      </c>
      <c r="G386" s="114">
        <v>0.33</v>
      </c>
      <c r="H386" s="114">
        <v>0.33</v>
      </c>
      <c r="I386" s="114">
        <v>0.33</v>
      </c>
      <c r="J386" s="114">
        <v>0.33</v>
      </c>
      <c r="K386" s="114">
        <v>0.66</v>
      </c>
      <c r="L386" s="114">
        <v>0.66</v>
      </c>
      <c r="M386" s="114">
        <v>0.33</v>
      </c>
      <c r="N386" s="114">
        <v>0.66</v>
      </c>
      <c r="O386" s="114">
        <v>1</v>
      </c>
      <c r="P386" s="115">
        <v>0.33</v>
      </c>
    </row>
    <row r="387" spans="1:16" ht="15" x14ac:dyDescent="0.25">
      <c r="A387" s="144" t="s">
        <v>79</v>
      </c>
      <c r="B387" s="6">
        <v>1</v>
      </c>
      <c r="C387" s="4">
        <v>1</v>
      </c>
      <c r="D387" s="4">
        <v>0.33</v>
      </c>
      <c r="E387" s="4">
        <v>0</v>
      </c>
      <c r="F387" s="4">
        <v>0.66</v>
      </c>
      <c r="G387" s="4">
        <v>0.66</v>
      </c>
      <c r="H387" s="4">
        <v>0</v>
      </c>
      <c r="I387" s="4">
        <v>0.33</v>
      </c>
      <c r="J387" s="4">
        <v>0</v>
      </c>
      <c r="K387" s="4">
        <v>0.33</v>
      </c>
      <c r="L387" s="4">
        <v>0.66</v>
      </c>
      <c r="M387" s="4">
        <v>0.33</v>
      </c>
      <c r="N387" s="4">
        <v>1</v>
      </c>
      <c r="O387" s="4">
        <v>0.66</v>
      </c>
      <c r="P387" s="4">
        <v>0</v>
      </c>
    </row>
    <row r="388" spans="1:16" x14ac:dyDescent="0.2">
      <c r="A388" s="128" t="s">
        <v>1428</v>
      </c>
      <c r="B388" s="126">
        <f>AVERAGE(B384:B387)</f>
        <v>1</v>
      </c>
      <c r="C388" s="126">
        <f t="shared" ref="C388:P388" si="19">AVERAGE(C384:C387)</f>
        <v>1</v>
      </c>
      <c r="D388" s="126">
        <f t="shared" si="19"/>
        <v>0.63324999999999998</v>
      </c>
      <c r="E388" s="126">
        <f t="shared" si="19"/>
        <v>0.16500000000000001</v>
      </c>
      <c r="F388" s="126">
        <f t="shared" si="19"/>
        <v>0.55675000000000008</v>
      </c>
      <c r="G388" s="126">
        <f t="shared" si="19"/>
        <v>0.59475</v>
      </c>
      <c r="H388" s="126">
        <f t="shared" si="19"/>
        <v>0.16500000000000001</v>
      </c>
      <c r="I388" s="126">
        <f t="shared" si="19"/>
        <v>0.33</v>
      </c>
      <c r="J388" s="126">
        <f t="shared" si="19"/>
        <v>0.58250000000000002</v>
      </c>
      <c r="K388" s="126">
        <f t="shared" si="19"/>
        <v>0.6482500000000001</v>
      </c>
      <c r="L388" s="126">
        <f t="shared" si="19"/>
        <v>0.83000000000000007</v>
      </c>
      <c r="M388" s="126">
        <f t="shared" si="19"/>
        <v>0.42475000000000002</v>
      </c>
      <c r="N388" s="126">
        <f t="shared" si="19"/>
        <v>0.91500000000000004</v>
      </c>
      <c r="O388" s="126">
        <f t="shared" si="19"/>
        <v>0.88424999999999998</v>
      </c>
      <c r="P388" s="127">
        <f t="shared" si="19"/>
        <v>0.50775000000000003</v>
      </c>
    </row>
    <row r="389" spans="1:16" x14ac:dyDescent="0.2">
      <c r="A389" s="113" t="s">
        <v>1429</v>
      </c>
    </row>
    <row r="390" spans="1:16" ht="25.5" x14ac:dyDescent="0.2">
      <c r="A390" s="120" t="s">
        <v>1134</v>
      </c>
      <c r="B390" s="114">
        <v>1</v>
      </c>
      <c r="C390" s="114">
        <v>1</v>
      </c>
      <c r="D390" s="114">
        <v>0.94399999999999995</v>
      </c>
      <c r="E390" s="114">
        <v>0.95299999999999996</v>
      </c>
      <c r="F390" s="114">
        <v>0.75</v>
      </c>
      <c r="G390" s="114">
        <v>0.84499999999999997</v>
      </c>
      <c r="H390" s="114">
        <v>0.4577</v>
      </c>
      <c r="I390" s="114">
        <v>0.66</v>
      </c>
      <c r="J390" s="114">
        <v>0.442</v>
      </c>
      <c r="K390" s="114">
        <v>1</v>
      </c>
      <c r="L390" s="114">
        <v>1</v>
      </c>
      <c r="M390" s="114">
        <v>0.94599999999999995</v>
      </c>
      <c r="N390" s="114">
        <v>0.96899999999999997</v>
      </c>
      <c r="O390" s="114">
        <v>0.97</v>
      </c>
      <c r="P390" s="115">
        <v>0.89100000000000001</v>
      </c>
    </row>
    <row r="391" spans="1:16" ht="25.5" x14ac:dyDescent="0.2">
      <c r="A391" s="120" t="s">
        <v>1136</v>
      </c>
      <c r="B391" s="114">
        <v>1</v>
      </c>
      <c r="C391" s="114">
        <v>1</v>
      </c>
      <c r="D391" s="114">
        <v>0.93799999999999994</v>
      </c>
      <c r="E391" s="114">
        <v>0.438</v>
      </c>
      <c r="F391" s="114">
        <v>0.92600000000000005</v>
      </c>
      <c r="G391" s="114">
        <v>0.64200000000000002</v>
      </c>
      <c r="H391" s="114">
        <v>0.47099999999999997</v>
      </c>
      <c r="J391" s="114">
        <v>0.30199999999999999</v>
      </c>
      <c r="K391" s="114">
        <v>1</v>
      </c>
      <c r="L391" s="114">
        <v>1</v>
      </c>
      <c r="M391" s="114">
        <v>0.995</v>
      </c>
      <c r="N391" s="114">
        <v>0.93</v>
      </c>
      <c r="O391" s="114">
        <v>0.96299999999999997</v>
      </c>
      <c r="P391" s="115">
        <v>0.78600000000000003</v>
      </c>
    </row>
    <row r="392" spans="1:16" ht="25.5" x14ac:dyDescent="0.2">
      <c r="A392" s="144" t="s">
        <v>262</v>
      </c>
      <c r="B392" s="114">
        <v>0.24</v>
      </c>
      <c r="C392" s="114">
        <v>0.25</v>
      </c>
      <c r="D392" s="114">
        <v>0.45</v>
      </c>
      <c r="E392" s="114">
        <v>0.25</v>
      </c>
      <c r="F392" s="114">
        <v>0.5</v>
      </c>
      <c r="G392" s="114">
        <v>0.3</v>
      </c>
      <c r="H392" s="114">
        <v>0.25</v>
      </c>
      <c r="I392" s="114">
        <v>0.35</v>
      </c>
      <c r="J392" s="114">
        <v>1</v>
      </c>
      <c r="K392" s="114">
        <v>0.38</v>
      </c>
      <c r="L392" s="114">
        <v>0.25</v>
      </c>
      <c r="M392" s="114">
        <v>0.4</v>
      </c>
      <c r="N392" s="114">
        <v>0.25</v>
      </c>
      <c r="O392" s="114">
        <v>0.25</v>
      </c>
      <c r="P392" s="115">
        <v>0.42</v>
      </c>
    </row>
    <row r="393" spans="1:16" ht="25.5" x14ac:dyDescent="0.2">
      <c r="A393" s="120" t="s">
        <v>1439</v>
      </c>
      <c r="B393" s="114">
        <v>0.16</v>
      </c>
      <c r="C393" s="114">
        <v>5.6000000000000001E-2</v>
      </c>
      <c r="D393" s="114">
        <v>0.39300000000000002</v>
      </c>
      <c r="E393" s="114">
        <v>0.41199999999999998</v>
      </c>
      <c r="F393" s="114">
        <v>0.51100000000000001</v>
      </c>
      <c r="G393" s="114">
        <v>0.34100000000000003</v>
      </c>
      <c r="H393" s="114">
        <v>0.34300000000000003</v>
      </c>
      <c r="I393" s="114">
        <v>0.42399999999999999</v>
      </c>
      <c r="J393" s="114">
        <v>1</v>
      </c>
      <c r="K393" s="114">
        <v>0.39100000000000001</v>
      </c>
      <c r="L393" s="114">
        <v>7.8E-2</v>
      </c>
      <c r="M393" s="114">
        <v>0.47</v>
      </c>
      <c r="N393" s="114">
        <v>6.3E-2</v>
      </c>
      <c r="O393" s="114">
        <v>3.5999999999999997E-2</v>
      </c>
      <c r="P393" s="115">
        <v>0.43</v>
      </c>
    </row>
    <row r="394" spans="1:16" x14ac:dyDescent="0.2">
      <c r="A394" s="116" t="s">
        <v>55</v>
      </c>
      <c r="B394" s="114">
        <v>1</v>
      </c>
      <c r="C394" s="114">
        <v>1</v>
      </c>
      <c r="E394" s="114">
        <v>1</v>
      </c>
      <c r="G394" s="114">
        <v>1</v>
      </c>
      <c r="H394" s="114">
        <v>1</v>
      </c>
      <c r="J394" s="114">
        <v>0.81699999999999995</v>
      </c>
      <c r="K394" s="114">
        <v>1</v>
      </c>
      <c r="L394" s="114">
        <v>1</v>
      </c>
      <c r="M394" s="114">
        <v>0.47799999999999998</v>
      </c>
      <c r="N394" s="114">
        <v>1</v>
      </c>
      <c r="O394" s="114">
        <v>1</v>
      </c>
      <c r="P394" s="115">
        <v>1</v>
      </c>
    </row>
    <row r="395" spans="1:16" x14ac:dyDescent="0.2">
      <c r="A395" s="128" t="s">
        <v>1430</v>
      </c>
      <c r="B395" s="126">
        <f>AVERAGE(B390:B394)</f>
        <v>0.68</v>
      </c>
      <c r="C395" s="126">
        <f t="shared" ref="C395:P395" si="20">AVERAGE(C390:C394)</f>
        <v>0.66120000000000001</v>
      </c>
      <c r="D395" s="126">
        <f t="shared" si="20"/>
        <v>0.68124999999999991</v>
      </c>
      <c r="E395" s="126">
        <f t="shared" si="20"/>
        <v>0.61060000000000003</v>
      </c>
      <c r="F395" s="126">
        <f t="shared" si="20"/>
        <v>0.67175000000000007</v>
      </c>
      <c r="G395" s="126">
        <f t="shared" si="20"/>
        <v>0.62560000000000004</v>
      </c>
      <c r="H395" s="126">
        <f t="shared" si="20"/>
        <v>0.50434000000000001</v>
      </c>
      <c r="I395" s="126">
        <f t="shared" si="20"/>
        <v>0.47799999999999998</v>
      </c>
      <c r="J395" s="126">
        <f t="shared" si="20"/>
        <v>0.71219999999999994</v>
      </c>
      <c r="K395" s="126">
        <f t="shared" si="20"/>
        <v>0.75419999999999998</v>
      </c>
      <c r="L395" s="126">
        <f t="shared" si="20"/>
        <v>0.66559999999999997</v>
      </c>
      <c r="M395" s="126">
        <f t="shared" si="20"/>
        <v>0.65779999999999994</v>
      </c>
      <c r="N395" s="126">
        <f t="shared" si="20"/>
        <v>0.64240000000000008</v>
      </c>
      <c r="O395" s="126">
        <f t="shared" si="20"/>
        <v>0.64379999999999993</v>
      </c>
      <c r="P395" s="127">
        <f t="shared" si="20"/>
        <v>0.70540000000000003</v>
      </c>
    </row>
    <row r="396" spans="1:16" s="191" customFormat="1" ht="13.5" thickBot="1" x14ac:dyDescent="0.25">
      <c r="A396" s="187" t="s">
        <v>1431</v>
      </c>
      <c r="B396" s="188">
        <f>AVERAGE(B395,B388,B382,B366,B357,B342,B338)</f>
        <v>0.81374982247568539</v>
      </c>
      <c r="C396" s="188">
        <f>AVERAGE(C395,C388,C382,C366,C357,C342,C338)</f>
        <v>0.78792750272555734</v>
      </c>
      <c r="D396" s="188">
        <f>AVERAGE(D395,D388,D382,D366,D357,D342,D338)</f>
        <v>0.71039552415250318</v>
      </c>
      <c r="E396" s="188">
        <f>AVERAGE(E395,E388,E382,E366,E357,E342,E338)</f>
        <v>0.58898607272889703</v>
      </c>
      <c r="F396" s="188">
        <f>AVERAGE(F395,F388,F382,F366,F357,F342,F338)</f>
        <v>0.66789048446866295</v>
      </c>
      <c r="G396" s="188">
        <f>AVERAGE(G395,G388,G382,G366,G357,G342,G338)</f>
        <v>0.72760233980831079</v>
      </c>
      <c r="H396" s="188">
        <f>AVERAGE(H395,H388,H382,H366,H357,H342,H338)</f>
        <v>0.57005751278602623</v>
      </c>
      <c r="I396" s="188">
        <f>AVERAGE(I395,I388,I382,I366,I357,I342,I338)</f>
        <v>0.7328752850002006</v>
      </c>
      <c r="J396" s="188">
        <f>AVERAGE(J395,J388,J382,J366,J357,J342,J338)</f>
        <v>0.64554271545123787</v>
      </c>
      <c r="K396" s="188">
        <f>AVERAGE(K395,K388,K382,K366,K357,K342,K338)</f>
        <v>0.72573722251998762</v>
      </c>
      <c r="L396" s="188">
        <f>AVERAGE(L395,L388,L382,L366,L357,L342,L338)</f>
        <v>0.81308483814031118</v>
      </c>
      <c r="M396" s="188">
        <f>AVERAGE(M395,M388,M382,M366,M357,M342,M338)</f>
        <v>0.68448720434789412</v>
      </c>
      <c r="N396" s="188">
        <f>AVERAGE(N395,N388,N382,N366,N357,N342,N338)</f>
        <v>0.8114880078273623</v>
      </c>
      <c r="O396" s="188">
        <f>AVERAGE(O395,O388,O382,O366,O357,O342,O338)</f>
        <v>0.77682513044109103</v>
      </c>
      <c r="P396" s="189">
        <f>AVERAGE(P395,P388,P382,P366,P357,P342,P338)</f>
        <v>0.62386747381323615</v>
      </c>
    </row>
    <row r="397" spans="1:16" s="213" customFormat="1" x14ac:dyDescent="0.2">
      <c r="A397" s="214" t="s">
        <v>1432</v>
      </c>
      <c r="B397" s="212"/>
      <c r="C397" s="212"/>
      <c r="D397" s="212"/>
      <c r="E397" s="212"/>
      <c r="F397" s="212"/>
      <c r="G397" s="212"/>
      <c r="H397" s="212"/>
      <c r="I397" s="212"/>
      <c r="J397" s="212"/>
      <c r="K397" s="212"/>
      <c r="L397" s="212"/>
      <c r="M397" s="212"/>
      <c r="N397" s="212"/>
      <c r="O397" s="212"/>
      <c r="P397" s="215"/>
    </row>
    <row r="398" spans="1:16" x14ac:dyDescent="0.2">
      <c r="A398" s="113" t="s">
        <v>1435</v>
      </c>
    </row>
    <row r="399" spans="1:16" ht="38.25" x14ac:dyDescent="0.2">
      <c r="A399" s="120" t="s">
        <v>1138</v>
      </c>
      <c r="B399" s="114">
        <v>1</v>
      </c>
      <c r="C399" s="114">
        <v>1</v>
      </c>
      <c r="D399" s="114">
        <v>0</v>
      </c>
      <c r="E399" s="114">
        <v>1</v>
      </c>
      <c r="F399" s="114">
        <v>1</v>
      </c>
      <c r="G399" s="114">
        <v>1</v>
      </c>
      <c r="H399" s="114">
        <v>1</v>
      </c>
      <c r="I399" s="114">
        <v>1</v>
      </c>
      <c r="J399" s="114">
        <v>1</v>
      </c>
      <c r="K399" s="114">
        <v>1</v>
      </c>
      <c r="L399" s="114">
        <v>0</v>
      </c>
      <c r="M399" s="114">
        <v>1</v>
      </c>
      <c r="N399" s="114">
        <v>1</v>
      </c>
      <c r="O399" s="114">
        <v>997</v>
      </c>
      <c r="P399" s="115">
        <v>1</v>
      </c>
    </row>
    <row r="400" spans="1:16" ht="38.25" x14ac:dyDescent="0.2">
      <c r="A400" s="120" t="s">
        <v>1139</v>
      </c>
      <c r="B400" s="114">
        <v>1</v>
      </c>
      <c r="C400" s="114">
        <v>1</v>
      </c>
      <c r="D400" s="114">
        <v>0</v>
      </c>
      <c r="E400" s="114">
        <v>1</v>
      </c>
      <c r="F400" s="114">
        <v>1</v>
      </c>
      <c r="G400" s="114">
        <v>1</v>
      </c>
      <c r="H400" s="114">
        <v>1</v>
      </c>
      <c r="I400" s="114">
        <v>1</v>
      </c>
      <c r="J400" s="114">
        <v>1</v>
      </c>
      <c r="K400" s="114">
        <v>1</v>
      </c>
      <c r="L400" s="114">
        <v>0</v>
      </c>
      <c r="M400" s="114">
        <v>1</v>
      </c>
      <c r="N400" s="114">
        <v>1</v>
      </c>
      <c r="O400" s="114">
        <v>997</v>
      </c>
      <c r="P400" s="115">
        <v>1</v>
      </c>
    </row>
    <row r="401" spans="1:16" ht="51" x14ac:dyDescent="0.2">
      <c r="A401" s="120" t="s">
        <v>1140</v>
      </c>
      <c r="B401" s="114">
        <v>1</v>
      </c>
      <c r="C401" s="114">
        <v>1</v>
      </c>
      <c r="D401" s="114">
        <v>0</v>
      </c>
      <c r="E401" s="114">
        <v>1</v>
      </c>
      <c r="F401" s="114">
        <v>1</v>
      </c>
      <c r="G401" s="114">
        <v>1</v>
      </c>
      <c r="H401" s="114">
        <v>1</v>
      </c>
      <c r="I401" s="114">
        <v>1</v>
      </c>
      <c r="J401" s="114">
        <v>1</v>
      </c>
      <c r="K401" s="114">
        <v>1</v>
      </c>
      <c r="L401" s="114">
        <v>0</v>
      </c>
      <c r="M401" s="114">
        <v>1</v>
      </c>
      <c r="N401" s="114">
        <v>1</v>
      </c>
      <c r="O401" s="114">
        <v>997</v>
      </c>
      <c r="P401" s="115">
        <v>1</v>
      </c>
    </row>
    <row r="402" spans="1:16" ht="51" x14ac:dyDescent="0.2">
      <c r="A402" s="120" t="s">
        <v>1141</v>
      </c>
      <c r="B402" s="114">
        <v>1</v>
      </c>
      <c r="C402" s="114">
        <v>1</v>
      </c>
      <c r="D402" s="114">
        <v>0</v>
      </c>
      <c r="E402" s="114">
        <v>1</v>
      </c>
      <c r="F402" s="114">
        <v>1</v>
      </c>
      <c r="G402" s="114">
        <v>1</v>
      </c>
      <c r="H402" s="114">
        <v>1</v>
      </c>
      <c r="I402" s="114">
        <v>1</v>
      </c>
      <c r="J402" s="114">
        <v>1</v>
      </c>
      <c r="K402" s="114">
        <v>1</v>
      </c>
      <c r="L402" s="114">
        <v>0</v>
      </c>
      <c r="M402" s="114">
        <v>1</v>
      </c>
      <c r="N402" s="114">
        <v>1</v>
      </c>
      <c r="O402" s="114">
        <v>997</v>
      </c>
      <c r="P402" s="115">
        <v>1</v>
      </c>
    </row>
    <row r="403" spans="1:16" ht="38.25" x14ac:dyDescent="0.2">
      <c r="A403" s="120" t="s">
        <v>1142</v>
      </c>
      <c r="B403" s="114">
        <v>1</v>
      </c>
      <c r="C403" s="114">
        <v>1</v>
      </c>
      <c r="D403" s="114">
        <v>0</v>
      </c>
      <c r="E403" s="114">
        <v>1</v>
      </c>
      <c r="F403" s="114">
        <v>1</v>
      </c>
      <c r="G403" s="114">
        <v>1</v>
      </c>
      <c r="H403" s="114">
        <v>1</v>
      </c>
      <c r="I403" s="114">
        <v>1</v>
      </c>
      <c r="J403" s="114">
        <v>1</v>
      </c>
      <c r="K403" s="114">
        <v>1</v>
      </c>
      <c r="L403" s="114">
        <v>0</v>
      </c>
      <c r="M403" s="114">
        <v>1</v>
      </c>
      <c r="N403" s="114">
        <v>1</v>
      </c>
      <c r="O403" s="114">
        <v>997</v>
      </c>
      <c r="P403" s="115">
        <v>1</v>
      </c>
    </row>
    <row r="404" spans="1:16" x14ac:dyDescent="0.2">
      <c r="A404" s="128" t="s">
        <v>1436</v>
      </c>
      <c r="B404" s="126">
        <f>AVERAGE(B399:B403)</f>
        <v>1</v>
      </c>
      <c r="C404" s="126">
        <f t="shared" ref="C404:P404" si="21">AVERAGE(C399:C403)</f>
        <v>1</v>
      </c>
      <c r="D404" s="126">
        <f t="shared" si="21"/>
        <v>0</v>
      </c>
      <c r="E404" s="126">
        <f t="shared" si="21"/>
        <v>1</v>
      </c>
      <c r="F404" s="126">
        <f t="shared" si="21"/>
        <v>1</v>
      </c>
      <c r="G404" s="126">
        <f t="shared" si="21"/>
        <v>1</v>
      </c>
      <c r="H404" s="126">
        <f t="shared" si="21"/>
        <v>1</v>
      </c>
      <c r="I404" s="126">
        <f t="shared" si="21"/>
        <v>1</v>
      </c>
      <c r="J404" s="126">
        <f t="shared" si="21"/>
        <v>1</v>
      </c>
      <c r="K404" s="126">
        <f t="shared" si="21"/>
        <v>1</v>
      </c>
      <c r="L404" s="126">
        <f t="shared" si="21"/>
        <v>0</v>
      </c>
      <c r="M404" s="126">
        <f t="shared" si="21"/>
        <v>1</v>
      </c>
      <c r="N404" s="126">
        <f t="shared" si="21"/>
        <v>1</v>
      </c>
      <c r="O404" s="126"/>
      <c r="P404" s="127">
        <f t="shared" si="21"/>
        <v>1</v>
      </c>
    </row>
    <row r="405" spans="1:16" x14ac:dyDescent="0.2">
      <c r="A405" s="113" t="s">
        <v>1433</v>
      </c>
    </row>
    <row r="406" spans="1:16" ht="25.5" x14ac:dyDescent="0.2">
      <c r="A406" s="120" t="s">
        <v>1134</v>
      </c>
      <c r="B406" s="114">
        <v>1</v>
      </c>
      <c r="C406" s="114">
        <v>1</v>
      </c>
      <c r="D406" s="114">
        <v>0.94399999999999995</v>
      </c>
      <c r="E406" s="114">
        <v>0.95299999999999996</v>
      </c>
      <c r="F406" s="114">
        <v>0.75</v>
      </c>
      <c r="G406" s="114">
        <v>0.84499999999999997</v>
      </c>
      <c r="H406" s="114">
        <v>0.4577</v>
      </c>
      <c r="I406" s="114">
        <v>0.66</v>
      </c>
      <c r="J406" s="114">
        <v>0.442</v>
      </c>
      <c r="K406" s="114">
        <v>1</v>
      </c>
      <c r="L406" s="114">
        <v>1</v>
      </c>
      <c r="M406" s="114">
        <v>0.94599999999999995</v>
      </c>
      <c r="N406" s="114">
        <v>0.96899999999999997</v>
      </c>
      <c r="O406" s="114">
        <v>0.97</v>
      </c>
      <c r="P406" s="115">
        <v>0.89100000000000001</v>
      </c>
    </row>
    <row r="407" spans="1:16" x14ac:dyDescent="0.2">
      <c r="A407" s="120" t="s">
        <v>1135</v>
      </c>
      <c r="B407" s="114">
        <v>1</v>
      </c>
      <c r="C407" s="114">
        <v>1</v>
      </c>
      <c r="D407" s="114">
        <v>0.81967213114754101</v>
      </c>
      <c r="E407" s="114">
        <v>0.708215297450425</v>
      </c>
      <c r="F407" s="114">
        <v>0.54347826086956519</v>
      </c>
      <c r="G407" s="114">
        <v>0.73529411764705876</v>
      </c>
      <c r="H407" s="114">
        <v>0.81539465101108943</v>
      </c>
      <c r="I407" s="114">
        <v>0.41666666666666669</v>
      </c>
      <c r="J407" s="114">
        <v>0.56561085972850678</v>
      </c>
      <c r="K407" s="114">
        <v>0.65789473684210531</v>
      </c>
      <c r="L407" s="114">
        <v>1.6778523489932886</v>
      </c>
      <c r="M407" s="114">
        <v>0.56818181818181823</v>
      </c>
      <c r="N407" s="114">
        <v>1</v>
      </c>
      <c r="O407" s="114">
        <v>1</v>
      </c>
      <c r="P407" s="115">
        <v>0.625</v>
      </c>
    </row>
    <row r="408" spans="1:16" ht="25.5" x14ac:dyDescent="0.2">
      <c r="A408" s="120" t="s">
        <v>1136</v>
      </c>
      <c r="B408" s="114">
        <v>1</v>
      </c>
      <c r="C408" s="114">
        <v>1</v>
      </c>
      <c r="D408" s="114">
        <v>0.93799999999999994</v>
      </c>
      <c r="E408" s="114">
        <v>0.438</v>
      </c>
      <c r="F408" s="114">
        <v>0.92600000000000005</v>
      </c>
      <c r="G408" s="114">
        <v>0.64200000000000002</v>
      </c>
      <c r="H408" s="114">
        <v>0.47099999999999997</v>
      </c>
      <c r="I408" s="114">
        <v>999</v>
      </c>
      <c r="J408" s="114">
        <v>0.30199999999999999</v>
      </c>
      <c r="K408" s="114">
        <v>1</v>
      </c>
      <c r="L408" s="114">
        <v>1</v>
      </c>
      <c r="M408" s="114">
        <v>0.995</v>
      </c>
      <c r="N408" s="114">
        <v>0.93</v>
      </c>
      <c r="O408" s="114">
        <v>0.96299999999999997</v>
      </c>
      <c r="P408" s="115">
        <v>0.78600000000000003</v>
      </c>
    </row>
    <row r="409" spans="1:16" x14ac:dyDescent="0.2">
      <c r="A409" s="120" t="s">
        <v>1137</v>
      </c>
      <c r="B409" s="114">
        <v>1</v>
      </c>
      <c r="C409" s="114">
        <v>1</v>
      </c>
      <c r="D409" s="114">
        <v>0.6085230993098093</v>
      </c>
      <c r="E409" s="114">
        <v>1</v>
      </c>
      <c r="F409" s="114">
        <v>0.47119848307186918</v>
      </c>
      <c r="G409" s="114">
        <v>0.4598379376882078</v>
      </c>
      <c r="H409" s="114">
        <v>0.57134819227548739</v>
      </c>
      <c r="I409" s="114">
        <v>0.5596671437713705</v>
      </c>
      <c r="J409" s="114">
        <v>1</v>
      </c>
      <c r="K409" s="114">
        <v>0.64527746130500563</v>
      </c>
      <c r="L409" s="114">
        <v>1</v>
      </c>
      <c r="M409" s="114">
        <v>0.85513319408187238</v>
      </c>
      <c r="N409" s="114">
        <v>1</v>
      </c>
      <c r="O409" s="114">
        <v>1</v>
      </c>
      <c r="P409" s="115">
        <v>0.72484124507829473</v>
      </c>
    </row>
    <row r="410" spans="1:16" x14ac:dyDescent="0.2">
      <c r="A410" s="128" t="s">
        <v>1434</v>
      </c>
      <c r="B410" s="126">
        <f>AVERAGE(B406:B409)</f>
        <v>1</v>
      </c>
      <c r="C410" s="126">
        <f t="shared" ref="C410:P410" si="22">AVERAGE(C406:C409)</f>
        <v>1</v>
      </c>
      <c r="D410" s="126">
        <f t="shared" si="22"/>
        <v>0.82754880761433758</v>
      </c>
      <c r="E410" s="126">
        <f t="shared" si="22"/>
        <v>0.77480382436260631</v>
      </c>
      <c r="F410" s="126">
        <f t="shared" si="22"/>
        <v>0.67266918598535863</v>
      </c>
      <c r="G410" s="126">
        <f t="shared" si="22"/>
        <v>0.67053301383381658</v>
      </c>
      <c r="H410" s="126">
        <f t="shared" si="22"/>
        <v>0.57886071082164425</v>
      </c>
      <c r="I410" s="126">
        <f>AVERAGE(I406:I407,I409)</f>
        <v>0.54544460347934576</v>
      </c>
      <c r="J410" s="126">
        <f t="shared" si="22"/>
        <v>0.57740271493212669</v>
      </c>
      <c r="K410" s="126">
        <f t="shared" si="22"/>
        <v>0.82579304953677779</v>
      </c>
      <c r="L410" s="126">
        <f t="shared" si="22"/>
        <v>1.1694630872483223</v>
      </c>
      <c r="M410" s="126">
        <f t="shared" si="22"/>
        <v>0.84107875306592261</v>
      </c>
      <c r="N410" s="126">
        <f t="shared" si="22"/>
        <v>0.97475000000000001</v>
      </c>
      <c r="O410" s="126">
        <f t="shared" si="22"/>
        <v>0.98324999999999996</v>
      </c>
      <c r="P410" s="127">
        <f t="shared" si="22"/>
        <v>0.75671031126957367</v>
      </c>
    </row>
    <row r="411" spans="1:16" x14ac:dyDescent="0.2">
      <c r="A411" s="113" t="s">
        <v>1437</v>
      </c>
    </row>
    <row r="412" spans="1:16" ht="25.5" x14ac:dyDescent="0.2">
      <c r="A412" s="120" t="s">
        <v>1143</v>
      </c>
      <c r="B412" s="114">
        <v>0.54200000000000004</v>
      </c>
      <c r="C412" s="114">
        <v>0.46300000000000002</v>
      </c>
      <c r="E412" s="114">
        <v>1</v>
      </c>
      <c r="F412" s="114">
        <v>0.872</v>
      </c>
      <c r="G412" s="114">
        <v>0.96299999999999997</v>
      </c>
      <c r="H412" s="114">
        <v>0.192</v>
      </c>
      <c r="J412" s="114">
        <v>1</v>
      </c>
      <c r="K412" s="114">
        <v>1</v>
      </c>
      <c r="L412" s="114">
        <v>0</v>
      </c>
      <c r="N412" s="114">
        <v>0.77500000000000002</v>
      </c>
      <c r="O412" s="114">
        <v>0.84</v>
      </c>
      <c r="P412" s="115">
        <v>1</v>
      </c>
    </row>
    <row r="413" spans="1:16" ht="38.25" x14ac:dyDescent="0.2">
      <c r="A413" s="120" t="s">
        <v>1144</v>
      </c>
      <c r="B413" s="114">
        <v>1</v>
      </c>
      <c r="E413" s="114">
        <v>0.34300000000000003</v>
      </c>
      <c r="G413" s="114">
        <v>9.9000000000000005E-2</v>
      </c>
      <c r="J413" s="114">
        <v>0.44400000000000001</v>
      </c>
      <c r="K413" s="114">
        <v>0.39600000000000002</v>
      </c>
      <c r="N413" s="114">
        <v>0.62</v>
      </c>
      <c r="O413" s="114">
        <v>0.56499999999999995</v>
      </c>
      <c r="P413" s="115">
        <v>0.316</v>
      </c>
    </row>
    <row r="414" spans="1:16" ht="25.5" x14ac:dyDescent="0.2">
      <c r="A414" s="120" t="s">
        <v>1145</v>
      </c>
      <c r="B414" s="114">
        <v>1</v>
      </c>
      <c r="C414" s="114">
        <v>1</v>
      </c>
      <c r="D414" s="114">
        <v>0.94399999999999995</v>
      </c>
      <c r="E414" s="114">
        <v>0.95299999999999996</v>
      </c>
      <c r="F414" s="114">
        <v>0.75</v>
      </c>
      <c r="G414" s="114">
        <v>0.84499999999999997</v>
      </c>
      <c r="H414" s="114">
        <v>0.4577</v>
      </c>
      <c r="I414" s="114">
        <v>0.66</v>
      </c>
      <c r="J414" s="114">
        <v>0.442</v>
      </c>
      <c r="K414" s="114">
        <v>1</v>
      </c>
      <c r="L414" s="114">
        <v>1</v>
      </c>
      <c r="M414" s="114">
        <v>0.94599999999999995</v>
      </c>
      <c r="N414" s="114">
        <v>0.96899999999999997</v>
      </c>
      <c r="O414" s="114">
        <v>0.97</v>
      </c>
      <c r="P414" s="115">
        <v>0.89100000000000001</v>
      </c>
    </row>
    <row r="415" spans="1:16" ht="25.5" x14ac:dyDescent="0.2">
      <c r="A415" s="120" t="s">
        <v>1146</v>
      </c>
      <c r="B415" s="114">
        <v>1</v>
      </c>
      <c r="C415" s="114">
        <v>1</v>
      </c>
      <c r="D415" s="114">
        <v>0.93799999999999994</v>
      </c>
      <c r="E415" s="114">
        <v>0.438</v>
      </c>
      <c r="F415" s="114">
        <v>0.92600000000000005</v>
      </c>
      <c r="G415" s="114">
        <v>0.64200000000000002</v>
      </c>
      <c r="H415" s="114">
        <v>0.47099999999999997</v>
      </c>
      <c r="J415" s="114">
        <v>0.30199999999999999</v>
      </c>
      <c r="K415" s="114">
        <v>1</v>
      </c>
      <c r="L415" s="114">
        <v>1</v>
      </c>
      <c r="M415" s="114">
        <v>0.995</v>
      </c>
      <c r="N415" s="114">
        <v>0.93</v>
      </c>
      <c r="O415" s="114">
        <v>0.96299999999999997</v>
      </c>
      <c r="P415" s="115">
        <v>0.78600000000000003</v>
      </c>
    </row>
    <row r="416" spans="1:16" x14ac:dyDescent="0.2">
      <c r="A416" s="120" t="s">
        <v>1147</v>
      </c>
      <c r="B416" s="114">
        <v>1</v>
      </c>
      <c r="C416" s="114">
        <v>1</v>
      </c>
      <c r="E416" s="114">
        <v>1</v>
      </c>
      <c r="G416" s="114">
        <v>1</v>
      </c>
      <c r="H416" s="114">
        <v>1</v>
      </c>
      <c r="J416" s="114">
        <v>0.81699999999999995</v>
      </c>
      <c r="K416" s="114">
        <v>1</v>
      </c>
      <c r="L416" s="114">
        <v>1</v>
      </c>
      <c r="M416" s="114">
        <v>0.47799999999999998</v>
      </c>
      <c r="N416" s="114">
        <v>1</v>
      </c>
      <c r="O416" s="114">
        <v>1</v>
      </c>
      <c r="P416" s="115">
        <v>1</v>
      </c>
    </row>
    <row r="417" spans="1:16" ht="38.25" x14ac:dyDescent="0.2">
      <c r="A417" s="120" t="s">
        <v>1138</v>
      </c>
      <c r="B417" s="114">
        <v>1</v>
      </c>
      <c r="C417" s="114">
        <v>1</v>
      </c>
      <c r="D417" s="114">
        <v>0</v>
      </c>
      <c r="E417" s="114">
        <v>1</v>
      </c>
      <c r="F417" s="114">
        <v>1</v>
      </c>
      <c r="G417" s="114">
        <v>1</v>
      </c>
      <c r="H417" s="114">
        <v>1</v>
      </c>
      <c r="I417" s="114">
        <v>1</v>
      </c>
      <c r="J417" s="114">
        <v>1</v>
      </c>
      <c r="K417" s="114">
        <v>1</v>
      </c>
      <c r="L417" s="114">
        <v>0</v>
      </c>
      <c r="M417" s="114">
        <v>1</v>
      </c>
      <c r="N417" s="114">
        <v>1</v>
      </c>
      <c r="O417" s="114">
        <v>997</v>
      </c>
      <c r="P417" s="115">
        <v>1</v>
      </c>
    </row>
    <row r="418" spans="1:16" ht="38.25" x14ac:dyDescent="0.2">
      <c r="A418" s="120" t="s">
        <v>1139</v>
      </c>
      <c r="B418" s="114">
        <v>1</v>
      </c>
      <c r="C418" s="114">
        <v>1</v>
      </c>
      <c r="D418" s="114">
        <v>0</v>
      </c>
      <c r="E418" s="114">
        <v>1</v>
      </c>
      <c r="F418" s="114">
        <v>1</v>
      </c>
      <c r="G418" s="114">
        <v>1</v>
      </c>
      <c r="H418" s="114">
        <v>1</v>
      </c>
      <c r="I418" s="114">
        <v>1</v>
      </c>
      <c r="J418" s="114">
        <v>1</v>
      </c>
      <c r="K418" s="114">
        <v>1</v>
      </c>
      <c r="L418" s="114">
        <v>0</v>
      </c>
      <c r="M418" s="114">
        <v>1</v>
      </c>
      <c r="N418" s="114">
        <v>1</v>
      </c>
      <c r="O418" s="114">
        <v>997</v>
      </c>
      <c r="P418" s="115">
        <v>1</v>
      </c>
    </row>
    <row r="419" spans="1:16" ht="51" x14ac:dyDescent="0.2">
      <c r="A419" s="120" t="s">
        <v>1140</v>
      </c>
      <c r="B419" s="114">
        <v>1</v>
      </c>
      <c r="C419" s="114">
        <v>1</v>
      </c>
      <c r="D419" s="114">
        <v>0</v>
      </c>
      <c r="E419" s="114">
        <v>1</v>
      </c>
      <c r="F419" s="114">
        <v>1</v>
      </c>
      <c r="G419" s="114">
        <v>1</v>
      </c>
      <c r="H419" s="114">
        <v>1</v>
      </c>
      <c r="I419" s="114">
        <v>1</v>
      </c>
      <c r="J419" s="114">
        <v>1</v>
      </c>
      <c r="K419" s="114">
        <v>1</v>
      </c>
      <c r="L419" s="114">
        <v>0</v>
      </c>
      <c r="M419" s="114">
        <v>1</v>
      </c>
      <c r="N419" s="114">
        <v>1</v>
      </c>
      <c r="O419" s="114">
        <v>997</v>
      </c>
      <c r="P419" s="115">
        <v>1</v>
      </c>
    </row>
    <row r="420" spans="1:16" ht="51" x14ac:dyDescent="0.2">
      <c r="A420" s="120" t="s">
        <v>1141</v>
      </c>
      <c r="B420" s="114">
        <v>1</v>
      </c>
      <c r="C420" s="114">
        <v>1</v>
      </c>
      <c r="D420" s="114">
        <v>0</v>
      </c>
      <c r="E420" s="114">
        <v>1</v>
      </c>
      <c r="F420" s="114">
        <v>1</v>
      </c>
      <c r="G420" s="114">
        <v>1</v>
      </c>
      <c r="H420" s="114">
        <v>1</v>
      </c>
      <c r="I420" s="114">
        <v>1</v>
      </c>
      <c r="J420" s="114">
        <v>1</v>
      </c>
      <c r="K420" s="114">
        <v>1</v>
      </c>
      <c r="L420" s="114">
        <v>0</v>
      </c>
      <c r="M420" s="114">
        <v>1</v>
      </c>
      <c r="N420" s="114">
        <v>1</v>
      </c>
      <c r="O420" s="114">
        <v>997</v>
      </c>
      <c r="P420" s="115">
        <v>1</v>
      </c>
    </row>
    <row r="421" spans="1:16" ht="38.25" x14ac:dyDescent="0.2">
      <c r="A421" s="120" t="s">
        <v>1148</v>
      </c>
      <c r="B421" s="114">
        <v>1</v>
      </c>
      <c r="C421" s="114">
        <v>1</v>
      </c>
      <c r="D421" s="114">
        <v>0</v>
      </c>
      <c r="E421" s="114">
        <v>1</v>
      </c>
      <c r="F421" s="114">
        <v>1</v>
      </c>
      <c r="G421" s="114">
        <v>1</v>
      </c>
      <c r="H421" s="114">
        <v>1</v>
      </c>
      <c r="I421" s="114">
        <v>1</v>
      </c>
      <c r="J421" s="114">
        <v>1</v>
      </c>
      <c r="K421" s="114">
        <v>1</v>
      </c>
      <c r="L421" s="114">
        <v>0</v>
      </c>
      <c r="M421" s="114">
        <v>1</v>
      </c>
      <c r="N421" s="114">
        <v>1</v>
      </c>
      <c r="O421" s="114">
        <v>997</v>
      </c>
      <c r="P421" s="115">
        <v>1</v>
      </c>
    </row>
    <row r="422" spans="1:16" ht="25.5" x14ac:dyDescent="0.2">
      <c r="A422" s="120" t="s">
        <v>1149</v>
      </c>
      <c r="B422" s="122">
        <v>0</v>
      </c>
      <c r="C422" s="122"/>
      <c r="D422" s="122">
        <v>8.0000000000000002E-3</v>
      </c>
      <c r="E422" s="122"/>
      <c r="F422" s="122"/>
      <c r="G422" s="122">
        <v>0.64059999999999995</v>
      </c>
      <c r="H422" s="122"/>
      <c r="I422" s="122"/>
      <c r="J422" s="122"/>
      <c r="K422" s="122">
        <v>2.1999999999999999E-2</v>
      </c>
      <c r="L422" s="122">
        <v>0</v>
      </c>
      <c r="M422" s="122"/>
      <c r="N422" s="122"/>
      <c r="O422" s="122"/>
      <c r="P422" s="123"/>
    </row>
    <row r="423" spans="1:16" ht="25.5" x14ac:dyDescent="0.2">
      <c r="A423" s="120" t="s">
        <v>1150</v>
      </c>
      <c r="B423" s="122"/>
      <c r="C423" s="122"/>
      <c r="D423" s="122"/>
      <c r="E423" s="122"/>
      <c r="F423" s="122"/>
      <c r="G423" s="122"/>
      <c r="H423" s="122"/>
      <c r="I423" s="122"/>
      <c r="J423" s="122"/>
      <c r="K423" s="122"/>
      <c r="L423" s="122"/>
      <c r="M423" s="122"/>
      <c r="N423" s="122"/>
      <c r="O423" s="122"/>
      <c r="P423" s="123"/>
    </row>
    <row r="424" spans="1:16" ht="25.5" x14ac:dyDescent="0.2">
      <c r="A424" s="120" t="s">
        <v>1151</v>
      </c>
      <c r="B424" s="122"/>
      <c r="C424" s="122"/>
      <c r="D424" s="122"/>
      <c r="E424" s="122"/>
      <c r="F424" s="122"/>
      <c r="G424" s="122"/>
      <c r="H424" s="122"/>
      <c r="I424" s="122"/>
      <c r="J424" s="122"/>
      <c r="K424" s="122"/>
      <c r="L424" s="122"/>
      <c r="M424" s="122"/>
      <c r="N424" s="122"/>
      <c r="O424" s="122"/>
      <c r="P424" s="123"/>
    </row>
    <row r="425" spans="1:16" ht="13.5" thickBot="1" x14ac:dyDescent="0.25">
      <c r="A425" s="117" t="s">
        <v>1438</v>
      </c>
      <c r="B425" s="118">
        <f>AVERAGE(B412:B424)</f>
        <v>0.86745454545454548</v>
      </c>
      <c r="C425" s="118">
        <f t="shared" ref="C425:P425" si="23">AVERAGE(C412:C424)</f>
        <v>0.94033333333333347</v>
      </c>
      <c r="D425" s="118">
        <f t="shared" si="23"/>
        <v>0.23624999999999999</v>
      </c>
      <c r="E425" s="118">
        <f t="shared" si="23"/>
        <v>0.87339999999999995</v>
      </c>
      <c r="F425" s="118">
        <f t="shared" si="23"/>
        <v>0.94350000000000001</v>
      </c>
      <c r="G425" s="118">
        <f t="shared" si="23"/>
        <v>0.83541818181818173</v>
      </c>
      <c r="H425" s="118">
        <f t="shared" si="23"/>
        <v>0.79118888888888883</v>
      </c>
      <c r="I425" s="118">
        <f t="shared" si="23"/>
        <v>0.94333333333333336</v>
      </c>
      <c r="J425" s="118">
        <f t="shared" si="23"/>
        <v>0.80049999999999988</v>
      </c>
      <c r="K425" s="118">
        <f t="shared" si="23"/>
        <v>0.85618181818181827</v>
      </c>
      <c r="L425" s="118">
        <f t="shared" si="23"/>
        <v>0.3</v>
      </c>
      <c r="M425" s="118">
        <f t="shared" si="23"/>
        <v>0.92737499999999995</v>
      </c>
      <c r="N425" s="118">
        <f t="shared" si="23"/>
        <v>0.9294</v>
      </c>
      <c r="O425" s="118">
        <f>AVERAGE(O412:O416)</f>
        <v>0.86760000000000004</v>
      </c>
      <c r="P425" s="119">
        <f t="shared" si="23"/>
        <v>0.89929999999999999</v>
      </c>
    </row>
  </sheetData>
  <mergeCells count="2">
    <mergeCell ref="A71:P71"/>
    <mergeCell ref="A70:P70"/>
  </mergeCells>
  <pageMargins left="0.25" right="0.2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85" zoomScaleNormal="85" workbookViewId="0">
      <selection activeCell="B26" sqref="B26"/>
    </sheetView>
  </sheetViews>
  <sheetFormatPr defaultRowHeight="15" x14ac:dyDescent="0.25"/>
  <cols>
    <col min="1" max="1" width="24.140625" style="1" bestFit="1" customWidth="1"/>
    <col min="2" max="2" width="9.140625" style="1"/>
  </cols>
  <sheetData>
    <row r="1" spans="1:6" x14ac:dyDescent="0.25">
      <c r="A1" s="2" t="s">
        <v>1356</v>
      </c>
      <c r="B1" s="2">
        <v>0.83</v>
      </c>
    </row>
    <row r="2" spans="1:6" x14ac:dyDescent="0.25">
      <c r="A2" s="3" t="s">
        <v>1262</v>
      </c>
      <c r="B2" s="3">
        <v>0.81</v>
      </c>
    </row>
    <row r="3" spans="1:6" x14ac:dyDescent="0.25">
      <c r="A3" s="1" t="s">
        <v>1267</v>
      </c>
      <c r="B3" s="1">
        <v>0.59</v>
      </c>
    </row>
    <row r="4" spans="1:6" x14ac:dyDescent="0.25">
      <c r="A4" s="1" t="s">
        <v>1357</v>
      </c>
      <c r="B4" s="1">
        <v>0.71</v>
      </c>
    </row>
    <row r="5" spans="1:6" x14ac:dyDescent="0.25">
      <c r="A5" s="1" t="s">
        <v>1269</v>
      </c>
      <c r="B5" s="1">
        <v>1</v>
      </c>
      <c r="F5" s="1"/>
    </row>
    <row r="6" spans="1:6" x14ac:dyDescent="0.25">
      <c r="A6" s="1" t="s">
        <v>1270</v>
      </c>
      <c r="B6" s="1">
        <v>0.94</v>
      </c>
      <c r="F6" s="1"/>
    </row>
    <row r="7" spans="1:6" x14ac:dyDescent="0.25">
      <c r="A7" s="1" t="s">
        <v>1271</v>
      </c>
      <c r="B7" s="1">
        <v>0.74</v>
      </c>
      <c r="F7" s="1"/>
    </row>
    <row r="8" spans="1:6" x14ac:dyDescent="0.25">
      <c r="A8" s="1" t="s">
        <v>1289</v>
      </c>
      <c r="B8" s="1">
        <v>0.89</v>
      </c>
      <c r="F8" s="1"/>
    </row>
    <row r="9" spans="1:6" x14ac:dyDescent="0.25">
      <c r="A9" s="3" t="s">
        <v>1290</v>
      </c>
      <c r="B9" s="3">
        <v>1</v>
      </c>
      <c r="F9" s="1"/>
    </row>
    <row r="10" spans="1:6" x14ac:dyDescent="0.25">
      <c r="A10" s="1" t="s">
        <v>1272</v>
      </c>
      <c r="B10" s="1">
        <v>1</v>
      </c>
      <c r="F10" s="1"/>
    </row>
    <row r="11" spans="1:6" x14ac:dyDescent="0.25">
      <c r="A11" s="1" t="s">
        <v>1273</v>
      </c>
      <c r="B11" s="1">
        <v>1</v>
      </c>
      <c r="F11" s="1"/>
    </row>
    <row r="12" spans="1:6" x14ac:dyDescent="0.25">
      <c r="A12" s="1" t="s">
        <v>1274</v>
      </c>
      <c r="B12" s="1">
        <v>1</v>
      </c>
      <c r="F12" s="1"/>
    </row>
    <row r="13" spans="1:6" x14ac:dyDescent="0.25">
      <c r="A13" s="1" t="s">
        <v>1275</v>
      </c>
      <c r="B13" s="1">
        <v>1</v>
      </c>
      <c r="F13" s="1"/>
    </row>
    <row r="14" spans="1:6" x14ac:dyDescent="0.25">
      <c r="A14" s="3" t="s">
        <v>1264</v>
      </c>
      <c r="B14" s="3">
        <v>0.77</v>
      </c>
      <c r="F14" s="1"/>
    </row>
    <row r="15" spans="1:6" x14ac:dyDescent="0.25">
      <c r="A15" s="1" t="s">
        <v>1276</v>
      </c>
      <c r="B15" s="1">
        <v>0.74</v>
      </c>
      <c r="F15" s="1"/>
    </row>
    <row r="16" spans="1:6" x14ac:dyDescent="0.25">
      <c r="A16" s="1" t="s">
        <v>1277</v>
      </c>
      <c r="B16" s="1">
        <v>0.79</v>
      </c>
      <c r="F16" s="1"/>
    </row>
    <row r="17" spans="1:6" x14ac:dyDescent="0.25">
      <c r="A17" s="1" t="s">
        <v>1278</v>
      </c>
      <c r="B17" s="1">
        <v>0.77</v>
      </c>
      <c r="F17" s="1"/>
    </row>
    <row r="18" spans="1:6" x14ac:dyDescent="0.25">
      <c r="A18" s="3" t="s">
        <v>1265</v>
      </c>
      <c r="B18" s="3">
        <v>0.92</v>
      </c>
      <c r="F18" s="1"/>
    </row>
    <row r="19" spans="1:6" x14ac:dyDescent="0.25">
      <c r="A19" s="1" t="s">
        <v>1279</v>
      </c>
      <c r="B19" s="1">
        <v>0.95</v>
      </c>
      <c r="F19" s="1"/>
    </row>
    <row r="20" spans="1:6" x14ac:dyDescent="0.25">
      <c r="A20" s="1" t="s">
        <v>1280</v>
      </c>
      <c r="B20" s="1">
        <v>0.83</v>
      </c>
      <c r="F20" s="1"/>
    </row>
    <row r="21" spans="1:6" x14ac:dyDescent="0.25">
      <c r="A21" s="1" t="s">
        <v>1281</v>
      </c>
      <c r="B21" s="1">
        <v>0.98</v>
      </c>
      <c r="F21" s="1"/>
    </row>
    <row r="22" spans="1:6" x14ac:dyDescent="0.25">
      <c r="A22" s="3" t="s">
        <v>1266</v>
      </c>
      <c r="B22" s="3">
        <v>0.66</v>
      </c>
      <c r="F22" s="1"/>
    </row>
    <row r="23" spans="1:6" x14ac:dyDescent="0.25">
      <c r="A23" s="1" t="s">
        <v>1282</v>
      </c>
      <c r="B23" s="1">
        <v>0.66500000000000004</v>
      </c>
      <c r="F23" s="1"/>
    </row>
    <row r="24" spans="1:6" x14ac:dyDescent="0.25">
      <c r="A24" s="1" t="s">
        <v>1283</v>
      </c>
      <c r="B24" s="1">
        <v>0.45</v>
      </c>
      <c r="F24" s="1"/>
    </row>
    <row r="25" spans="1:6" x14ac:dyDescent="0.25">
      <c r="A25" s="1" t="s">
        <v>1291</v>
      </c>
      <c r="B25" s="1">
        <v>0.67</v>
      </c>
      <c r="F25" s="1"/>
    </row>
    <row r="26" spans="1:6" x14ac:dyDescent="0.25">
      <c r="A26" s="1" t="s">
        <v>1285</v>
      </c>
      <c r="B26" s="1">
        <v>0.84</v>
      </c>
      <c r="F26" s="1"/>
    </row>
    <row r="27" spans="1:6" x14ac:dyDescent="0.25">
      <c r="F27" s="1"/>
    </row>
    <row r="28" spans="1:6" x14ac:dyDescent="0.25">
      <c r="F28" s="1"/>
    </row>
    <row r="29" spans="1:6" x14ac:dyDescent="0.25">
      <c r="F29" s="1"/>
    </row>
    <row r="30" spans="1:6" x14ac:dyDescent="0.25">
      <c r="F30"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3" sqref="B23"/>
    </sheetView>
  </sheetViews>
  <sheetFormatPr defaultRowHeight="15" x14ac:dyDescent="0.25"/>
  <cols>
    <col min="1" max="1" width="24.140625" style="1" bestFit="1" customWidth="1"/>
    <col min="2" max="2" width="9.140625" style="1"/>
  </cols>
  <sheetData>
    <row r="1" spans="1:6" x14ac:dyDescent="0.25">
      <c r="A1" s="2" t="s">
        <v>1356</v>
      </c>
      <c r="B1" s="2">
        <v>0.84</v>
      </c>
    </row>
    <row r="2" spans="1:6" x14ac:dyDescent="0.25">
      <c r="A2" s="3" t="s">
        <v>1262</v>
      </c>
      <c r="B2" s="3">
        <v>0.76</v>
      </c>
    </row>
    <row r="3" spans="1:6" x14ac:dyDescent="0.25">
      <c r="A3" s="1" t="s">
        <v>1267</v>
      </c>
      <c r="B3" s="1">
        <v>0.61</v>
      </c>
    </row>
    <row r="4" spans="1:6" x14ac:dyDescent="0.25">
      <c r="A4" s="1" t="s">
        <v>1357</v>
      </c>
      <c r="B4" s="1">
        <v>0.71</v>
      </c>
      <c r="F4" s="1"/>
    </row>
    <row r="5" spans="1:6" x14ac:dyDescent="0.25">
      <c r="A5" s="1" t="s">
        <v>1269</v>
      </c>
      <c r="B5" s="1">
        <v>1</v>
      </c>
      <c r="F5" s="1"/>
    </row>
    <row r="6" spans="1:6" x14ac:dyDescent="0.25">
      <c r="A6" s="1" t="s">
        <v>1270</v>
      </c>
      <c r="B6" s="1">
        <v>0.75</v>
      </c>
      <c r="F6" s="1"/>
    </row>
    <row r="7" spans="1:6" x14ac:dyDescent="0.25">
      <c r="A7" s="1" t="s">
        <v>1271</v>
      </c>
      <c r="B7" s="1">
        <v>0.72</v>
      </c>
      <c r="F7" s="1"/>
    </row>
    <row r="8" spans="1:6" x14ac:dyDescent="0.25">
      <c r="A8" s="1" t="s">
        <v>1289</v>
      </c>
      <c r="B8" s="1">
        <v>0.75</v>
      </c>
      <c r="F8" s="1"/>
    </row>
    <row r="9" spans="1:6" x14ac:dyDescent="0.25">
      <c r="A9" s="3" t="s">
        <v>1290</v>
      </c>
      <c r="B9" s="3">
        <v>0.97</v>
      </c>
      <c r="F9" s="1"/>
    </row>
    <row r="10" spans="1:6" x14ac:dyDescent="0.25">
      <c r="A10" s="1" t="s">
        <v>1272</v>
      </c>
      <c r="B10" s="1">
        <v>0.92</v>
      </c>
      <c r="F10" s="1"/>
    </row>
    <row r="11" spans="1:6" x14ac:dyDescent="0.25">
      <c r="A11" s="1" t="s">
        <v>1273</v>
      </c>
      <c r="B11" s="1">
        <v>1</v>
      </c>
      <c r="F11" s="1"/>
    </row>
    <row r="12" spans="1:6" x14ac:dyDescent="0.25">
      <c r="A12" s="1" t="s">
        <v>1274</v>
      </c>
      <c r="B12" s="1">
        <v>1</v>
      </c>
      <c r="F12" s="1"/>
    </row>
    <row r="13" spans="1:6" x14ac:dyDescent="0.25">
      <c r="A13" s="1" t="s">
        <v>1275</v>
      </c>
      <c r="B13" s="1" t="s">
        <v>1347</v>
      </c>
      <c r="F13" s="1"/>
    </row>
    <row r="14" spans="1:6" x14ac:dyDescent="0.25">
      <c r="A14" s="3" t="s">
        <v>1264</v>
      </c>
      <c r="B14" s="3">
        <v>0.82</v>
      </c>
      <c r="F14" s="1"/>
    </row>
    <row r="15" spans="1:6" x14ac:dyDescent="0.25">
      <c r="A15" s="1" t="s">
        <v>1276</v>
      </c>
      <c r="B15" s="1">
        <v>0.83</v>
      </c>
      <c r="F15" s="1"/>
    </row>
    <row r="16" spans="1:6" x14ac:dyDescent="0.25">
      <c r="A16" s="1" t="s">
        <v>1277</v>
      </c>
      <c r="B16" s="1">
        <v>0.79</v>
      </c>
      <c r="F16" s="1"/>
    </row>
    <row r="17" spans="1:6" x14ac:dyDescent="0.25">
      <c r="A17" s="1" t="s">
        <v>1278</v>
      </c>
      <c r="B17" s="1">
        <v>0.83</v>
      </c>
      <c r="F17" s="1"/>
    </row>
    <row r="18" spans="1:6" x14ac:dyDescent="0.25">
      <c r="A18" s="3" t="s">
        <v>1265</v>
      </c>
      <c r="B18" s="3">
        <v>0.82</v>
      </c>
      <c r="F18" s="1"/>
    </row>
    <row r="19" spans="1:6" x14ac:dyDescent="0.25">
      <c r="A19" s="1" t="s">
        <v>1279</v>
      </c>
      <c r="B19" s="1">
        <v>0.95</v>
      </c>
      <c r="F19" s="1"/>
    </row>
    <row r="20" spans="1:6" x14ac:dyDescent="0.25">
      <c r="A20" s="1" t="s">
        <v>1280</v>
      </c>
      <c r="B20" s="1">
        <v>0.92</v>
      </c>
      <c r="F20" s="1"/>
    </row>
    <row r="21" spans="1:6" x14ac:dyDescent="0.25">
      <c r="A21" s="1" t="s">
        <v>1281</v>
      </c>
      <c r="B21" s="1">
        <v>0.59</v>
      </c>
      <c r="F21" s="1"/>
    </row>
    <row r="22" spans="1:6" x14ac:dyDescent="0.25">
      <c r="A22" s="3" t="s">
        <v>1266</v>
      </c>
      <c r="B22" s="3">
        <v>0.84</v>
      </c>
      <c r="F22" s="1"/>
    </row>
    <row r="23" spans="1:6" x14ac:dyDescent="0.25">
      <c r="A23" s="1" t="s">
        <v>1282</v>
      </c>
      <c r="B23" s="1">
        <v>1</v>
      </c>
      <c r="F23" s="1"/>
    </row>
    <row r="24" spans="1:6" x14ac:dyDescent="0.25">
      <c r="A24" s="1" t="s">
        <v>1283</v>
      </c>
      <c r="B24" s="1">
        <v>0.68</v>
      </c>
      <c r="F24" s="1"/>
    </row>
    <row r="25" spans="1:6" x14ac:dyDescent="0.25">
      <c r="A25" s="1" t="s">
        <v>1291</v>
      </c>
      <c r="B25" s="1">
        <v>1</v>
      </c>
      <c r="F25" s="1"/>
    </row>
    <row r="26" spans="1:6" x14ac:dyDescent="0.25">
      <c r="A26" s="1" t="s">
        <v>1285</v>
      </c>
      <c r="B26" s="1">
        <v>0.69</v>
      </c>
      <c r="F26" s="1"/>
    </row>
    <row r="27" spans="1:6" x14ac:dyDescent="0.25">
      <c r="F27" s="1"/>
    </row>
    <row r="28" spans="1:6" x14ac:dyDescent="0.25">
      <c r="F28" s="1"/>
    </row>
    <row r="29" spans="1:6" x14ac:dyDescent="0.25">
      <c r="F29"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B25" sqref="B25"/>
    </sheetView>
  </sheetViews>
  <sheetFormatPr defaultRowHeight="15" x14ac:dyDescent="0.25"/>
  <cols>
    <col min="1" max="1" width="24.140625" style="1" bestFit="1" customWidth="1"/>
    <col min="2" max="2" width="9.140625" style="1"/>
  </cols>
  <sheetData>
    <row r="1" spans="1:6" x14ac:dyDescent="0.25">
      <c r="A1" s="2" t="s">
        <v>1356</v>
      </c>
      <c r="B1" s="2">
        <v>0.66</v>
      </c>
    </row>
    <row r="2" spans="1:6" x14ac:dyDescent="0.25">
      <c r="A2" s="3" t="s">
        <v>1262</v>
      </c>
      <c r="B2" s="3">
        <v>0.69</v>
      </c>
    </row>
    <row r="3" spans="1:6" x14ac:dyDescent="0.25">
      <c r="A3" s="1" t="s">
        <v>1267</v>
      </c>
      <c r="B3" s="1">
        <v>1</v>
      </c>
    </row>
    <row r="4" spans="1:6" x14ac:dyDescent="0.25">
      <c r="A4" s="1" t="s">
        <v>1357</v>
      </c>
      <c r="B4" s="1">
        <v>0.43</v>
      </c>
    </row>
    <row r="5" spans="1:6" x14ac:dyDescent="0.25">
      <c r="A5" s="1" t="s">
        <v>1269</v>
      </c>
      <c r="B5" s="1">
        <v>0</v>
      </c>
    </row>
    <row r="6" spans="1:6" x14ac:dyDescent="0.25">
      <c r="A6" s="1" t="s">
        <v>1270</v>
      </c>
      <c r="B6" s="1">
        <v>1</v>
      </c>
      <c r="F6" s="1"/>
    </row>
    <row r="7" spans="1:6" x14ac:dyDescent="0.25">
      <c r="A7" s="1" t="s">
        <v>1271</v>
      </c>
      <c r="B7" s="164">
        <v>0.86</v>
      </c>
      <c r="F7" s="1"/>
    </row>
    <row r="8" spans="1:6" x14ac:dyDescent="0.25">
      <c r="A8" s="1" t="s">
        <v>1289</v>
      </c>
      <c r="B8" s="1">
        <v>0.82</v>
      </c>
      <c r="F8" s="1"/>
    </row>
    <row r="9" spans="1:6" x14ac:dyDescent="0.25">
      <c r="A9" s="3" t="s">
        <v>1290</v>
      </c>
      <c r="B9" s="3">
        <v>0.68</v>
      </c>
      <c r="F9" s="1"/>
    </row>
    <row r="10" spans="1:6" x14ac:dyDescent="0.25">
      <c r="A10" s="1" t="s">
        <v>1272</v>
      </c>
      <c r="B10" s="1">
        <v>0.72</v>
      </c>
      <c r="F10" s="1"/>
    </row>
    <row r="11" spans="1:6" x14ac:dyDescent="0.25">
      <c r="A11" s="1" t="s">
        <v>1273</v>
      </c>
      <c r="B11" s="1">
        <v>0.96</v>
      </c>
      <c r="F11" s="1"/>
    </row>
    <row r="12" spans="1:6" x14ac:dyDescent="0.25">
      <c r="A12" s="1" t="s">
        <v>1274</v>
      </c>
      <c r="B12" s="1">
        <v>0.83</v>
      </c>
      <c r="F12" s="1"/>
    </row>
    <row r="13" spans="1:6" x14ac:dyDescent="0.25">
      <c r="A13" s="1" t="s">
        <v>1275</v>
      </c>
      <c r="B13" s="1">
        <v>0.21</v>
      </c>
      <c r="F13" s="1"/>
    </row>
    <row r="14" spans="1:6" x14ac:dyDescent="0.25">
      <c r="A14" s="3" t="s">
        <v>1264</v>
      </c>
      <c r="B14" s="3">
        <v>0.8</v>
      </c>
      <c r="F14" s="1"/>
    </row>
    <row r="15" spans="1:6" x14ac:dyDescent="0.25">
      <c r="A15" s="1" t="s">
        <v>1276</v>
      </c>
      <c r="B15" s="1">
        <v>0.68</v>
      </c>
      <c r="F15" s="1"/>
    </row>
    <row r="16" spans="1:6" x14ac:dyDescent="0.25">
      <c r="A16" s="1" t="s">
        <v>1277</v>
      </c>
      <c r="B16" s="1">
        <v>0.96</v>
      </c>
      <c r="F16" s="1"/>
    </row>
    <row r="17" spans="1:6" x14ac:dyDescent="0.25">
      <c r="A17" s="1" t="s">
        <v>1278</v>
      </c>
      <c r="B17" s="1">
        <v>0.76</v>
      </c>
      <c r="F17" s="1"/>
    </row>
    <row r="18" spans="1:6" x14ac:dyDescent="0.25">
      <c r="A18" s="3" t="s">
        <v>1265</v>
      </c>
      <c r="B18" s="3">
        <v>0.52</v>
      </c>
      <c r="F18" s="1"/>
    </row>
    <row r="19" spans="1:6" x14ac:dyDescent="0.25">
      <c r="A19" s="1" t="s">
        <v>1279</v>
      </c>
      <c r="B19" s="1">
        <v>0.68</v>
      </c>
      <c r="F19" s="1"/>
    </row>
    <row r="20" spans="1:6" x14ac:dyDescent="0.25">
      <c r="A20" s="1" t="s">
        <v>1280</v>
      </c>
      <c r="B20" s="1">
        <v>0.67</v>
      </c>
      <c r="F20" s="1"/>
    </row>
    <row r="21" spans="1:6" x14ac:dyDescent="0.25">
      <c r="A21" s="1" t="s">
        <v>1281</v>
      </c>
      <c r="B21" s="1">
        <v>0.2</v>
      </c>
      <c r="F21" s="1"/>
    </row>
    <row r="22" spans="1:6" x14ac:dyDescent="0.25">
      <c r="A22" s="3" t="s">
        <v>1266</v>
      </c>
      <c r="B22" s="3">
        <v>0.64</v>
      </c>
      <c r="F22" s="1"/>
    </row>
    <row r="23" spans="1:6" x14ac:dyDescent="0.25">
      <c r="A23" s="1" t="s">
        <v>1282</v>
      </c>
      <c r="B23" s="1">
        <v>0.45</v>
      </c>
      <c r="F23" s="1"/>
    </row>
    <row r="24" spans="1:6" x14ac:dyDescent="0.25">
      <c r="A24" s="1" t="s">
        <v>1283</v>
      </c>
      <c r="B24" s="1">
        <v>0.75</v>
      </c>
      <c r="F24" s="1"/>
    </row>
    <row r="25" spans="1:6" x14ac:dyDescent="0.25">
      <c r="A25" s="1" t="s">
        <v>1291</v>
      </c>
      <c r="B25" s="1">
        <v>0.5</v>
      </c>
      <c r="F25" s="1"/>
    </row>
    <row r="26" spans="1:6" x14ac:dyDescent="0.25">
      <c r="A26" s="1" t="s">
        <v>1285</v>
      </c>
      <c r="B26" s="1">
        <v>0.85</v>
      </c>
      <c r="F26" s="1"/>
    </row>
    <row r="27" spans="1:6" x14ac:dyDescent="0.25">
      <c r="F27" s="1"/>
    </row>
    <row r="28" spans="1:6" x14ac:dyDescent="0.25">
      <c r="F28" s="1"/>
    </row>
    <row r="29" spans="1:6" x14ac:dyDescent="0.25">
      <c r="F29" s="1"/>
    </row>
    <row r="30" spans="1:6" x14ac:dyDescent="0.25">
      <c r="F30" s="1"/>
    </row>
    <row r="31" spans="1:6" x14ac:dyDescent="0.25">
      <c r="F3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B21" sqref="B21"/>
    </sheetView>
  </sheetViews>
  <sheetFormatPr defaultRowHeight="15" x14ac:dyDescent="0.25"/>
  <cols>
    <col min="1" max="1" width="24.140625" style="1" bestFit="1" customWidth="1"/>
    <col min="2" max="2" width="9.140625" style="1"/>
  </cols>
  <sheetData>
    <row r="1" spans="1:5" x14ac:dyDescent="0.25">
      <c r="A1" s="2" t="s">
        <v>1356</v>
      </c>
      <c r="B1" s="2">
        <v>0.71</v>
      </c>
    </row>
    <row r="2" spans="1:5" x14ac:dyDescent="0.25">
      <c r="A2" s="3" t="s">
        <v>1262</v>
      </c>
      <c r="B2" s="3">
        <v>0.8</v>
      </c>
    </row>
    <row r="3" spans="1:5" x14ac:dyDescent="0.25">
      <c r="A3" s="1" t="s">
        <v>1267</v>
      </c>
      <c r="B3" s="1">
        <v>1</v>
      </c>
    </row>
    <row r="4" spans="1:5" x14ac:dyDescent="0.25">
      <c r="A4" s="1" t="s">
        <v>1357</v>
      </c>
      <c r="B4" s="1">
        <v>1</v>
      </c>
    </row>
    <row r="5" spans="1:5" x14ac:dyDescent="0.25">
      <c r="A5" s="1" t="s">
        <v>1269</v>
      </c>
      <c r="B5" s="1">
        <v>0.67</v>
      </c>
      <c r="E5" s="1"/>
    </row>
    <row r="6" spans="1:5" x14ac:dyDescent="0.25">
      <c r="A6" s="1" t="s">
        <v>1270</v>
      </c>
      <c r="B6" s="1">
        <v>0.75</v>
      </c>
      <c r="E6" s="1"/>
    </row>
    <row r="7" spans="1:5" x14ac:dyDescent="0.25">
      <c r="A7" s="1" t="s">
        <v>1271</v>
      </c>
      <c r="B7" s="1">
        <v>0.71</v>
      </c>
      <c r="E7" s="1"/>
    </row>
    <row r="8" spans="1:5" x14ac:dyDescent="0.25">
      <c r="A8" s="1" t="s">
        <v>1289</v>
      </c>
      <c r="B8" s="1">
        <v>0.65</v>
      </c>
      <c r="E8" s="1"/>
    </row>
    <row r="9" spans="1:5" x14ac:dyDescent="0.25">
      <c r="A9" s="3" t="s">
        <v>1290</v>
      </c>
      <c r="B9" s="3">
        <v>0.82</v>
      </c>
      <c r="E9" s="1"/>
    </row>
    <row r="10" spans="1:5" x14ac:dyDescent="0.25">
      <c r="A10" s="1" t="s">
        <v>1272</v>
      </c>
      <c r="B10" s="1">
        <v>0.82</v>
      </c>
      <c r="E10" s="1"/>
    </row>
    <row r="11" spans="1:5" x14ac:dyDescent="0.25">
      <c r="A11" s="1" t="s">
        <v>1273</v>
      </c>
      <c r="B11" s="1" t="s">
        <v>1347</v>
      </c>
      <c r="E11" s="1"/>
    </row>
    <row r="12" spans="1:5" x14ac:dyDescent="0.25">
      <c r="A12" s="1" t="s">
        <v>1274</v>
      </c>
      <c r="B12" s="1">
        <v>0.82</v>
      </c>
      <c r="E12" s="1"/>
    </row>
    <row r="13" spans="1:5" x14ac:dyDescent="0.25">
      <c r="A13" s="1" t="s">
        <v>1275</v>
      </c>
      <c r="B13" s="1" t="s">
        <v>1347</v>
      </c>
      <c r="E13" s="1"/>
    </row>
    <row r="14" spans="1:5" x14ac:dyDescent="0.25">
      <c r="A14" s="3" t="s">
        <v>1264</v>
      </c>
      <c r="B14" s="3">
        <v>0.69</v>
      </c>
      <c r="E14" s="1"/>
    </row>
    <row r="15" spans="1:5" x14ac:dyDescent="0.25">
      <c r="A15" s="1" t="s">
        <v>1276</v>
      </c>
      <c r="B15" s="1">
        <v>0.46</v>
      </c>
      <c r="E15" s="1"/>
    </row>
    <row r="16" spans="1:5" x14ac:dyDescent="0.25">
      <c r="A16" s="1" t="s">
        <v>1277</v>
      </c>
      <c r="B16" s="1">
        <v>0.91</v>
      </c>
      <c r="E16" s="1"/>
    </row>
    <row r="17" spans="1:5" x14ac:dyDescent="0.25">
      <c r="A17" s="1" t="s">
        <v>1278</v>
      </c>
      <c r="B17" s="1">
        <v>0.7</v>
      </c>
      <c r="E17" s="1"/>
    </row>
    <row r="18" spans="1:5" x14ac:dyDescent="0.25">
      <c r="A18" s="3" t="s">
        <v>1265</v>
      </c>
      <c r="B18" s="3">
        <v>0.79</v>
      </c>
      <c r="E18" s="1"/>
    </row>
    <row r="19" spans="1:5" x14ac:dyDescent="0.25">
      <c r="A19" s="1" t="s">
        <v>1279</v>
      </c>
      <c r="B19" s="1">
        <v>0.95</v>
      </c>
      <c r="E19" s="1"/>
    </row>
    <row r="20" spans="1:5" x14ac:dyDescent="0.25">
      <c r="A20" s="1" t="s">
        <v>1280</v>
      </c>
      <c r="B20" s="1">
        <v>0.5</v>
      </c>
      <c r="E20" s="1"/>
    </row>
    <row r="21" spans="1:5" x14ac:dyDescent="0.25">
      <c r="A21" s="1" t="s">
        <v>1281</v>
      </c>
      <c r="B21" s="1">
        <v>0.93</v>
      </c>
      <c r="E21" s="1"/>
    </row>
    <row r="22" spans="1:5" x14ac:dyDescent="0.25">
      <c r="A22" s="3" t="s">
        <v>1266</v>
      </c>
      <c r="B22" s="3">
        <v>0.47</v>
      </c>
      <c r="E22" s="1"/>
    </row>
    <row r="23" spans="1:5" x14ac:dyDescent="0.25">
      <c r="A23" s="1" t="s">
        <v>1282</v>
      </c>
      <c r="B23" s="1">
        <v>0.67</v>
      </c>
      <c r="E23" s="1"/>
    </row>
    <row r="24" spans="1:5" x14ac:dyDescent="0.25">
      <c r="A24" s="1" t="s">
        <v>1283</v>
      </c>
      <c r="B24" s="1">
        <v>0.09</v>
      </c>
      <c r="E24" s="1"/>
    </row>
    <row r="25" spans="1:5" x14ac:dyDescent="0.25">
      <c r="A25" s="1" t="s">
        <v>1291</v>
      </c>
      <c r="B25" s="1">
        <v>0.25</v>
      </c>
      <c r="E25" s="1"/>
    </row>
    <row r="26" spans="1:5" x14ac:dyDescent="0.25">
      <c r="A26" s="1" t="s">
        <v>1285</v>
      </c>
      <c r="B26" s="1">
        <v>0.89</v>
      </c>
      <c r="E26" s="1"/>
    </row>
    <row r="27" spans="1:5" x14ac:dyDescent="0.25">
      <c r="E27" s="1"/>
    </row>
    <row r="28" spans="1:5" x14ac:dyDescent="0.25">
      <c r="E28" s="1"/>
    </row>
    <row r="29" spans="1:5" x14ac:dyDescent="0.25">
      <c r="E29" s="1"/>
    </row>
    <row r="30" spans="1:5" x14ac:dyDescent="0.25">
      <c r="E30"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7" sqref="B27"/>
    </sheetView>
  </sheetViews>
  <sheetFormatPr defaultRowHeight="15" x14ac:dyDescent="0.25"/>
  <cols>
    <col min="1" max="1" width="24.140625" style="1" bestFit="1" customWidth="1"/>
    <col min="2" max="2" width="9.140625" style="1"/>
  </cols>
  <sheetData>
    <row r="1" spans="1:5" x14ac:dyDescent="0.25">
      <c r="A1" s="2" t="s">
        <v>1356</v>
      </c>
      <c r="B1" s="2">
        <v>0.79</v>
      </c>
    </row>
    <row r="2" spans="1:5" x14ac:dyDescent="0.25">
      <c r="A2" s="3" t="s">
        <v>1262</v>
      </c>
      <c r="B2" s="3">
        <v>0.9</v>
      </c>
    </row>
    <row r="3" spans="1:5" x14ac:dyDescent="0.25">
      <c r="A3" s="1" t="s">
        <v>1267</v>
      </c>
      <c r="B3" s="1">
        <v>0.9</v>
      </c>
    </row>
    <row r="4" spans="1:5" x14ac:dyDescent="0.25">
      <c r="A4" s="1" t="s">
        <v>1357</v>
      </c>
      <c r="B4" s="1">
        <v>0.86</v>
      </c>
      <c r="E4" s="1"/>
    </row>
    <row r="5" spans="1:5" x14ac:dyDescent="0.25">
      <c r="A5" s="1" t="s">
        <v>1269</v>
      </c>
      <c r="B5" s="1">
        <v>1</v>
      </c>
      <c r="E5" s="1"/>
    </row>
    <row r="6" spans="1:5" x14ac:dyDescent="0.25">
      <c r="A6" s="1" t="s">
        <v>1270</v>
      </c>
      <c r="B6" s="1">
        <v>1</v>
      </c>
      <c r="E6" s="1"/>
    </row>
    <row r="7" spans="1:5" x14ac:dyDescent="0.25">
      <c r="A7" s="1" t="s">
        <v>1271</v>
      </c>
      <c r="B7" s="1">
        <v>0.81073600593927253</v>
      </c>
      <c r="E7" s="1"/>
    </row>
    <row r="8" spans="1:5" x14ac:dyDescent="0.25">
      <c r="A8" s="1" t="s">
        <v>1289</v>
      </c>
      <c r="B8" s="1">
        <v>0.82</v>
      </c>
      <c r="E8" s="1"/>
    </row>
    <row r="9" spans="1:5" x14ac:dyDescent="0.25">
      <c r="A9" s="3" t="s">
        <v>1290</v>
      </c>
      <c r="B9" s="3">
        <v>0.55000000000000004</v>
      </c>
      <c r="E9" s="1"/>
    </row>
    <row r="10" spans="1:5" x14ac:dyDescent="0.25">
      <c r="A10" s="1" t="s">
        <v>1272</v>
      </c>
      <c r="B10" s="1">
        <v>0.47</v>
      </c>
      <c r="E10" s="1"/>
    </row>
    <row r="11" spans="1:5" x14ac:dyDescent="0.25">
      <c r="A11" s="1" t="s">
        <v>1273</v>
      </c>
      <c r="B11" s="1">
        <v>0.75</v>
      </c>
      <c r="E11" s="1"/>
    </row>
    <row r="12" spans="1:5" x14ac:dyDescent="0.25">
      <c r="A12" s="1" t="s">
        <v>1274</v>
      </c>
      <c r="B12" s="1">
        <v>0.67</v>
      </c>
      <c r="E12" s="1"/>
    </row>
    <row r="13" spans="1:5" x14ac:dyDescent="0.25">
      <c r="A13" s="1" t="s">
        <v>1275</v>
      </c>
      <c r="B13" s="1">
        <v>0.31</v>
      </c>
      <c r="E13" s="1"/>
    </row>
    <row r="14" spans="1:5" x14ac:dyDescent="0.25">
      <c r="A14" s="3" t="s">
        <v>1264</v>
      </c>
      <c r="B14" s="3">
        <v>0.8</v>
      </c>
      <c r="E14" s="1"/>
    </row>
    <row r="15" spans="1:5" x14ac:dyDescent="0.25">
      <c r="A15" s="1" t="s">
        <v>1276</v>
      </c>
      <c r="B15" s="1">
        <v>0.83</v>
      </c>
      <c r="E15" s="1"/>
    </row>
    <row r="16" spans="1:5" x14ac:dyDescent="0.25">
      <c r="A16" s="1" t="s">
        <v>1277</v>
      </c>
      <c r="B16" s="1">
        <v>1</v>
      </c>
      <c r="E16" s="1"/>
    </row>
    <row r="17" spans="1:5" x14ac:dyDescent="0.25">
      <c r="A17" s="1" t="s">
        <v>1278</v>
      </c>
      <c r="B17" s="1">
        <v>0.56000000000000005</v>
      </c>
      <c r="E17" s="1"/>
    </row>
    <row r="18" spans="1:5" x14ac:dyDescent="0.25">
      <c r="A18" s="3" t="s">
        <v>1265</v>
      </c>
      <c r="B18" s="3">
        <v>0.93</v>
      </c>
      <c r="E18" s="1"/>
    </row>
    <row r="19" spans="1:5" x14ac:dyDescent="0.25">
      <c r="A19" s="1" t="s">
        <v>1279</v>
      </c>
      <c r="B19" s="1">
        <v>1</v>
      </c>
      <c r="E19" s="1"/>
    </row>
    <row r="20" spans="1:5" x14ac:dyDescent="0.25">
      <c r="A20" s="1" t="s">
        <v>1280</v>
      </c>
      <c r="B20" s="1">
        <v>0.83</v>
      </c>
      <c r="E20" s="1"/>
    </row>
    <row r="21" spans="1:5" x14ac:dyDescent="0.25">
      <c r="A21" s="1" t="s">
        <v>1281</v>
      </c>
      <c r="B21" s="1">
        <v>0.96</v>
      </c>
      <c r="E21" s="1"/>
    </row>
    <row r="22" spans="1:5" x14ac:dyDescent="0.25">
      <c r="A22" s="3" t="s">
        <v>1266</v>
      </c>
      <c r="B22" s="3">
        <v>0.77</v>
      </c>
      <c r="E22" s="1"/>
    </row>
    <row r="23" spans="1:5" x14ac:dyDescent="0.25">
      <c r="A23" s="1" t="s">
        <v>1282</v>
      </c>
      <c r="B23" s="1">
        <v>0.67</v>
      </c>
      <c r="E23" s="1"/>
    </row>
    <row r="24" spans="1:5" x14ac:dyDescent="0.25">
      <c r="A24" s="1" t="s">
        <v>1283</v>
      </c>
      <c r="B24" s="1">
        <v>0.67</v>
      </c>
      <c r="E24" s="1"/>
    </row>
    <row r="25" spans="1:5" x14ac:dyDescent="0.25">
      <c r="A25" s="1" t="s">
        <v>1291</v>
      </c>
      <c r="B25" s="1">
        <v>0.83</v>
      </c>
      <c r="E25" s="1"/>
    </row>
    <row r="26" spans="1:5" x14ac:dyDescent="0.25">
      <c r="A26" s="1" t="s">
        <v>1285</v>
      </c>
      <c r="B26" s="1">
        <v>0.9</v>
      </c>
      <c r="E26" s="1"/>
    </row>
    <row r="27" spans="1:5" x14ac:dyDescent="0.25">
      <c r="E27" s="1"/>
    </row>
    <row r="28" spans="1:5" x14ac:dyDescent="0.25">
      <c r="E28" s="1"/>
    </row>
    <row r="29" spans="1:5" x14ac:dyDescent="0.25">
      <c r="E2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All Questionnaires</vt:lpstr>
      <vt:lpstr>Questionnaire Codebook</vt:lpstr>
      <vt:lpstr>Country Comparison</vt:lpstr>
      <vt:lpstr>Cross-cutting themes</vt:lpstr>
      <vt:lpstr>Australia Summary</vt:lpstr>
      <vt:lpstr>Canada Summary</vt:lpstr>
      <vt:lpstr>Chile Summary</vt:lpstr>
      <vt:lpstr>DRC Summary</vt:lpstr>
      <vt:lpstr>Ethiopia Summary</vt:lpstr>
      <vt:lpstr>Honduras Summary</vt:lpstr>
      <vt:lpstr>Indonesia Summary</vt:lpstr>
      <vt:lpstr>Nigeria Summary</vt:lpstr>
      <vt:lpstr>Palestine Summary</vt:lpstr>
      <vt:lpstr>Philippines Summary</vt:lpstr>
      <vt:lpstr>South Korea Summary</vt:lpstr>
      <vt:lpstr>Tanzania Summary</vt:lpstr>
      <vt:lpstr>UK Summary</vt:lpstr>
      <vt:lpstr>US Summary</vt:lpstr>
      <vt:lpstr>Zimbabwe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Allyson Krupar</dc:creator>
  <cp:keywords/>
  <dc:description/>
  <cp:lastModifiedBy>Ally K</cp:lastModifiedBy>
  <cp:revision/>
  <cp:lastPrinted>2017-01-03T20:10:58Z</cp:lastPrinted>
  <dcterms:created xsi:type="dcterms:W3CDTF">2016-11-22T18:26:21Z</dcterms:created>
  <dcterms:modified xsi:type="dcterms:W3CDTF">2017-03-07T22:21:34Z</dcterms:modified>
  <cp:category/>
  <cp:contentStatus/>
</cp:coreProperties>
</file>