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-120" yWindow="-120" windowWidth="24240" windowHeight="13140" activeTab="1"/>
  </bookViews>
  <sheets>
    <sheet name="Sheet1" sheetId="1" r:id="rId1"/>
    <sheet name="Sheet2" sheetId="2" r:id="rId2"/>
  </sheets>
  <externalReferences>
    <externalReference r:id="rId3"/>
  </externalReferenc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L39" i="1" l="1"/>
  <c r="AL38" i="1"/>
  <c r="AL37" i="1"/>
  <c r="AL36" i="1"/>
  <c r="AL35" i="1"/>
  <c r="AL34" i="1"/>
  <c r="AL33" i="1"/>
  <c r="AL32" i="1"/>
  <c r="AL13" i="1"/>
  <c r="AL12" i="1"/>
  <c r="AL11" i="1"/>
  <c r="AL10" i="1"/>
  <c r="AL9" i="1"/>
  <c r="AL8" i="1"/>
  <c r="AL7" i="1"/>
  <c r="AL6" i="1"/>
  <c r="AG40" i="1" l="1"/>
  <c r="AF40" i="1"/>
  <c r="AE40" i="1"/>
  <c r="AC40" i="1"/>
  <c r="AB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B40" i="1"/>
  <c r="AG39" i="1"/>
  <c r="AF39" i="1"/>
  <c r="AE39" i="1"/>
  <c r="AC39" i="1"/>
  <c r="AB39" i="1"/>
  <c r="AA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B39" i="1"/>
  <c r="AG38" i="1"/>
  <c r="AF38" i="1"/>
  <c r="AE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O38" i="1"/>
  <c r="N38" i="1"/>
  <c r="M38" i="1"/>
  <c r="L38" i="1"/>
  <c r="K38" i="1"/>
  <c r="I38" i="1"/>
  <c r="G38" i="1"/>
  <c r="F38" i="1"/>
  <c r="E38" i="1"/>
  <c r="D38" i="1"/>
  <c r="C38" i="1"/>
  <c r="B38" i="1"/>
  <c r="AF37" i="1"/>
  <c r="AE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M37" i="1"/>
  <c r="L37" i="1"/>
  <c r="K37" i="1"/>
  <c r="K41" i="1" s="1"/>
  <c r="J37" i="1"/>
  <c r="H37" i="1"/>
  <c r="G37" i="1"/>
  <c r="F37" i="1"/>
  <c r="E37" i="1"/>
  <c r="D37" i="1"/>
  <c r="C37" i="1"/>
  <c r="B37" i="1"/>
  <c r="AF36" i="1"/>
  <c r="AE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K36" i="1"/>
  <c r="J36" i="1"/>
  <c r="E36" i="1"/>
  <c r="D36" i="1"/>
  <c r="C36" i="1"/>
  <c r="B36" i="1"/>
  <c r="AG35" i="1"/>
  <c r="AF35" i="1"/>
  <c r="AE35" i="1"/>
  <c r="AC35" i="1"/>
  <c r="AB35" i="1"/>
  <c r="AA35" i="1"/>
  <c r="Z35" i="1"/>
  <c r="W35" i="1"/>
  <c r="V35" i="1"/>
  <c r="U35" i="1"/>
  <c r="T35" i="1"/>
  <c r="S35" i="1"/>
  <c r="R35" i="1"/>
  <c r="Q35" i="1"/>
  <c r="P35" i="1"/>
  <c r="O35" i="1"/>
  <c r="N35" i="1"/>
  <c r="M35" i="1"/>
  <c r="K35" i="1"/>
  <c r="J35" i="1"/>
  <c r="I35" i="1"/>
  <c r="H35" i="1"/>
  <c r="G35" i="1"/>
  <c r="E35" i="1"/>
  <c r="D35" i="1"/>
  <c r="C35" i="1"/>
  <c r="B35" i="1"/>
  <c r="AG34" i="1"/>
  <c r="AF34" i="1"/>
  <c r="AB34" i="1"/>
  <c r="AA34" i="1"/>
  <c r="Z34" i="1"/>
  <c r="Y34" i="1"/>
  <c r="X34" i="1"/>
  <c r="P34" i="1"/>
  <c r="O34" i="1"/>
  <c r="N34" i="1"/>
  <c r="M34" i="1"/>
  <c r="M41" i="1" s="1"/>
  <c r="M42" i="1" s="1"/>
  <c r="K34" i="1"/>
  <c r="I34" i="1"/>
  <c r="H34" i="1"/>
  <c r="E34" i="1"/>
  <c r="D34" i="1"/>
  <c r="C34" i="1"/>
  <c r="B34" i="1"/>
  <c r="AG33" i="1"/>
  <c r="AF33" i="1"/>
  <c r="AF28" i="1"/>
  <c r="AC33" i="1"/>
  <c r="AB33" i="1"/>
  <c r="AA33" i="1"/>
  <c r="Z33" i="1"/>
  <c r="Y33" i="1"/>
  <c r="W33" i="1"/>
  <c r="V33" i="1"/>
  <c r="U33" i="1"/>
  <c r="T33" i="1"/>
  <c r="S33" i="1"/>
  <c r="R33" i="1"/>
  <c r="Q33" i="1"/>
  <c r="Q7" i="1"/>
  <c r="Q34" i="1"/>
  <c r="Q28" i="1"/>
  <c r="P33" i="1"/>
  <c r="O33" i="1"/>
  <c r="N33" i="1"/>
  <c r="N41" i="1" s="1"/>
  <c r="N42" i="1" s="1"/>
  <c r="K33" i="1"/>
  <c r="K28" i="1"/>
  <c r="K42" i="1"/>
  <c r="J33" i="1"/>
  <c r="I33" i="1"/>
  <c r="AH28" i="1"/>
  <c r="AG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P28" i="1"/>
  <c r="O28" i="1"/>
  <c r="N28" i="1"/>
  <c r="M28" i="1"/>
  <c r="L28" i="1"/>
  <c r="J28" i="1"/>
  <c r="I28" i="1"/>
  <c r="H28" i="1"/>
  <c r="G28" i="1"/>
  <c r="F28" i="1"/>
  <c r="E28" i="1"/>
  <c r="D28" i="1"/>
  <c r="C28" i="1"/>
  <c r="B28" i="1"/>
  <c r="AI15" i="1"/>
  <c r="AF15" i="1"/>
  <c r="K15" i="1"/>
  <c r="AA13" i="1"/>
  <c r="Z12" i="1"/>
  <c r="Z39" i="1" s="1"/>
  <c r="AD12" i="1"/>
  <c r="P11" i="1"/>
  <c r="J11" i="1"/>
  <c r="J38" i="1"/>
  <c r="H11" i="1"/>
  <c r="AG10" i="1"/>
  <c r="AG37" i="1"/>
  <c r="O10" i="1"/>
  <c r="O15" i="1" s="1"/>
  <c r="N10" i="1"/>
  <c r="N15" i="1" s="1"/>
  <c r="N37" i="1"/>
  <c r="I10" i="1"/>
  <c r="AG9" i="1"/>
  <c r="AG15" i="1"/>
  <c r="AC9" i="1"/>
  <c r="AC36" i="1" s="1"/>
  <c r="AB9" i="1"/>
  <c r="AB15" i="1"/>
  <c r="L9" i="1"/>
  <c r="L36" i="1" s="1"/>
  <c r="I9" i="1"/>
  <c r="H9" i="1"/>
  <c r="H36" i="1" s="1"/>
  <c r="G9" i="1"/>
  <c r="G36" i="1"/>
  <c r="F9" i="1"/>
  <c r="F36" i="1" s="1"/>
  <c r="Y8" i="1"/>
  <c r="Y35" i="1" s="1"/>
  <c r="Y15" i="1"/>
  <c r="X8" i="1"/>
  <c r="L8" i="1"/>
  <c r="L35" i="1"/>
  <c r="F8" i="1"/>
  <c r="AE7" i="1"/>
  <c r="AE34" i="1"/>
  <c r="AC7" i="1"/>
  <c r="AC15" i="1" s="1"/>
  <c r="W7" i="1"/>
  <c r="W15" i="1" s="1"/>
  <c r="W34" i="1"/>
  <c r="V7" i="1"/>
  <c r="U7" i="1"/>
  <c r="U15" i="1"/>
  <c r="T7" i="1"/>
  <c r="S7" i="1"/>
  <c r="S34" i="1" s="1"/>
  <c r="S41" i="1" s="1"/>
  <c r="S15" i="1"/>
  <c r="R7" i="1"/>
  <c r="L7" i="1"/>
  <c r="L34" i="1"/>
  <c r="J7" i="1"/>
  <c r="G7" i="1"/>
  <c r="G34" i="1"/>
  <c r="F7" i="1"/>
  <c r="AE6" i="1"/>
  <c r="AE33" i="1"/>
  <c r="AE41" i="1"/>
  <c r="AE42" i="1" s="1"/>
  <c r="X6" i="1"/>
  <c r="X33" i="1"/>
  <c r="M6" i="1"/>
  <c r="M15" i="1"/>
  <c r="L6" i="1"/>
  <c r="H6" i="1"/>
  <c r="H33" i="1"/>
  <c r="G6" i="1"/>
  <c r="G33" i="1" s="1"/>
  <c r="G41" i="1" s="1"/>
  <c r="G42" i="1" s="1"/>
  <c r="F6" i="1"/>
  <c r="F33" i="1" s="1"/>
  <c r="E6" i="1"/>
  <c r="E15" i="1"/>
  <c r="D6" i="1"/>
  <c r="D15" i="1" s="1"/>
  <c r="C6" i="1"/>
  <c r="C15" i="1"/>
  <c r="B6" i="1"/>
  <c r="AC34" i="1"/>
  <c r="AC41" i="1" s="1"/>
  <c r="AC42" i="1" s="1"/>
  <c r="AD39" i="1"/>
  <c r="AH12" i="1"/>
  <c r="U34" i="1"/>
  <c r="U41" i="1"/>
  <c r="U42" i="1" s="1"/>
  <c r="W41" i="1"/>
  <c r="W42" i="1" s="1"/>
  <c r="C33" i="1"/>
  <c r="C41" i="1" s="1"/>
  <c r="C42" i="1" s="1"/>
  <c r="O37" i="1"/>
  <c r="G15" i="1"/>
  <c r="AE15" i="1"/>
  <c r="D33" i="1"/>
  <c r="D41" i="1" s="1"/>
  <c r="D42" i="1" s="1"/>
  <c r="S42" i="1"/>
  <c r="I36" i="1"/>
  <c r="AG36" i="1"/>
  <c r="AD13" i="1"/>
  <c r="AH13" i="1" s="1"/>
  <c r="E33" i="1"/>
  <c r="E41" i="1"/>
  <c r="E42" i="1" s="1"/>
  <c r="M33" i="1"/>
  <c r="Q15" i="1"/>
  <c r="Z15" i="1"/>
  <c r="AB36" i="1"/>
  <c r="AB41" i="1"/>
  <c r="AD40" i="1"/>
  <c r="L15" i="1" l="1"/>
  <c r="L33" i="1"/>
  <c r="L41" i="1" s="1"/>
  <c r="L42" i="1" s="1"/>
  <c r="J15" i="1"/>
  <c r="J34" i="1"/>
  <c r="J41" i="1" s="1"/>
  <c r="J42" i="1" s="1"/>
  <c r="AD10" i="1"/>
  <c r="I37" i="1"/>
  <c r="I41" i="1" s="1"/>
  <c r="I42" i="1" s="1"/>
  <c r="I15" i="1"/>
  <c r="AA40" i="1"/>
  <c r="AA41" i="1" s="1"/>
  <c r="AA42" i="1" s="1"/>
  <c r="AA15" i="1"/>
  <c r="O41" i="1"/>
  <c r="O42" i="1" s="1"/>
  <c r="AG41" i="1"/>
  <c r="AG42" i="1" s="1"/>
  <c r="AH40" i="1"/>
  <c r="F15" i="1"/>
  <c r="F34" i="1"/>
  <c r="F41" i="1" s="1"/>
  <c r="F42" i="1" s="1"/>
  <c r="AD7" i="1"/>
  <c r="V34" i="1"/>
  <c r="V15" i="1"/>
  <c r="P38" i="1"/>
  <c r="P41" i="1" s="1"/>
  <c r="P42" i="1" s="1"/>
  <c r="P15" i="1"/>
  <c r="Q41" i="1"/>
  <c r="Q42" i="1" s="1"/>
  <c r="Z41" i="1"/>
  <c r="Z42" i="1" s="1"/>
  <c r="Y41" i="1"/>
  <c r="Y42" i="1" s="1"/>
  <c r="AF41" i="1"/>
  <c r="AF42" i="1" s="1"/>
  <c r="H15" i="1"/>
  <c r="AD6" i="1"/>
  <c r="AD9" i="1"/>
  <c r="AH39" i="1"/>
  <c r="B33" i="1"/>
  <c r="B41" i="1" s="1"/>
  <c r="B42" i="1" s="1"/>
  <c r="B15" i="1"/>
  <c r="T15" i="1"/>
  <c r="T34" i="1"/>
  <c r="T41" i="1" s="1"/>
  <c r="T42" i="1" s="1"/>
  <c r="X35" i="1"/>
  <c r="X41" i="1" s="1"/>
  <c r="X42" i="1" s="1"/>
  <c r="X15" i="1"/>
  <c r="AD11" i="1"/>
  <c r="H38" i="1"/>
  <c r="H41" i="1" s="1"/>
  <c r="H42" i="1" s="1"/>
  <c r="R41" i="1"/>
  <c r="R42" i="1" s="1"/>
  <c r="V41" i="1"/>
  <c r="V42" i="1" s="1"/>
  <c r="R15" i="1"/>
  <c r="R34" i="1"/>
  <c r="AD8" i="1"/>
  <c r="F35" i="1"/>
  <c r="AH8" i="1" l="1"/>
  <c r="AD35" i="1"/>
  <c r="AD34" i="1"/>
  <c r="AH7" i="1"/>
  <c r="AH11" i="1"/>
  <c r="AD38" i="1"/>
  <c r="AD37" i="1"/>
  <c r="AH10" i="1"/>
  <c r="AD33" i="1"/>
  <c r="AD15" i="1"/>
  <c r="AH6" i="1"/>
  <c r="AD36" i="1"/>
  <c r="AH9" i="1"/>
  <c r="AH37" i="1" l="1"/>
  <c r="AH15" i="1"/>
  <c r="AH33" i="1"/>
  <c r="AH41" i="1" s="1"/>
  <c r="AH42" i="1" s="1"/>
  <c r="AH34" i="1"/>
  <c r="AH36" i="1"/>
  <c r="AD41" i="1"/>
  <c r="AD42" i="1" s="1"/>
  <c r="AH38" i="1"/>
  <c r="AH35" i="1"/>
</calcChain>
</file>

<file path=xl/sharedStrings.xml><?xml version="1.0" encoding="utf-8"?>
<sst xmlns="http://schemas.openxmlformats.org/spreadsheetml/2006/main" count="182" uniqueCount="63">
  <si>
    <t>FINAL DATA ON ENROLMENT</t>
  </si>
  <si>
    <t>First Semester, AY 2022-2023</t>
  </si>
  <si>
    <t>CAMPUS</t>
  </si>
  <si>
    <t>COURSES</t>
  </si>
  <si>
    <t>Sub-Total</t>
  </si>
  <si>
    <t>Grad School</t>
  </si>
  <si>
    <t>JHS</t>
  </si>
  <si>
    <t>SHS</t>
  </si>
  <si>
    <t>GRAND TOTAL</t>
  </si>
  <si>
    <t>FTE</t>
  </si>
  <si>
    <t>BSABE</t>
  </si>
  <si>
    <t>BSA</t>
  </si>
  <si>
    <t>BsFor</t>
  </si>
  <si>
    <t>BSDC</t>
  </si>
  <si>
    <t>BSEd</t>
  </si>
  <si>
    <t>BEEd</t>
  </si>
  <si>
    <t>BTLEd</t>
  </si>
  <si>
    <t>BTVTEd</t>
  </si>
  <si>
    <t>BPEd</t>
  </si>
  <si>
    <t>BTTE</t>
  </si>
  <si>
    <t>BSIT</t>
  </si>
  <si>
    <t>BSIS</t>
  </si>
  <si>
    <t>BSIndTech</t>
  </si>
  <si>
    <t>BSMT</t>
  </si>
  <si>
    <t>BSFish</t>
  </si>
  <si>
    <t>BAEL</t>
  </si>
  <si>
    <t>BASS</t>
  </si>
  <si>
    <t>BAP</t>
  </si>
  <si>
    <t>BSM</t>
  </si>
  <si>
    <t>BPA</t>
  </si>
  <si>
    <t>BSBA</t>
  </si>
  <si>
    <t>BSEntrep</t>
  </si>
  <si>
    <t>BSHM</t>
  </si>
  <si>
    <t>BSTM</t>
  </si>
  <si>
    <t>DVM</t>
  </si>
  <si>
    <t>BSAF</t>
  </si>
  <si>
    <t>BSCr</t>
  </si>
  <si>
    <t>UTkr</t>
  </si>
  <si>
    <t>STA. MARIA</t>
  </si>
  <si>
    <t>TAGUDIN</t>
  </si>
  <si>
    <t>CANDON</t>
  </si>
  <si>
    <t>CERVANTES</t>
  </si>
  <si>
    <t>SANTIAGO</t>
  </si>
  <si>
    <t>NARVACAN</t>
  </si>
  <si>
    <t>SAN JUAN</t>
  </si>
  <si>
    <t>CABUGAO</t>
  </si>
  <si>
    <t>Grand Total:---</t>
  </si>
  <si>
    <t>First Semester, AY 2021-2022</t>
  </si>
  <si>
    <t>Sub   total</t>
  </si>
  <si>
    <t>Grad Sch</t>
  </si>
  <si>
    <t>GRAND   TOTAL</t>
  </si>
  <si>
    <t>Full Time</t>
  </si>
  <si>
    <t>BSFor</t>
  </si>
  <si>
    <t>BSED</t>
  </si>
  <si>
    <t>BEED</t>
  </si>
  <si>
    <t>BTVTE</t>
  </si>
  <si>
    <t xml:space="preserve">BTTE </t>
  </si>
  <si>
    <t>BSFi</t>
  </si>
  <si>
    <t>BSEnt</t>
  </si>
  <si>
    <t>Units</t>
  </si>
  <si>
    <t>First Semester, AY 2021-2022 VS. First Semester, AY 2022-2023</t>
  </si>
  <si>
    <t>Difference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</si>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</sst>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3" x14ac:knownFonts="1">
    <font>
      <sz val="11"/>
      <color theme="1"/>
      <name val="Calibri"/>
      <family val="2"/>
      <scheme val="minor"/>
    </font>
    <font>
      <b/>
      <sz val="18"/>
      <color theme="1"/>
      <name val="Copperplate Gothic Light"/>
      <family val="2"/>
    </font>
    <font>
      <i/>
      <sz val="14"/>
      <color theme="1"/>
      <name val="Bookman Old Style"/>
      <family val="1"/>
    </font>
    <font>
      <sz val="10"/>
      <color theme="1"/>
      <name val="Arial Narrow"/>
      <family val="2"/>
    </font>
    <font>
      <b/>
      <sz val="9"/>
      <color theme="1"/>
      <name val="Arial Narrow"/>
      <family val="2"/>
    </font>
    <font>
      <b/>
      <sz val="8"/>
      <color theme="1"/>
      <name val="Arial Narrow"/>
      <family val="2"/>
    </font>
    <font>
      <sz val="9"/>
      <color theme="1"/>
      <name val="Calibri"/>
      <family val="2"/>
      <scheme val="minor"/>
    </font>
    <font>
      <sz val="9"/>
      <color theme="1"/>
      <name val="Arial Narrow"/>
      <family val="2"/>
    </font>
    <font>
      <b/>
      <i/>
      <sz val="9"/>
      <color theme="1"/>
      <name val="Arial Narrow"/>
      <family val="2"/>
    </font>
    <font>
      <b/>
      <sz val="10"/>
      <color theme="1"/>
      <name val="Arial Narrow"/>
      <family val="2"/>
    </font>
    <font>
      <b/>
      <i/>
      <sz val="10"/>
      <color theme="1"/>
      <name val="Arial Narrow"/>
      <family val="2"/>
    </font>
    <font>
      <b/>
      <sz val="11"/>
      <color theme="0"/>
      <name val="Arial Narrow"/>
      <family val="2"/>
    </font>
    <font>
      <sz val="8"/>
      <color theme="1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3" fillId="0" borderId="1" xfId="0" applyFont="1" applyBorder="1" applyAlignment="1">
      <alignment vertical="center"/>
    </xf>
    <xf numFmtId="0" fontId="3" fillId="0" borderId="1" xfId="0" applyFont="1" applyBorder="1"/>
    <xf numFmtId="0" fontId="5" fillId="3" borderId="4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vertical="center"/>
    </xf>
    <xf numFmtId="0" fontId="7" fillId="3" borderId="2" xfId="0" applyFont="1" applyFill="1" applyBorder="1" applyAlignment="1">
      <alignment vertical="center"/>
    </xf>
    <xf numFmtId="0" fontId="7" fillId="2" borderId="2" xfId="0" applyFont="1" applyFill="1" applyBorder="1" applyAlignment="1">
      <alignment vertical="center"/>
    </xf>
    <xf numFmtId="0" fontId="8" fillId="3" borderId="2" xfId="0" applyFont="1" applyFill="1" applyBorder="1" applyAlignment="1">
      <alignment vertical="center"/>
    </xf>
    <xf numFmtId="0" fontId="8" fillId="2" borderId="2" xfId="0" applyFont="1" applyFill="1" applyBorder="1" applyAlignment="1">
      <alignment vertical="center"/>
    </xf>
    <xf numFmtId="0" fontId="8" fillId="2" borderId="2" xfId="0" applyFont="1" applyFill="1" applyBorder="1"/>
    <xf numFmtId="0" fontId="3" fillId="2" borderId="6" xfId="0" applyFont="1" applyFill="1" applyBorder="1" applyAlignment="1">
      <alignment vertical="center"/>
    </xf>
    <xf numFmtId="0" fontId="7" fillId="3" borderId="6" xfId="0" applyFont="1" applyFill="1" applyBorder="1" applyAlignment="1">
      <alignment vertical="center"/>
    </xf>
    <xf numFmtId="0" fontId="7" fillId="2" borderId="6" xfId="0" applyFont="1" applyFill="1" applyBorder="1" applyAlignment="1">
      <alignment vertical="center"/>
    </xf>
    <xf numFmtId="0" fontId="3" fillId="4" borderId="6" xfId="0" applyFont="1" applyFill="1" applyBorder="1" applyAlignment="1">
      <alignment vertical="center"/>
    </xf>
    <xf numFmtId="0" fontId="7" fillId="4" borderId="6" xfId="0" applyFont="1" applyFill="1" applyBorder="1" applyAlignment="1">
      <alignment vertical="center"/>
    </xf>
    <xf numFmtId="0" fontId="8" fillId="4" borderId="6" xfId="0" applyFont="1" applyFill="1" applyBorder="1" applyAlignment="1">
      <alignment vertical="center"/>
    </xf>
    <xf numFmtId="0" fontId="8" fillId="4" borderId="6" xfId="0" applyFont="1" applyFill="1" applyBorder="1"/>
    <xf numFmtId="0" fontId="9" fillId="2" borderId="7" xfId="0" applyFont="1" applyFill="1" applyBorder="1" applyAlignment="1">
      <alignment vertical="center"/>
    </xf>
    <xf numFmtId="0" fontId="10" fillId="3" borderId="7" xfId="0" applyFont="1" applyFill="1" applyBorder="1" applyAlignment="1">
      <alignment vertical="center"/>
    </xf>
    <xf numFmtId="0" fontId="10" fillId="2" borderId="7" xfId="0" applyFont="1" applyFill="1" applyBorder="1" applyAlignment="1">
      <alignment vertical="center"/>
    </xf>
    <xf numFmtId="0" fontId="8" fillId="3" borderId="7" xfId="0" applyFont="1" applyFill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/>
    <xf numFmtId="0" fontId="12" fillId="3" borderId="6" xfId="0" applyFont="1" applyFill="1" applyBorder="1" applyAlignment="1">
      <alignment vertical="center"/>
    </xf>
    <xf numFmtId="0" fontId="12" fillId="2" borderId="6" xfId="0" applyFont="1" applyFill="1" applyBorder="1" applyAlignment="1">
      <alignment vertical="center"/>
    </xf>
    <xf numFmtId="0" fontId="12" fillId="3" borderId="0" xfId="0" applyFont="1" applyFill="1" applyAlignment="1">
      <alignment vertical="center"/>
    </xf>
    <xf numFmtId="0" fontId="3" fillId="3" borderId="6" xfId="0" applyFont="1" applyFill="1" applyBorder="1" applyAlignment="1">
      <alignment vertical="center"/>
    </xf>
    <xf numFmtId="0" fontId="9" fillId="3" borderId="6" xfId="0" applyFont="1" applyFill="1" applyBorder="1" applyAlignment="1">
      <alignment vertical="center"/>
    </xf>
    <xf numFmtId="0" fontId="9" fillId="2" borderId="6" xfId="0" applyFont="1" applyFill="1" applyBorder="1" applyAlignment="1">
      <alignment vertical="center"/>
    </xf>
    <xf numFmtId="0" fontId="4" fillId="3" borderId="6" xfId="0" applyFont="1" applyFill="1" applyBorder="1" applyAlignment="1">
      <alignment vertical="center"/>
    </xf>
    <xf numFmtId="0" fontId="5" fillId="3" borderId="6" xfId="0" applyFont="1" applyFill="1" applyBorder="1" applyAlignment="1">
      <alignment vertical="center"/>
    </xf>
    <xf numFmtId="0" fontId="3" fillId="2" borderId="6" xfId="0" applyFont="1" applyFill="1" applyBorder="1"/>
    <xf numFmtId="0" fontId="9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1" fontId="12" fillId="3" borderId="6" xfId="0" applyNumberFormat="1" applyFont="1" applyFill="1" applyBorder="1" applyAlignment="1">
      <alignment vertical="center"/>
    </xf>
    <xf numFmtId="0" fontId="4" fillId="2" borderId="6" xfId="0" applyFont="1" applyFill="1" applyBorder="1" applyAlignment="1">
      <alignment vertical="center"/>
    </xf>
    <xf numFmtId="0" fontId="9" fillId="2" borderId="6" xfId="0" applyFont="1" applyFill="1" applyBorder="1"/>
    <xf numFmtId="164" fontId="9" fillId="2" borderId="6" xfId="0" applyNumberFormat="1" applyFont="1" applyFill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2" borderId="2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wrapText="1"/>
    </xf>
    <xf numFmtId="0" fontId="0" fillId="3" borderId="5" xfId="0" applyFill="1" applyBorder="1" applyAlignment="1">
      <alignment horizontal="center" wrapText="1"/>
    </xf>
    <xf numFmtId="0" fontId="4" fillId="2" borderId="3" xfId="0" applyFont="1" applyFill="1" applyBorder="1" applyAlignment="1">
      <alignment horizontal="center" wrapText="1"/>
    </xf>
    <xf numFmtId="0" fontId="6" fillId="2" borderId="5" xfId="0" applyFont="1" applyFill="1" applyBorder="1" applyAlignment="1">
      <alignment horizontal="center" wrapText="1"/>
    </xf>
    <xf numFmtId="0" fontId="4" fillId="2" borderId="3" xfId="0" applyFont="1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 wrapText="1"/>
    </xf>
    <xf numFmtId="0" fontId="11" fillId="4" borderId="8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/>
    </xf>
    <xf numFmtId="0" fontId="12" fillId="3" borderId="9" xfId="0" applyFont="1" applyFill="1" applyBorder="1" applyAlignment="1">
      <alignment horizontal="center" wrapText="1"/>
    </xf>
    <xf numFmtId="0" fontId="12" fillId="3" borderId="2" xfId="0" applyFont="1" applyFill="1" applyBorder="1" applyAlignment="1">
      <alignment horizontal="center" wrapText="1"/>
    </xf>
    <xf numFmtId="0" fontId="12" fillId="2" borderId="9" xfId="0" applyFont="1" applyFill="1" applyBorder="1" applyAlignment="1">
      <alignment horizontal="center" wrapText="1"/>
    </xf>
    <xf numFmtId="0" fontId="12" fillId="2" borderId="2" xfId="0" applyFont="1" applyFill="1" applyBorder="1" applyAlignment="1">
      <alignment horizontal="center" wrapText="1"/>
    </xf>
    <xf numFmtId="0" fontId="12" fillId="2" borderId="9" xfId="0" applyFont="1" applyFill="1" applyBorder="1" applyAlignment="1">
      <alignment horizontal="center"/>
    </xf>
    <xf numFmtId="0" fontId="12" fillId="2" borderId="2" xfId="0" applyFont="1" applyFill="1" applyBorder="1" applyAlignment="1">
      <alignment horizontal="center"/>
    </xf>
    <xf numFmtId="0" fontId="12" fillId="3" borderId="9" xfId="0" applyFont="1" applyFill="1" applyBorder="1" applyAlignment="1">
      <alignment horizontal="center"/>
    </xf>
    <xf numFmtId="0" fontId="12" fillId="3" borderId="2" xfId="0" applyFont="1" applyFill="1" applyBorder="1" applyAlignment="1">
      <alignment horizontal="center"/>
    </xf>
    <xf numFmtId="0" fontId="12" fillId="2" borderId="9" xfId="0" applyFont="1" applyFill="1" applyBorder="1"/>
    <xf numFmtId="0" fontId="12" fillId="2" borderId="2" xfId="0" applyFont="1" applyFill="1" applyBorder="1"/>
    <xf numFmtId="0" fontId="0" fillId="5" borderId="10" xfId="0" applyFill="1" applyBorder="1" applyAlignment="1">
      <alignment horizontal="center"/>
    </xf>
    <xf numFmtId="0" fontId="0" fillId="5" borderId="8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Sheet1!$AL$4</c:f>
              <c:strCache>
                <c:ptCount val="1"/>
                <c:pt idx="0">
                  <c:v>GRAND 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Sheet1!$AK$5:$AK$13</c:f>
              <c:strCache>
                <c:ptCount val="9"/>
                <c:pt idx="1">
                  <c:v>STA. MARIA</c:v>
                </c:pt>
                <c:pt idx="2">
                  <c:v>TAGUDIN</c:v>
                </c:pt>
                <c:pt idx="3">
                  <c:v>CANDON</c:v>
                </c:pt>
                <c:pt idx="4">
                  <c:v>CERVANTES</c:v>
                </c:pt>
                <c:pt idx="5">
                  <c:v>SANTIAGO</c:v>
                </c:pt>
                <c:pt idx="6">
                  <c:v>NARVACAN</c:v>
                </c:pt>
                <c:pt idx="7">
                  <c:v>SAN JUAN</c:v>
                </c:pt>
                <c:pt idx="8">
                  <c:v>CABUGAO</c:v>
                </c:pt>
              </c:strCache>
            </c:strRef>
          </c:cat>
          <c:val>
            <c:numRef>
              <c:f>Sheet1!$AL$5:$AL$13</c:f>
              <c:numCache>
                <c:formatCode>General</c:formatCode>
                <c:ptCount val="9"/>
                <c:pt idx="1">
                  <c:v>3523</c:v>
                </c:pt>
                <c:pt idx="2">
                  <c:v>3130</c:v>
                </c:pt>
                <c:pt idx="3">
                  <c:v>1044</c:v>
                </c:pt>
                <c:pt idx="4">
                  <c:v>477</c:v>
                </c:pt>
                <c:pt idx="5">
                  <c:v>447</c:v>
                </c:pt>
                <c:pt idx="6">
                  <c:v>201</c:v>
                </c:pt>
                <c:pt idx="7">
                  <c:v>28</c:v>
                </c:pt>
                <c:pt idx="8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1C-42C6-B0DC-5F11012B890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95"/>
        <c:gapDepth val="95"/>
        <c:shape val="box"/>
        <c:axId val="430080431"/>
        <c:axId val="430087087"/>
        <c:axId val="0"/>
      </c:bar3DChart>
      <c:catAx>
        <c:axId val="430080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087087"/>
        <c:crosses val="autoZero"/>
        <c:auto val="1"/>
        <c:lblAlgn val="ctr"/>
        <c:lblOffset val="100"/>
        <c:noMultiLvlLbl val="0"/>
      </c:catAx>
      <c:valAx>
        <c:axId val="43008708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30080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Sheet1!$AL$17</c:f>
              <c:strCache>
                <c:ptCount val="1"/>
                <c:pt idx="0">
                  <c:v>GRAND   TOTAL</c:v>
                </c:pt>
              </c:strCache>
            </c:strRef>
          </c:tx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Sheet1!$AK$18:$AK$26</c:f>
              <c:strCache>
                <c:ptCount val="9"/>
                <c:pt idx="1">
                  <c:v>STA. MARIA</c:v>
                </c:pt>
                <c:pt idx="2">
                  <c:v>TAGUDIN</c:v>
                </c:pt>
                <c:pt idx="3">
                  <c:v>CANDON</c:v>
                </c:pt>
                <c:pt idx="4">
                  <c:v>CERVANTES</c:v>
                </c:pt>
                <c:pt idx="5">
                  <c:v>SANTIAGO</c:v>
                </c:pt>
                <c:pt idx="6">
                  <c:v>NARVACAN</c:v>
                </c:pt>
                <c:pt idx="7">
                  <c:v>SAN JUAN</c:v>
                </c:pt>
                <c:pt idx="8">
                  <c:v>CABUGAO</c:v>
                </c:pt>
              </c:strCache>
            </c:strRef>
          </c:cat>
          <c:val>
            <c:numRef>
              <c:f>Sheet1!$AL$18:$AL$26</c:f>
              <c:numCache>
                <c:formatCode>General</c:formatCode>
                <c:ptCount val="9"/>
                <c:pt idx="1">
                  <c:v>3383</c:v>
                </c:pt>
                <c:pt idx="2">
                  <c:v>2970</c:v>
                </c:pt>
                <c:pt idx="3">
                  <c:v>831</c:v>
                </c:pt>
                <c:pt idx="4">
                  <c:v>438</c:v>
                </c:pt>
                <c:pt idx="5">
                  <c:v>346</c:v>
                </c:pt>
                <c:pt idx="6">
                  <c:v>186</c:v>
                </c:pt>
                <c:pt idx="7">
                  <c:v>45</c:v>
                </c:pt>
                <c:pt idx="8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85-4F40-9DF1-BB8BF2420BC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12650959"/>
        <c:axId val="412653039"/>
        <c:axId val="411001631"/>
      </c:bar3DChart>
      <c:catAx>
        <c:axId val="412650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653039"/>
        <c:crosses val="autoZero"/>
        <c:auto val="1"/>
        <c:lblAlgn val="ctr"/>
        <c:lblOffset val="100"/>
        <c:noMultiLvlLbl val="0"/>
      </c:catAx>
      <c:valAx>
        <c:axId val="41265303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12650959"/>
        <c:crosses val="autoZero"/>
        <c:crossBetween val="between"/>
      </c:valAx>
      <c:serAx>
        <c:axId val="4110016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653039"/>
        <c:crosses val="autoZero"/>
      </c:ser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Sheet1!$AL$30</c:f>
              <c:strCache>
                <c:ptCount val="1"/>
                <c:pt idx="0">
                  <c:v>GRAND   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Sheet1!$AK$31:$AK$39</c:f>
              <c:strCache>
                <c:ptCount val="9"/>
                <c:pt idx="1">
                  <c:v>STA. MARIA</c:v>
                </c:pt>
                <c:pt idx="2">
                  <c:v>TAGUDIN</c:v>
                </c:pt>
                <c:pt idx="3">
                  <c:v>CANDON</c:v>
                </c:pt>
                <c:pt idx="4">
                  <c:v>CERVANTES</c:v>
                </c:pt>
                <c:pt idx="5">
                  <c:v>SANTIAGO</c:v>
                </c:pt>
                <c:pt idx="6">
                  <c:v>NARVACAN</c:v>
                </c:pt>
                <c:pt idx="7">
                  <c:v>SAN JUAN</c:v>
                </c:pt>
                <c:pt idx="8">
                  <c:v>CABUGAO</c:v>
                </c:pt>
              </c:strCache>
            </c:strRef>
          </c:cat>
          <c:val>
            <c:numRef>
              <c:f>Sheet1!$AL$31:$AL$39</c:f>
              <c:numCache>
                <c:formatCode>General</c:formatCode>
                <c:ptCount val="9"/>
                <c:pt idx="1">
                  <c:v>-3383</c:v>
                </c:pt>
                <c:pt idx="2">
                  <c:v>553</c:v>
                </c:pt>
                <c:pt idx="3">
                  <c:v>2299</c:v>
                </c:pt>
                <c:pt idx="4">
                  <c:v>606</c:v>
                </c:pt>
                <c:pt idx="5">
                  <c:v>131</c:v>
                </c:pt>
                <c:pt idx="6">
                  <c:v>261</c:v>
                </c:pt>
                <c:pt idx="7">
                  <c:v>156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AB-4833-B9DC-0284A503AC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53760991"/>
        <c:axId val="553760159"/>
        <c:axId val="0"/>
      </c:bar3DChart>
      <c:catAx>
        <c:axId val="553760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760159"/>
        <c:crosses val="autoZero"/>
        <c:auto val="1"/>
        <c:lblAlgn val="ctr"/>
        <c:lblOffset val="100"/>
        <c:noMultiLvlLbl val="0"/>
      </c:catAx>
      <c:valAx>
        <c:axId val="553760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7609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Sheet2!$A$3</c:f>
              <c:strCache>
                <c:ptCount val="1"/>
                <c:pt idx="0">
                  <c:v>STA. MARIA</c:v>
                </c:pt>
              </c:strCache>
            </c:strRef>
          </c:tx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Sheet2!$B$1:$K$2</c:f>
              <c:multiLvlStrCache>
                <c:ptCount val="10"/>
                <c:lvl>
                  <c:pt idx="0">
                    <c:v>BSABE</c:v>
                  </c:pt>
                  <c:pt idx="1">
                    <c:v>BSA</c:v>
                  </c:pt>
                  <c:pt idx="2">
                    <c:v>BsFor</c:v>
                  </c:pt>
                  <c:pt idx="3">
                    <c:v>BSDC</c:v>
                  </c:pt>
                  <c:pt idx="4">
                    <c:v>BSEd</c:v>
                  </c:pt>
                  <c:pt idx="5">
                    <c:v>BEEd</c:v>
                  </c:pt>
                  <c:pt idx="6">
                    <c:v>BTLEd</c:v>
                  </c:pt>
                  <c:pt idx="7">
                    <c:v>BSIT</c:v>
                  </c:pt>
                  <c:pt idx="8">
                    <c:v>BSIS</c:v>
                  </c:pt>
                  <c:pt idx="9">
                    <c:v>BSHM</c:v>
                  </c:pt>
                </c:lvl>
                <c:lvl>
                  <c:pt idx="0">
                    <c:v>COURSES</c:v>
                  </c:pt>
                </c:lvl>
              </c:multiLvlStrCache>
            </c:multiLvlStrRef>
          </c:cat>
          <c:val>
            <c:numRef>
              <c:f>Sheet2!$B$3:$K$3</c:f>
              <c:numCache>
                <c:formatCode>General</c:formatCode>
                <c:ptCount val="10"/>
                <c:pt idx="0">
                  <c:v>198</c:v>
                </c:pt>
                <c:pt idx="1">
                  <c:v>417</c:v>
                </c:pt>
                <c:pt idx="2">
                  <c:v>121</c:v>
                </c:pt>
                <c:pt idx="3">
                  <c:v>67</c:v>
                </c:pt>
                <c:pt idx="4">
                  <c:v>231</c:v>
                </c:pt>
                <c:pt idx="5">
                  <c:v>95</c:v>
                </c:pt>
                <c:pt idx="6">
                  <c:v>91</c:v>
                </c:pt>
                <c:pt idx="7">
                  <c:v>592</c:v>
                </c:pt>
                <c:pt idx="8">
                  <c:v>185</c:v>
                </c:pt>
                <c:pt idx="9">
                  <c:v>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82-49B8-A2EC-C8960D87D3D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10751375"/>
        <c:axId val="410750959"/>
        <c:axId val="0"/>
      </c:bar3DChart>
      <c:catAx>
        <c:axId val="410751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750959"/>
        <c:crosses val="autoZero"/>
        <c:auto val="1"/>
        <c:lblAlgn val="ctr"/>
        <c:lblOffset val="100"/>
        <c:noMultiLvlLbl val="0"/>
      </c:catAx>
      <c:valAx>
        <c:axId val="41075095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107513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39</xdr:col>
      <xdr:colOff>76200</xdr:colOff>
      <xdr:row>2</xdr:row>
      <xdr:rowOff>61913</xdr:rowOff>
    </xdr:from>
    <xdr:to>
      <xdr:col>45</xdr:col>
      <xdr:colOff>295276</xdr:colOff>
      <xdr:row>15</xdr:row>
      <xdr:rowOff>85726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39</xdr:col>
      <xdr:colOff>114300</xdr:colOff>
      <xdr:row>17</xdr:row>
      <xdr:rowOff>71437</xdr:rowOff>
    </xdr:from>
    <xdr:to>
      <xdr:col>45</xdr:col>
      <xdr:colOff>323850</xdr:colOff>
      <xdr:row>27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39</xdr:col>
      <xdr:colOff>95250</xdr:colOff>
      <xdr:row>29</xdr:row>
      <xdr:rowOff>57150</xdr:rowOff>
    </xdr:from>
    <xdr:to>
      <xdr:col>45</xdr:col>
      <xdr:colOff>314325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142875</xdr:colOff>
      <xdr:row>4</xdr:row>
      <xdr:rowOff>123825</xdr:rowOff>
    </xdr:from>
    <xdr:to>
      <xdr:col>8</xdr:col>
      <xdr:colOff>447675</xdr:colOff>
      <xdr:row>19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CER/Desktop/annual%20report/ENROLMENT%20DATA%20FIRST%20SEMESTER%20AY%202022-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Tagudin"/>
      <sheetName val="Candon"/>
      <sheetName val="Cervantes"/>
      <sheetName val="Santiago"/>
      <sheetName val="Narvacan"/>
      <sheetName val="San Juan"/>
      <sheetName val="Cabugao"/>
      <sheetName val="Summary"/>
    </sheetNames>
    <sheetDataSet>
      <sheetData sheetId="0"/>
      <sheetData sheetId="1"/>
      <sheetData sheetId="2">
        <row r="10">
          <cell r="Q10">
            <v>303</v>
          </cell>
        </row>
      </sheetData>
      <sheetData sheetId="3">
        <row r="10">
          <cell r="Q10">
            <v>690</v>
          </cell>
        </row>
      </sheetData>
      <sheetData sheetId="4">
        <row r="10">
          <cell r="Q10">
            <v>58</v>
          </cell>
        </row>
      </sheetData>
      <sheetData sheetId="5">
        <row r="10">
          <cell r="Q10">
            <v>319</v>
          </cell>
        </row>
        <row r="15">
          <cell r="Q15">
            <v>31</v>
          </cell>
        </row>
      </sheetData>
      <sheetData sheetId="6">
        <row r="10">
          <cell r="Q10">
            <v>102</v>
          </cell>
        </row>
      </sheetData>
      <sheetData sheetId="7">
        <row r="10">
          <cell r="Q10">
            <v>28</v>
          </cell>
        </row>
      </sheetData>
      <sheetData sheetId="8">
        <row r="10">
          <cell r="Q10">
            <v>14</v>
          </cell>
        </row>
      </sheetData>
      <sheetData sheetId="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42"/>
  <sheetViews>
    <sheetView workbookViewId="0">
      <selection activeCell="B6" sqref="B6:AB6"/>
    </sheetView>
  </sheetViews>
  <sheetFormatPr defaultRowHeight="15" x14ac:dyDescent="0.25"/>
  <cols>
    <col min="1" max="1" width="11" style="22" customWidth="1"/>
    <col min="2" max="2" width="4.7109375" style="22" customWidth="1"/>
    <col min="3" max="3" width="3.7109375" style="22" customWidth="1"/>
    <col min="4" max="7" width="4" style="22" customWidth="1"/>
    <col min="8" max="9" width="4.7109375" style="22" customWidth="1"/>
    <col min="10" max="10" width="4.28515625" style="22" customWidth="1"/>
    <col min="11" max="11" width="4" style="22" customWidth="1"/>
    <col min="12" max="12" width="4.28515625" style="22" customWidth="1"/>
    <col min="13" max="13" width="3.7109375" style="22" customWidth="1"/>
    <col min="14" max="14" width="6.42578125" style="22" customWidth="1"/>
    <col min="15" max="15" width="4" style="22" customWidth="1"/>
    <col min="16" max="16" width="4.7109375" style="22" customWidth="1"/>
    <col min="17" max="18" width="4" style="22" customWidth="1"/>
    <col min="19" max="21" width="3.42578125" style="22" customWidth="1"/>
    <col min="22" max="22" width="4.28515625" style="22" customWidth="1"/>
    <col min="23" max="23" width="5.7109375" style="22" customWidth="1"/>
    <col min="24" max="24" width="4.42578125" style="22" customWidth="1"/>
    <col min="25" max="25" width="3.7109375" style="22" customWidth="1"/>
    <col min="26" max="26" width="3.42578125" style="22" customWidth="1"/>
    <col min="27" max="27" width="4" style="22" customWidth="1"/>
    <col min="28" max="28" width="3.5703125" style="22" customWidth="1"/>
    <col min="29" max="29" width="3.42578125" style="22" customWidth="1"/>
    <col min="30" max="30" width="4.7109375" style="22" customWidth="1"/>
    <col min="31" max="31" width="5.140625" style="22" customWidth="1"/>
    <col min="32" max="33" width="3.7109375" style="22" customWidth="1"/>
    <col min="34" max="34" width="5.7109375" style="22" customWidth="1"/>
    <col min="35" max="35" width="5.85546875" style="23" customWidth="1"/>
    <col min="37" max="37" width="10.140625" customWidth="1"/>
  </cols>
  <sheetData>
    <row r="1" spans="1:38" ht="19.5" customHeight="1" x14ac:dyDescent="0.25">
      <c r="A1" s="40" t="s">
        <v>0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  <c r="AA1" s="40"/>
      <c r="AB1" s="40"/>
      <c r="AC1" s="40"/>
      <c r="AD1" s="40"/>
      <c r="AE1" s="40"/>
      <c r="AF1" s="40"/>
      <c r="AG1" s="40"/>
      <c r="AH1" s="40"/>
      <c r="AI1" s="40"/>
    </row>
    <row r="2" spans="1:38" ht="14.25" customHeight="1" x14ac:dyDescent="0.25">
      <c r="A2" s="41" t="s">
        <v>1</v>
      </c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  <c r="AF2" s="41"/>
      <c r="AG2" s="41"/>
      <c r="AH2" s="41"/>
      <c r="AI2" s="41"/>
    </row>
    <row r="3" spans="1:38" ht="6.75" customHeight="1" thickBot="1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2"/>
    </row>
    <row r="4" spans="1:38" x14ac:dyDescent="0.25">
      <c r="A4" s="42" t="s">
        <v>2</v>
      </c>
      <c r="B4" s="44" t="s">
        <v>3</v>
      </c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5" t="s">
        <v>4</v>
      </c>
      <c r="AE4" s="47" t="s">
        <v>5</v>
      </c>
      <c r="AF4" s="49" t="s">
        <v>6</v>
      </c>
      <c r="AG4" s="51" t="s">
        <v>7</v>
      </c>
      <c r="AH4" s="47" t="s">
        <v>8</v>
      </c>
      <c r="AI4" s="47" t="s">
        <v>9</v>
      </c>
      <c r="AK4" s="42" t="s">
        <v>2</v>
      </c>
      <c r="AL4" s="47" t="s">
        <v>8</v>
      </c>
    </row>
    <row r="5" spans="1:38" ht="15.75" customHeight="1" thickBot="1" x14ac:dyDescent="0.3">
      <c r="A5" s="43"/>
      <c r="B5" s="3" t="s">
        <v>10</v>
      </c>
      <c r="C5" s="3" t="s">
        <v>11</v>
      </c>
      <c r="D5" s="3" t="s">
        <v>12</v>
      </c>
      <c r="E5" s="4" t="s">
        <v>13</v>
      </c>
      <c r="F5" s="3" t="s">
        <v>14</v>
      </c>
      <c r="G5" s="4" t="s">
        <v>15</v>
      </c>
      <c r="H5" s="4" t="s">
        <v>16</v>
      </c>
      <c r="I5" s="3" t="s">
        <v>17</v>
      </c>
      <c r="J5" s="4" t="s">
        <v>18</v>
      </c>
      <c r="K5" s="4" t="s">
        <v>19</v>
      </c>
      <c r="L5" s="3" t="s">
        <v>20</v>
      </c>
      <c r="M5" s="3" t="s">
        <v>21</v>
      </c>
      <c r="N5" s="3" t="s">
        <v>22</v>
      </c>
      <c r="O5" s="3" t="s">
        <v>23</v>
      </c>
      <c r="P5" s="3" t="s">
        <v>24</v>
      </c>
      <c r="Q5" s="3" t="s">
        <v>25</v>
      </c>
      <c r="R5" s="3" t="s">
        <v>26</v>
      </c>
      <c r="S5" s="3" t="s">
        <v>27</v>
      </c>
      <c r="T5" s="3" t="s">
        <v>28</v>
      </c>
      <c r="U5" s="3" t="s">
        <v>29</v>
      </c>
      <c r="V5" s="3" t="s">
        <v>30</v>
      </c>
      <c r="W5" s="4" t="s">
        <v>31</v>
      </c>
      <c r="X5" s="3" t="s">
        <v>32</v>
      </c>
      <c r="Y5" s="3" t="s">
        <v>33</v>
      </c>
      <c r="Z5" s="4" t="s">
        <v>34</v>
      </c>
      <c r="AA5" s="4" t="s">
        <v>35</v>
      </c>
      <c r="AB5" s="3" t="s">
        <v>36</v>
      </c>
      <c r="AC5" s="4" t="s">
        <v>37</v>
      </c>
      <c r="AD5" s="46"/>
      <c r="AE5" s="48"/>
      <c r="AF5" s="50"/>
      <c r="AG5" s="52"/>
      <c r="AH5" s="53"/>
      <c r="AI5" s="53"/>
      <c r="AK5" s="43"/>
      <c r="AL5" s="53"/>
    </row>
    <row r="6" spans="1:38" ht="12.95" customHeight="1" x14ac:dyDescent="0.25">
      <c r="A6" s="5" t="s">
        <v>38</v>
      </c>
      <c r="B6" s="6">
        <f>[1]Sheet2!Q10</f>
        <v>198</v>
      </c>
      <c r="C6" s="6">
        <f>[1]Sheet2!P11</f>
        <v>417</v>
      </c>
      <c r="D6" s="6">
        <f>[1]Sheet2!Q16</f>
        <v>121</v>
      </c>
      <c r="E6" s="7">
        <f>[1]Sheet2!Q17</f>
        <v>67</v>
      </c>
      <c r="F6" s="6">
        <f>[1]Sheet2!Q18</f>
        <v>231</v>
      </c>
      <c r="G6" s="7">
        <f>[1]Sheet2!Q25</f>
        <v>95</v>
      </c>
      <c r="H6" s="7">
        <f>[1]Sheet2!Q26</f>
        <v>91</v>
      </c>
      <c r="I6" s="6"/>
      <c r="J6" s="7"/>
      <c r="K6" s="7"/>
      <c r="L6" s="6">
        <f>[1]Sheet2!Q27</f>
        <v>592</v>
      </c>
      <c r="M6" s="6">
        <f>[1]Sheet2!Q28</f>
        <v>185</v>
      </c>
      <c r="N6" s="6"/>
      <c r="O6" s="6"/>
      <c r="P6" s="6"/>
      <c r="Q6" s="6"/>
      <c r="R6" s="6"/>
      <c r="S6" s="6"/>
      <c r="T6" s="6"/>
      <c r="U6" s="6"/>
      <c r="V6" s="6"/>
      <c r="W6" s="7"/>
      <c r="X6" s="6">
        <f>[1]Sheet2!Q29</f>
        <v>1022</v>
      </c>
      <c r="Y6" s="6"/>
      <c r="Z6" s="7"/>
      <c r="AA6" s="7"/>
      <c r="AB6" s="6"/>
      <c r="AC6" s="7"/>
      <c r="AD6" s="8">
        <f>SUM(B6:AC6)</f>
        <v>3019</v>
      </c>
      <c r="AE6" s="9">
        <f>[1]Sheet1!AE11</f>
        <v>261</v>
      </c>
      <c r="AF6" s="9">
        <v>151</v>
      </c>
      <c r="AG6" s="8">
        <v>92</v>
      </c>
      <c r="AH6" s="9">
        <f>SUM(AD6:AG6)</f>
        <v>3523</v>
      </c>
      <c r="AI6" s="10"/>
      <c r="AK6" s="5" t="s">
        <v>38</v>
      </c>
      <c r="AL6" s="9">
        <f>SUM(AH6:AK6)</f>
        <v>3523</v>
      </c>
    </row>
    <row r="7" spans="1:38" ht="12.95" customHeight="1" x14ac:dyDescent="0.25">
      <c r="A7" s="11" t="s">
        <v>39</v>
      </c>
      <c r="B7" s="12"/>
      <c r="C7" s="12"/>
      <c r="D7" s="12"/>
      <c r="E7" s="13"/>
      <c r="F7" s="12">
        <f>[1]Candon!Q10</f>
        <v>303</v>
      </c>
      <c r="G7" s="13">
        <f>[1]Candon!Q17</f>
        <v>124</v>
      </c>
      <c r="H7" s="13"/>
      <c r="I7" s="12"/>
      <c r="J7" s="13">
        <f>[1]Candon!Q18</f>
        <v>70</v>
      </c>
      <c r="K7" s="13"/>
      <c r="L7" s="12">
        <f>[1]Candon!Q23</f>
        <v>345</v>
      </c>
      <c r="M7" s="12"/>
      <c r="N7" s="12"/>
      <c r="O7" s="12"/>
      <c r="P7" s="12"/>
      <c r="Q7" s="12">
        <f>[1]Candon!Q21</f>
        <v>192</v>
      </c>
      <c r="R7" s="12">
        <f>[1]Candon!Q20</f>
        <v>279</v>
      </c>
      <c r="S7" s="12">
        <f>[1]Candon!Q19</f>
        <v>91</v>
      </c>
      <c r="T7" s="12">
        <f>[1]Candon!Q22</f>
        <v>42</v>
      </c>
      <c r="U7" s="12">
        <f>[1]Candon!Q24</f>
        <v>88</v>
      </c>
      <c r="V7" s="12">
        <f>[1]Candon!Q25</f>
        <v>961</v>
      </c>
      <c r="W7" s="13">
        <f>[1]Candon!Q28</f>
        <v>168</v>
      </c>
      <c r="X7" s="12"/>
      <c r="Y7" s="12"/>
      <c r="Z7" s="13"/>
      <c r="AA7" s="13"/>
      <c r="AB7" s="12"/>
      <c r="AC7" s="13">
        <f>[1]Candon!Q29</f>
        <v>20</v>
      </c>
      <c r="AD7" s="8">
        <f t="shared" ref="AD7:AD13" si="0">SUM(B7:AC7)</f>
        <v>2683</v>
      </c>
      <c r="AE7" s="9">
        <f>[1]Sheet1!AE12</f>
        <v>171</v>
      </c>
      <c r="AF7" s="9">
        <v>124</v>
      </c>
      <c r="AG7" s="8">
        <v>152</v>
      </c>
      <c r="AH7" s="9">
        <f t="shared" ref="AH7:AH13" si="1">SUM(AD7:AG7)</f>
        <v>3130</v>
      </c>
      <c r="AI7" s="10"/>
      <c r="AK7" s="11" t="s">
        <v>39</v>
      </c>
      <c r="AL7" s="9">
        <f t="shared" ref="AL7:AL13" si="2">SUM(AH7:AK7)</f>
        <v>3130</v>
      </c>
    </row>
    <row r="8" spans="1:38" ht="12.95" customHeight="1" x14ac:dyDescent="0.25">
      <c r="A8" s="11" t="s">
        <v>40</v>
      </c>
      <c r="B8" s="12"/>
      <c r="C8" s="12"/>
      <c r="D8" s="12"/>
      <c r="E8" s="13"/>
      <c r="F8" s="12">
        <f>[1]Cervantes!Q13</f>
        <v>74</v>
      </c>
      <c r="G8" s="13"/>
      <c r="H8" s="13"/>
      <c r="I8" s="12"/>
      <c r="J8" s="13"/>
      <c r="K8" s="13"/>
      <c r="L8" s="12">
        <f>[1]Cervantes!Q11</f>
        <v>110</v>
      </c>
      <c r="M8" s="12"/>
      <c r="N8" s="12"/>
      <c r="O8" s="12"/>
      <c r="P8" s="12"/>
      <c r="Q8" s="12"/>
      <c r="R8" s="12"/>
      <c r="S8" s="12"/>
      <c r="T8" s="12"/>
      <c r="U8" s="12"/>
      <c r="V8" s="12"/>
      <c r="W8" s="13"/>
      <c r="X8" s="12">
        <f>[1]Cervantes!Q10</f>
        <v>690</v>
      </c>
      <c r="Y8" s="12">
        <f>[1]Cervantes!Q12</f>
        <v>170</v>
      </c>
      <c r="Z8" s="13"/>
      <c r="AA8" s="13"/>
      <c r="AB8" s="12"/>
      <c r="AC8" s="13"/>
      <c r="AD8" s="8">
        <f t="shared" si="0"/>
        <v>1044</v>
      </c>
      <c r="AE8" s="9"/>
      <c r="AF8" s="9"/>
      <c r="AG8" s="8"/>
      <c r="AH8" s="9">
        <f t="shared" si="1"/>
        <v>1044</v>
      </c>
      <c r="AI8" s="10"/>
      <c r="AK8" s="11" t="s">
        <v>40</v>
      </c>
      <c r="AL8" s="9">
        <f t="shared" si="2"/>
        <v>1044</v>
      </c>
    </row>
    <row r="9" spans="1:38" ht="12.95" customHeight="1" x14ac:dyDescent="0.25">
      <c r="A9" s="11" t="s">
        <v>41</v>
      </c>
      <c r="B9" s="12"/>
      <c r="C9" s="12"/>
      <c r="D9" s="12"/>
      <c r="E9" s="13"/>
      <c r="F9" s="12">
        <f>[1]Santiago!Q10</f>
        <v>58</v>
      </c>
      <c r="G9" s="13">
        <f>[1]Santiago!Q14</f>
        <v>98</v>
      </c>
      <c r="H9" s="13">
        <f>[1]Santiago!Q17</f>
        <v>49</v>
      </c>
      <c r="I9" s="12">
        <f>[1]Santiago!Q15</f>
        <v>55</v>
      </c>
      <c r="J9" s="13"/>
      <c r="K9" s="13"/>
      <c r="L9" s="12">
        <f>[1]Santiago!Q19</f>
        <v>63</v>
      </c>
      <c r="M9" s="12"/>
      <c r="N9" s="12"/>
      <c r="O9" s="12"/>
      <c r="P9" s="12"/>
      <c r="Q9" s="12"/>
      <c r="R9" s="12"/>
      <c r="S9" s="12"/>
      <c r="T9" s="12"/>
      <c r="U9" s="12"/>
      <c r="V9" s="12"/>
      <c r="W9" s="13"/>
      <c r="X9" s="12"/>
      <c r="Y9" s="12"/>
      <c r="Z9" s="13"/>
      <c r="AA9" s="13"/>
      <c r="AB9" s="12">
        <f>[1]Santiago!P21</f>
        <v>66</v>
      </c>
      <c r="AC9" s="13">
        <f>[1]Santiago!Q22</f>
        <v>1</v>
      </c>
      <c r="AD9" s="8">
        <f t="shared" si="0"/>
        <v>390</v>
      </c>
      <c r="AE9" s="9"/>
      <c r="AF9" s="9"/>
      <c r="AG9" s="8">
        <f>[1]Santiago!L29</f>
        <v>87</v>
      </c>
      <c r="AH9" s="9">
        <f t="shared" si="1"/>
        <v>477</v>
      </c>
      <c r="AI9" s="10"/>
      <c r="AK9" s="11" t="s">
        <v>41</v>
      </c>
      <c r="AL9" s="9">
        <f t="shared" si="2"/>
        <v>477</v>
      </c>
    </row>
    <row r="10" spans="1:38" ht="12.95" customHeight="1" x14ac:dyDescent="0.25">
      <c r="A10" s="11" t="s">
        <v>42</v>
      </c>
      <c r="B10" s="12"/>
      <c r="C10" s="12"/>
      <c r="D10" s="12"/>
      <c r="E10" s="13"/>
      <c r="F10" s="12"/>
      <c r="G10" s="13"/>
      <c r="H10" s="13"/>
      <c r="I10" s="12">
        <f>[1]Narvacan!Q16</f>
        <v>55</v>
      </c>
      <c r="J10" s="13"/>
      <c r="K10" s="13"/>
      <c r="L10" s="12"/>
      <c r="M10" s="12"/>
      <c r="N10" s="12">
        <f>[1]Narvacan!Q10</f>
        <v>319</v>
      </c>
      <c r="O10" s="12">
        <f>[1]Narvacan!Q15</f>
        <v>31</v>
      </c>
      <c r="P10" s="12"/>
      <c r="Q10" s="12"/>
      <c r="R10" s="12"/>
      <c r="S10" s="12"/>
      <c r="T10" s="12"/>
      <c r="U10" s="12"/>
      <c r="V10" s="12"/>
      <c r="W10" s="13"/>
      <c r="X10" s="12"/>
      <c r="Y10" s="12"/>
      <c r="Z10" s="13"/>
      <c r="AA10" s="13"/>
      <c r="AB10" s="12"/>
      <c r="AC10" s="13"/>
      <c r="AD10" s="8">
        <f t="shared" si="0"/>
        <v>405</v>
      </c>
      <c r="AE10" s="9"/>
      <c r="AF10" s="9"/>
      <c r="AG10" s="8">
        <f>[1]Narvacan!L28</f>
        <v>42</v>
      </c>
      <c r="AH10" s="9">
        <f t="shared" si="1"/>
        <v>447</v>
      </c>
      <c r="AI10" s="10"/>
      <c r="AK10" s="11" t="s">
        <v>42</v>
      </c>
      <c r="AL10" s="9">
        <f t="shared" si="2"/>
        <v>447</v>
      </c>
    </row>
    <row r="11" spans="1:38" ht="12.95" customHeight="1" x14ac:dyDescent="0.25">
      <c r="A11" s="11" t="s">
        <v>43</v>
      </c>
      <c r="B11" s="12"/>
      <c r="C11" s="12"/>
      <c r="D11" s="12"/>
      <c r="E11" s="13"/>
      <c r="F11" s="12"/>
      <c r="G11" s="13"/>
      <c r="H11" s="13">
        <f>'[1]San Juan'!Q11</f>
        <v>49</v>
      </c>
      <c r="I11" s="12"/>
      <c r="J11" s="13">
        <f>'[1]San Juan'!Q13</f>
        <v>50</v>
      </c>
      <c r="K11" s="13"/>
      <c r="L11" s="12"/>
      <c r="M11" s="12"/>
      <c r="N11" s="12"/>
      <c r="O11" s="12"/>
      <c r="P11" s="12">
        <f>'[1]San Juan'!Q10</f>
        <v>102</v>
      </c>
      <c r="Q11" s="12"/>
      <c r="R11" s="12"/>
      <c r="S11" s="12"/>
      <c r="T11" s="12"/>
      <c r="U11" s="12"/>
      <c r="V11" s="12"/>
      <c r="W11" s="13"/>
      <c r="X11" s="12"/>
      <c r="Y11" s="12"/>
      <c r="Z11" s="13"/>
      <c r="AA11" s="13"/>
      <c r="AB11" s="12"/>
      <c r="AC11" s="13"/>
      <c r="AD11" s="8">
        <f t="shared" si="0"/>
        <v>201</v>
      </c>
      <c r="AE11" s="9"/>
      <c r="AF11" s="9"/>
      <c r="AG11" s="8"/>
      <c r="AH11" s="9">
        <f t="shared" si="1"/>
        <v>201</v>
      </c>
      <c r="AI11" s="10"/>
      <c r="AK11" s="11" t="s">
        <v>43</v>
      </c>
      <c r="AL11" s="9">
        <f t="shared" si="2"/>
        <v>201</v>
      </c>
    </row>
    <row r="12" spans="1:38" ht="12.95" customHeight="1" x14ac:dyDescent="0.25">
      <c r="A12" s="11" t="s">
        <v>44</v>
      </c>
      <c r="B12" s="12"/>
      <c r="C12" s="12"/>
      <c r="D12" s="12"/>
      <c r="E12" s="13"/>
      <c r="F12" s="12"/>
      <c r="G12" s="13"/>
      <c r="H12" s="13"/>
      <c r="I12" s="12"/>
      <c r="J12" s="13"/>
      <c r="K12" s="13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3"/>
      <c r="X12" s="12"/>
      <c r="Y12" s="12"/>
      <c r="Z12" s="13">
        <f>[1]Cabugao!Q10</f>
        <v>28</v>
      </c>
      <c r="AA12" s="13"/>
      <c r="AB12" s="12"/>
      <c r="AC12" s="13"/>
      <c r="AD12" s="8">
        <f t="shared" si="0"/>
        <v>28</v>
      </c>
      <c r="AE12" s="9"/>
      <c r="AF12" s="9"/>
      <c r="AG12" s="8"/>
      <c r="AH12" s="9">
        <f t="shared" si="1"/>
        <v>28</v>
      </c>
      <c r="AI12" s="10"/>
      <c r="AK12" s="11" t="s">
        <v>44</v>
      </c>
      <c r="AL12" s="9">
        <f t="shared" si="2"/>
        <v>28</v>
      </c>
    </row>
    <row r="13" spans="1:38" ht="12.95" customHeight="1" x14ac:dyDescent="0.25">
      <c r="A13" s="11" t="s">
        <v>45</v>
      </c>
      <c r="B13" s="12"/>
      <c r="C13" s="12"/>
      <c r="D13" s="12"/>
      <c r="E13" s="13"/>
      <c r="F13" s="12"/>
      <c r="G13" s="13"/>
      <c r="H13" s="13"/>
      <c r="I13" s="12"/>
      <c r="J13" s="13"/>
      <c r="K13" s="13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3"/>
      <c r="X13" s="12"/>
      <c r="Y13" s="12"/>
      <c r="Z13" s="13"/>
      <c r="AA13" s="13">
        <f>[1]Summary!Q10</f>
        <v>14</v>
      </c>
      <c r="AB13" s="12"/>
      <c r="AC13" s="13"/>
      <c r="AD13" s="8">
        <f t="shared" si="0"/>
        <v>14</v>
      </c>
      <c r="AE13" s="9"/>
      <c r="AF13" s="9"/>
      <c r="AG13" s="8"/>
      <c r="AH13" s="9">
        <f t="shared" si="1"/>
        <v>14</v>
      </c>
      <c r="AI13" s="10"/>
      <c r="AK13" s="11" t="s">
        <v>45</v>
      </c>
      <c r="AL13" s="9">
        <f t="shared" si="2"/>
        <v>14</v>
      </c>
    </row>
    <row r="14" spans="1:38" ht="1.5" customHeight="1" x14ac:dyDescent="0.25">
      <c r="A14" s="14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6"/>
      <c r="AE14" s="16"/>
      <c r="AF14" s="16"/>
      <c r="AG14" s="16"/>
      <c r="AH14" s="16"/>
      <c r="AI14" s="17"/>
    </row>
    <row r="15" spans="1:38" ht="15.75" thickBot="1" x14ac:dyDescent="0.3">
      <c r="A15" s="18" t="s">
        <v>46</v>
      </c>
      <c r="B15" s="19">
        <f>SUM(B6:B13)</f>
        <v>198</v>
      </c>
      <c r="C15" s="19">
        <f t="shared" ref="C15:AF15" si="3">SUM(C6:C13)</f>
        <v>417</v>
      </c>
      <c r="D15" s="19">
        <f t="shared" si="3"/>
        <v>121</v>
      </c>
      <c r="E15" s="20">
        <f t="shared" si="3"/>
        <v>67</v>
      </c>
      <c r="F15" s="19">
        <f t="shared" si="3"/>
        <v>666</v>
      </c>
      <c r="G15" s="20">
        <f t="shared" si="3"/>
        <v>317</v>
      </c>
      <c r="H15" s="20">
        <f t="shared" si="3"/>
        <v>189</v>
      </c>
      <c r="I15" s="19">
        <f t="shared" si="3"/>
        <v>110</v>
      </c>
      <c r="J15" s="20">
        <f t="shared" si="3"/>
        <v>120</v>
      </c>
      <c r="K15" s="20">
        <f t="shared" si="3"/>
        <v>0</v>
      </c>
      <c r="L15" s="21">
        <f t="shared" si="3"/>
        <v>1110</v>
      </c>
      <c r="M15" s="19">
        <f t="shared" si="3"/>
        <v>185</v>
      </c>
      <c r="N15" s="19">
        <f t="shared" si="3"/>
        <v>319</v>
      </c>
      <c r="O15" s="19">
        <f t="shared" si="3"/>
        <v>31</v>
      </c>
      <c r="P15" s="19">
        <f t="shared" si="3"/>
        <v>102</v>
      </c>
      <c r="Q15" s="19">
        <f t="shared" si="3"/>
        <v>192</v>
      </c>
      <c r="R15" s="19">
        <f t="shared" si="3"/>
        <v>279</v>
      </c>
      <c r="S15" s="19">
        <f t="shared" si="3"/>
        <v>91</v>
      </c>
      <c r="T15" s="19">
        <f t="shared" si="3"/>
        <v>42</v>
      </c>
      <c r="U15" s="19">
        <f t="shared" si="3"/>
        <v>88</v>
      </c>
      <c r="V15" s="19">
        <f t="shared" si="3"/>
        <v>961</v>
      </c>
      <c r="W15" s="20">
        <f t="shared" si="3"/>
        <v>168</v>
      </c>
      <c r="X15" s="19">
        <f t="shared" si="3"/>
        <v>1712</v>
      </c>
      <c r="Y15" s="19">
        <f t="shared" si="3"/>
        <v>170</v>
      </c>
      <c r="Z15" s="20">
        <f t="shared" si="3"/>
        <v>28</v>
      </c>
      <c r="AA15" s="20">
        <f t="shared" si="3"/>
        <v>14</v>
      </c>
      <c r="AB15" s="19">
        <f>SUM(AB6:AB13)</f>
        <v>66</v>
      </c>
      <c r="AC15" s="20">
        <f t="shared" si="3"/>
        <v>21</v>
      </c>
      <c r="AD15" s="19">
        <f t="shared" si="3"/>
        <v>7784</v>
      </c>
      <c r="AE15" s="20">
        <f t="shared" si="3"/>
        <v>432</v>
      </c>
      <c r="AF15" s="20">
        <f t="shared" si="3"/>
        <v>275</v>
      </c>
      <c r="AG15" s="19">
        <f>SUM(AG6:AG13)</f>
        <v>373</v>
      </c>
      <c r="AH15" s="20">
        <f>SUM(AH6:AH13)</f>
        <v>8864</v>
      </c>
      <c r="AI15" s="20">
        <f>SUM(AI6:AI13)</f>
        <v>0</v>
      </c>
    </row>
    <row r="16" spans="1:38" ht="7.5" customHeight="1" thickTop="1" x14ac:dyDescent="0.25"/>
    <row r="17" spans="1:38" ht="16.5" x14ac:dyDescent="0.25">
      <c r="A17" s="54" t="s">
        <v>47</v>
      </c>
      <c r="B17" s="54"/>
      <c r="C17" s="54"/>
      <c r="D17" s="54"/>
      <c r="E17" s="54"/>
      <c r="F17" s="54"/>
      <c r="G17" s="54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4"/>
      <c r="X17" s="54"/>
      <c r="Y17" s="54"/>
      <c r="Z17" s="54"/>
      <c r="AA17" s="54"/>
      <c r="AB17" s="54"/>
      <c r="AC17" s="54"/>
      <c r="AD17" s="54"/>
      <c r="AE17" s="54"/>
      <c r="AF17" s="54"/>
      <c r="AG17" s="54"/>
      <c r="AH17" s="54"/>
      <c r="AI17" s="54"/>
      <c r="AK17" s="55" t="s">
        <v>2</v>
      </c>
      <c r="AL17" s="60" t="s">
        <v>50</v>
      </c>
    </row>
    <row r="18" spans="1:38" x14ac:dyDescent="0.25">
      <c r="A18" s="55" t="s">
        <v>2</v>
      </c>
      <c r="B18" s="57" t="s">
        <v>3</v>
      </c>
      <c r="C18" s="57"/>
      <c r="D18" s="57"/>
      <c r="E18" s="57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7"/>
      <c r="R18" s="57"/>
      <c r="S18" s="57"/>
      <c r="T18" s="57"/>
      <c r="U18" s="57"/>
      <c r="V18" s="57"/>
      <c r="W18" s="57"/>
      <c r="X18" s="57"/>
      <c r="Y18" s="57"/>
      <c r="Z18" s="57"/>
      <c r="AA18" s="57"/>
      <c r="AB18" s="57"/>
      <c r="AC18" s="57"/>
      <c r="AD18" s="58" t="s">
        <v>48</v>
      </c>
      <c r="AE18" s="60" t="s">
        <v>49</v>
      </c>
      <c r="AF18" s="62" t="s">
        <v>6</v>
      </c>
      <c r="AG18" s="64" t="s">
        <v>7</v>
      </c>
      <c r="AH18" s="60" t="s">
        <v>50</v>
      </c>
      <c r="AI18" s="60" t="s">
        <v>51</v>
      </c>
      <c r="AK18" s="56"/>
      <c r="AL18" s="61"/>
    </row>
    <row r="19" spans="1:38" x14ac:dyDescent="0.25">
      <c r="A19" s="56"/>
      <c r="B19" s="24" t="s">
        <v>10</v>
      </c>
      <c r="C19" s="24" t="s">
        <v>11</v>
      </c>
      <c r="D19" s="24" t="s">
        <v>52</v>
      </c>
      <c r="E19" s="25" t="s">
        <v>13</v>
      </c>
      <c r="F19" s="24" t="s">
        <v>53</v>
      </c>
      <c r="G19" s="25" t="s">
        <v>54</v>
      </c>
      <c r="H19" s="25" t="s">
        <v>16</v>
      </c>
      <c r="I19" s="24" t="s">
        <v>55</v>
      </c>
      <c r="J19" s="25" t="s">
        <v>18</v>
      </c>
      <c r="K19" s="25" t="s">
        <v>56</v>
      </c>
      <c r="L19" s="24" t="s">
        <v>20</v>
      </c>
      <c r="M19" s="24" t="s">
        <v>21</v>
      </c>
      <c r="N19" s="24" t="s">
        <v>22</v>
      </c>
      <c r="O19" s="24" t="s">
        <v>23</v>
      </c>
      <c r="P19" s="24" t="s">
        <v>57</v>
      </c>
      <c r="Q19" s="24" t="s">
        <v>25</v>
      </c>
      <c r="R19" s="24" t="s">
        <v>26</v>
      </c>
      <c r="S19" s="24" t="s">
        <v>27</v>
      </c>
      <c r="T19" s="24" t="s">
        <v>28</v>
      </c>
      <c r="U19" s="24" t="s">
        <v>29</v>
      </c>
      <c r="V19" s="24" t="s">
        <v>30</v>
      </c>
      <c r="W19" s="25" t="s">
        <v>58</v>
      </c>
      <c r="X19" s="24" t="s">
        <v>32</v>
      </c>
      <c r="Y19" s="24" t="s">
        <v>33</v>
      </c>
      <c r="Z19" s="25" t="s">
        <v>34</v>
      </c>
      <c r="AA19" s="25" t="s">
        <v>35</v>
      </c>
      <c r="AB19" s="26" t="s">
        <v>36</v>
      </c>
      <c r="AC19" s="25" t="s">
        <v>59</v>
      </c>
      <c r="AD19" s="59"/>
      <c r="AE19" s="61"/>
      <c r="AF19" s="63"/>
      <c r="AG19" s="65"/>
      <c r="AH19" s="61"/>
      <c r="AI19" s="61"/>
      <c r="AJ19" s="23"/>
      <c r="AK19" s="11" t="s">
        <v>38</v>
      </c>
      <c r="AL19" s="11">
        <v>3383</v>
      </c>
    </row>
    <row r="20" spans="1:38" ht="12.95" customHeight="1" x14ac:dyDescent="0.25">
      <c r="A20" s="11" t="s">
        <v>38</v>
      </c>
      <c r="B20" s="27">
        <v>182</v>
      </c>
      <c r="C20" s="27">
        <v>392</v>
      </c>
      <c r="D20" s="27">
        <v>72</v>
      </c>
      <c r="E20" s="11">
        <v>90</v>
      </c>
      <c r="F20" s="27">
        <v>198</v>
      </c>
      <c r="G20" s="11">
        <v>108</v>
      </c>
      <c r="H20" s="11">
        <v>88</v>
      </c>
      <c r="I20" s="27"/>
      <c r="J20" s="11"/>
      <c r="K20" s="11"/>
      <c r="L20" s="27">
        <v>621</v>
      </c>
      <c r="M20" s="27">
        <v>150</v>
      </c>
      <c r="N20" s="27"/>
      <c r="O20" s="27"/>
      <c r="P20" s="27"/>
      <c r="Q20" s="27"/>
      <c r="R20" s="27"/>
      <c r="S20" s="27"/>
      <c r="T20" s="27"/>
      <c r="U20" s="27"/>
      <c r="V20" s="27"/>
      <c r="W20" s="11"/>
      <c r="X20" s="27">
        <v>970</v>
      </c>
      <c r="Y20" s="27"/>
      <c r="Z20" s="11"/>
      <c r="AA20" s="11"/>
      <c r="AB20" s="27"/>
      <c r="AC20" s="11"/>
      <c r="AD20" s="27">
        <v>2871</v>
      </c>
      <c r="AE20" s="11">
        <v>275</v>
      </c>
      <c r="AF20" s="11">
        <v>151</v>
      </c>
      <c r="AG20" s="27">
        <v>86</v>
      </c>
      <c r="AH20" s="11">
        <v>3383</v>
      </c>
      <c r="AI20" s="11"/>
      <c r="AJ20" s="23"/>
      <c r="AK20" s="11" t="s">
        <v>39</v>
      </c>
      <c r="AL20" s="11">
        <v>2970</v>
      </c>
    </row>
    <row r="21" spans="1:38" ht="12.95" customHeight="1" x14ac:dyDescent="0.25">
      <c r="A21" s="11" t="s">
        <v>39</v>
      </c>
      <c r="B21" s="27"/>
      <c r="C21" s="27"/>
      <c r="D21" s="27"/>
      <c r="E21" s="11"/>
      <c r="F21" s="27">
        <v>299</v>
      </c>
      <c r="G21" s="11">
        <v>149</v>
      </c>
      <c r="H21" s="11"/>
      <c r="I21" s="27"/>
      <c r="J21" s="11">
        <v>86</v>
      </c>
      <c r="K21" s="11"/>
      <c r="L21" s="27">
        <v>345</v>
      </c>
      <c r="M21" s="27"/>
      <c r="N21" s="27"/>
      <c r="O21" s="27"/>
      <c r="P21" s="27"/>
      <c r="Q21" s="27">
        <v>123</v>
      </c>
      <c r="R21" s="27">
        <v>165</v>
      </c>
      <c r="S21" s="27">
        <v>85</v>
      </c>
      <c r="T21" s="27">
        <v>36</v>
      </c>
      <c r="U21" s="27">
        <v>58</v>
      </c>
      <c r="V21" s="27">
        <v>894</v>
      </c>
      <c r="W21" s="11">
        <v>196</v>
      </c>
      <c r="X21" s="27"/>
      <c r="Y21" s="27"/>
      <c r="Z21" s="11"/>
      <c r="AA21" s="11"/>
      <c r="AB21" s="27"/>
      <c r="AC21" s="11">
        <v>24</v>
      </c>
      <c r="AD21" s="27">
        <v>2460</v>
      </c>
      <c r="AE21" s="11">
        <v>259</v>
      </c>
      <c r="AF21" s="11">
        <v>127</v>
      </c>
      <c r="AG21" s="27">
        <v>124</v>
      </c>
      <c r="AH21" s="11">
        <v>2970</v>
      </c>
      <c r="AI21" s="11"/>
      <c r="AJ21" s="23"/>
      <c r="AK21" s="11" t="s">
        <v>40</v>
      </c>
      <c r="AL21" s="11">
        <v>831</v>
      </c>
    </row>
    <row r="22" spans="1:38" ht="12.95" customHeight="1" x14ac:dyDescent="0.25">
      <c r="A22" s="11" t="s">
        <v>40</v>
      </c>
      <c r="B22" s="27"/>
      <c r="C22" s="27"/>
      <c r="D22" s="27"/>
      <c r="E22" s="11"/>
      <c r="F22" s="27">
        <v>67</v>
      </c>
      <c r="G22" s="11"/>
      <c r="H22" s="11"/>
      <c r="I22" s="27"/>
      <c r="J22" s="11"/>
      <c r="K22" s="11"/>
      <c r="L22" s="27">
        <v>61</v>
      </c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11"/>
      <c r="X22" s="27">
        <v>568</v>
      </c>
      <c r="Y22" s="27">
        <v>135</v>
      </c>
      <c r="Z22" s="11"/>
      <c r="AA22" s="11"/>
      <c r="AB22" s="27"/>
      <c r="AC22" s="11"/>
      <c r="AD22" s="27">
        <v>831</v>
      </c>
      <c r="AE22" s="11"/>
      <c r="AF22" s="11"/>
      <c r="AG22" s="27"/>
      <c r="AH22" s="11">
        <v>831</v>
      </c>
      <c r="AI22" s="11"/>
      <c r="AJ22" s="23"/>
      <c r="AK22" s="11" t="s">
        <v>41</v>
      </c>
      <c r="AL22" s="11">
        <v>438</v>
      </c>
    </row>
    <row r="23" spans="1:38" ht="12.95" customHeight="1" x14ac:dyDescent="0.25">
      <c r="A23" s="11" t="s">
        <v>41</v>
      </c>
      <c r="B23" s="27"/>
      <c r="C23" s="27"/>
      <c r="D23" s="27"/>
      <c r="E23" s="11"/>
      <c r="F23" s="27">
        <v>73</v>
      </c>
      <c r="G23" s="11">
        <v>100</v>
      </c>
      <c r="H23" s="11">
        <v>59</v>
      </c>
      <c r="I23" s="27">
        <v>53</v>
      </c>
      <c r="J23" s="11"/>
      <c r="K23" s="11"/>
      <c r="L23" s="27">
        <v>54</v>
      </c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11"/>
      <c r="X23" s="27"/>
      <c r="Y23" s="27"/>
      <c r="Z23" s="11"/>
      <c r="AA23" s="11"/>
      <c r="AB23" s="27"/>
      <c r="AC23" s="11">
        <v>3</v>
      </c>
      <c r="AD23" s="27">
        <v>342</v>
      </c>
      <c r="AE23" s="11"/>
      <c r="AF23" s="11"/>
      <c r="AG23" s="27">
        <v>96</v>
      </c>
      <c r="AH23" s="11">
        <v>438</v>
      </c>
      <c r="AI23" s="11"/>
      <c r="AJ23" s="23"/>
      <c r="AK23" s="11" t="s">
        <v>42</v>
      </c>
      <c r="AL23" s="11">
        <v>346</v>
      </c>
    </row>
    <row r="24" spans="1:38" ht="12.95" customHeight="1" x14ac:dyDescent="0.25">
      <c r="A24" s="11" t="s">
        <v>42</v>
      </c>
      <c r="B24" s="27"/>
      <c r="C24" s="27"/>
      <c r="D24" s="27"/>
      <c r="E24" s="11"/>
      <c r="F24" s="27"/>
      <c r="G24" s="11"/>
      <c r="H24" s="11"/>
      <c r="I24" s="27">
        <v>50</v>
      </c>
      <c r="J24" s="11"/>
      <c r="K24" s="11">
        <v>3</v>
      </c>
      <c r="L24" s="27"/>
      <c r="M24" s="27"/>
      <c r="N24" s="27">
        <v>234</v>
      </c>
      <c r="O24" s="27">
        <v>14</v>
      </c>
      <c r="P24" s="27"/>
      <c r="Q24" s="27"/>
      <c r="R24" s="27"/>
      <c r="S24" s="27"/>
      <c r="T24" s="27"/>
      <c r="U24" s="27"/>
      <c r="V24" s="27"/>
      <c r="W24" s="11"/>
      <c r="X24" s="27"/>
      <c r="Y24" s="27"/>
      <c r="Z24" s="11"/>
      <c r="AA24" s="11"/>
      <c r="AB24" s="27"/>
      <c r="AC24" s="11"/>
      <c r="AD24" s="27">
        <v>301</v>
      </c>
      <c r="AE24" s="11"/>
      <c r="AF24" s="11"/>
      <c r="AG24" s="27">
        <v>45</v>
      </c>
      <c r="AH24" s="11">
        <v>346</v>
      </c>
      <c r="AI24" s="11"/>
      <c r="AJ24" s="23"/>
      <c r="AK24" s="11" t="s">
        <v>43</v>
      </c>
      <c r="AL24" s="11">
        <v>186</v>
      </c>
    </row>
    <row r="25" spans="1:38" ht="12.95" customHeight="1" x14ac:dyDescent="0.25">
      <c r="A25" s="11" t="s">
        <v>43</v>
      </c>
      <c r="B25" s="27"/>
      <c r="C25" s="27"/>
      <c r="D25" s="27"/>
      <c r="E25" s="11"/>
      <c r="F25" s="27"/>
      <c r="G25" s="11"/>
      <c r="H25" s="11">
        <v>45</v>
      </c>
      <c r="I25" s="27"/>
      <c r="J25" s="11">
        <v>43</v>
      </c>
      <c r="K25" s="11"/>
      <c r="L25" s="27"/>
      <c r="M25" s="27"/>
      <c r="N25" s="27"/>
      <c r="O25" s="27"/>
      <c r="P25" s="27">
        <v>98</v>
      </c>
      <c r="Q25" s="27"/>
      <c r="R25" s="27"/>
      <c r="S25" s="27"/>
      <c r="T25" s="27"/>
      <c r="U25" s="27"/>
      <c r="V25" s="27"/>
      <c r="W25" s="11"/>
      <c r="X25" s="27"/>
      <c r="Y25" s="27"/>
      <c r="Z25" s="11"/>
      <c r="AA25" s="11"/>
      <c r="AB25" s="27"/>
      <c r="AC25" s="11"/>
      <c r="AD25" s="27">
        <v>186</v>
      </c>
      <c r="AE25" s="11"/>
      <c r="AF25" s="11"/>
      <c r="AG25" s="27"/>
      <c r="AH25" s="11">
        <v>186</v>
      </c>
      <c r="AI25" s="11"/>
      <c r="AJ25" s="23"/>
      <c r="AK25" s="11" t="s">
        <v>44</v>
      </c>
      <c r="AL25" s="11">
        <v>45</v>
      </c>
    </row>
    <row r="26" spans="1:38" ht="12.95" customHeight="1" x14ac:dyDescent="0.25">
      <c r="A26" s="11" t="s">
        <v>44</v>
      </c>
      <c r="B26" s="27"/>
      <c r="C26" s="27"/>
      <c r="D26" s="27"/>
      <c r="E26" s="11"/>
      <c r="F26" s="27"/>
      <c r="G26" s="11"/>
      <c r="H26" s="11"/>
      <c r="I26" s="27"/>
      <c r="J26" s="11"/>
      <c r="K26" s="11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11"/>
      <c r="X26" s="27"/>
      <c r="Y26" s="27"/>
      <c r="Z26" s="11">
        <v>45</v>
      </c>
      <c r="AA26" s="11"/>
      <c r="AB26" s="27"/>
      <c r="AC26" s="11"/>
      <c r="AD26" s="27">
        <v>45</v>
      </c>
      <c r="AE26" s="11"/>
      <c r="AF26" s="11"/>
      <c r="AG26" s="27"/>
      <c r="AH26" s="11">
        <v>45</v>
      </c>
      <c r="AI26" s="11"/>
      <c r="AJ26" s="23"/>
      <c r="AK26" s="11" t="s">
        <v>45</v>
      </c>
      <c r="AL26" s="11">
        <v>27</v>
      </c>
    </row>
    <row r="27" spans="1:38" ht="12.95" customHeight="1" x14ac:dyDescent="0.25">
      <c r="A27" s="11" t="s">
        <v>45</v>
      </c>
      <c r="B27" s="27"/>
      <c r="C27" s="27"/>
      <c r="D27" s="27"/>
      <c r="E27" s="11"/>
      <c r="F27" s="27"/>
      <c r="G27" s="11"/>
      <c r="H27" s="11"/>
      <c r="I27" s="27"/>
      <c r="J27" s="11"/>
      <c r="K27" s="11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11"/>
      <c r="X27" s="27"/>
      <c r="Y27" s="27"/>
      <c r="Z27" s="11"/>
      <c r="AA27" s="11">
        <v>27</v>
      </c>
      <c r="AB27" s="27"/>
      <c r="AC27" s="11"/>
      <c r="AD27" s="27">
        <v>27</v>
      </c>
      <c r="AE27" s="11"/>
      <c r="AF27" s="11"/>
      <c r="AG27" s="27"/>
      <c r="AH27" s="11">
        <v>27</v>
      </c>
      <c r="AI27" s="11"/>
      <c r="AJ27" s="23"/>
    </row>
    <row r="28" spans="1:38" ht="12.95" customHeight="1" x14ac:dyDescent="0.25">
      <c r="A28" s="11"/>
      <c r="B28" s="28">
        <f>SUM(B20:B27)</f>
        <v>182</v>
      </c>
      <c r="C28" s="28">
        <f t="shared" ref="C28:AH28" si="4">SUM(C20:C27)</f>
        <v>392</v>
      </c>
      <c r="D28" s="28">
        <f t="shared" si="4"/>
        <v>72</v>
      </c>
      <c r="E28" s="29">
        <f t="shared" si="4"/>
        <v>90</v>
      </c>
      <c r="F28" s="28">
        <f t="shared" si="4"/>
        <v>637</v>
      </c>
      <c r="G28" s="29">
        <f t="shared" si="4"/>
        <v>357</v>
      </c>
      <c r="H28" s="29">
        <f t="shared" si="4"/>
        <v>192</v>
      </c>
      <c r="I28" s="28">
        <f t="shared" si="4"/>
        <v>103</v>
      </c>
      <c r="J28" s="29">
        <f t="shared" si="4"/>
        <v>129</v>
      </c>
      <c r="K28" s="29">
        <f t="shared" si="4"/>
        <v>3</v>
      </c>
      <c r="L28" s="30">
        <f t="shared" si="4"/>
        <v>1081</v>
      </c>
      <c r="M28" s="31">
        <f t="shared" si="4"/>
        <v>150</v>
      </c>
      <c r="N28" s="28">
        <f t="shared" si="4"/>
        <v>234</v>
      </c>
      <c r="O28" s="28">
        <f t="shared" si="4"/>
        <v>14</v>
      </c>
      <c r="P28" s="28">
        <f t="shared" si="4"/>
        <v>98</v>
      </c>
      <c r="Q28" s="28">
        <f t="shared" si="4"/>
        <v>123</v>
      </c>
      <c r="R28" s="28">
        <f t="shared" si="4"/>
        <v>165</v>
      </c>
      <c r="S28" s="28">
        <f t="shared" si="4"/>
        <v>85</v>
      </c>
      <c r="T28" s="28">
        <f t="shared" si="4"/>
        <v>36</v>
      </c>
      <c r="U28" s="28">
        <f t="shared" si="4"/>
        <v>58</v>
      </c>
      <c r="V28" s="28">
        <f t="shared" si="4"/>
        <v>894</v>
      </c>
      <c r="W28" s="29">
        <f t="shared" si="4"/>
        <v>196</v>
      </c>
      <c r="X28" s="28">
        <f t="shared" si="4"/>
        <v>1538</v>
      </c>
      <c r="Y28" s="28">
        <f t="shared" si="4"/>
        <v>135</v>
      </c>
      <c r="Z28" s="29">
        <f t="shared" si="4"/>
        <v>45</v>
      </c>
      <c r="AA28" s="29">
        <f t="shared" si="4"/>
        <v>27</v>
      </c>
      <c r="AB28" s="28">
        <f t="shared" si="4"/>
        <v>0</v>
      </c>
      <c r="AC28" s="29">
        <f t="shared" si="4"/>
        <v>27</v>
      </c>
      <c r="AD28" s="28">
        <f t="shared" si="4"/>
        <v>7063</v>
      </c>
      <c r="AE28" s="29">
        <f t="shared" si="4"/>
        <v>534</v>
      </c>
      <c r="AF28" s="29">
        <f t="shared" si="4"/>
        <v>278</v>
      </c>
      <c r="AG28" s="28">
        <f t="shared" si="4"/>
        <v>351</v>
      </c>
      <c r="AH28" s="29">
        <f t="shared" si="4"/>
        <v>8226</v>
      </c>
      <c r="AI28" s="32"/>
    </row>
    <row r="29" spans="1:38" ht="5.0999999999999996" customHeight="1" x14ac:dyDescent="0.25"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4"/>
      <c r="M29" s="35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</row>
    <row r="30" spans="1:38" ht="16.5" x14ac:dyDescent="0.25">
      <c r="A30" s="54" t="s">
        <v>60</v>
      </c>
      <c r="B30" s="54"/>
      <c r="C30" s="54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  <c r="AA30" s="54"/>
      <c r="AB30" s="54"/>
      <c r="AC30" s="54"/>
      <c r="AD30" s="54"/>
      <c r="AE30" s="54"/>
      <c r="AF30" s="54"/>
      <c r="AG30" s="54"/>
      <c r="AH30" s="54"/>
      <c r="AI30" s="54"/>
      <c r="AK30" s="55" t="s">
        <v>2</v>
      </c>
      <c r="AL30" s="60" t="s">
        <v>50</v>
      </c>
    </row>
    <row r="31" spans="1:38" x14ac:dyDescent="0.25">
      <c r="A31" s="55" t="s">
        <v>2</v>
      </c>
      <c r="B31" s="57" t="s">
        <v>3</v>
      </c>
      <c r="C31" s="57"/>
      <c r="D31" s="57"/>
      <c r="E31" s="57"/>
      <c r="F31" s="57"/>
      <c r="G31" s="57"/>
      <c r="H31" s="57"/>
      <c r="I31" s="57"/>
      <c r="J31" s="57"/>
      <c r="K31" s="57"/>
      <c r="L31" s="57"/>
      <c r="M31" s="57"/>
      <c r="N31" s="57"/>
      <c r="O31" s="57"/>
      <c r="P31" s="57"/>
      <c r="Q31" s="57"/>
      <c r="R31" s="57"/>
      <c r="S31" s="57"/>
      <c r="T31" s="57"/>
      <c r="U31" s="57"/>
      <c r="V31" s="57"/>
      <c r="W31" s="57"/>
      <c r="X31" s="57"/>
      <c r="Y31" s="57"/>
      <c r="Z31" s="57"/>
      <c r="AA31" s="57"/>
      <c r="AB31" s="57"/>
      <c r="AC31" s="57"/>
      <c r="AD31" s="58" t="s">
        <v>48</v>
      </c>
      <c r="AE31" s="66" t="s">
        <v>49</v>
      </c>
      <c r="AF31" s="66" t="s">
        <v>6</v>
      </c>
      <c r="AG31" s="64" t="s">
        <v>7</v>
      </c>
      <c r="AH31" s="60" t="s">
        <v>50</v>
      </c>
      <c r="AI31" s="60" t="s">
        <v>51</v>
      </c>
      <c r="AK31" s="56"/>
      <c r="AL31" s="61"/>
    </row>
    <row r="32" spans="1:38" x14ac:dyDescent="0.25">
      <c r="A32" s="56"/>
      <c r="B32" s="24" t="s">
        <v>10</v>
      </c>
      <c r="C32" s="24" t="s">
        <v>11</v>
      </c>
      <c r="D32" s="24" t="s">
        <v>52</v>
      </c>
      <c r="E32" s="25" t="s">
        <v>13</v>
      </c>
      <c r="F32" s="24" t="s">
        <v>53</v>
      </c>
      <c r="G32" s="25" t="s">
        <v>54</v>
      </c>
      <c r="H32" s="25" t="s">
        <v>16</v>
      </c>
      <c r="I32" s="24" t="s">
        <v>55</v>
      </c>
      <c r="J32" s="25" t="s">
        <v>18</v>
      </c>
      <c r="K32" s="25" t="s">
        <v>56</v>
      </c>
      <c r="L32" s="24" t="s">
        <v>20</v>
      </c>
      <c r="M32" s="24" t="s">
        <v>21</v>
      </c>
      <c r="N32" s="24" t="s">
        <v>22</v>
      </c>
      <c r="O32" s="24" t="s">
        <v>23</v>
      </c>
      <c r="P32" s="24" t="s">
        <v>57</v>
      </c>
      <c r="Q32" s="24" t="s">
        <v>25</v>
      </c>
      <c r="R32" s="24" t="s">
        <v>26</v>
      </c>
      <c r="S32" s="24" t="s">
        <v>27</v>
      </c>
      <c r="T32" s="24" t="s">
        <v>28</v>
      </c>
      <c r="U32" s="24" t="s">
        <v>29</v>
      </c>
      <c r="V32" s="24" t="s">
        <v>30</v>
      </c>
      <c r="W32" s="25" t="s">
        <v>58</v>
      </c>
      <c r="X32" s="24" t="s">
        <v>32</v>
      </c>
      <c r="Y32" s="24" t="s">
        <v>33</v>
      </c>
      <c r="Z32" s="25" t="s">
        <v>34</v>
      </c>
      <c r="AA32" s="25" t="s">
        <v>35</v>
      </c>
      <c r="AB32" s="26" t="s">
        <v>36</v>
      </c>
      <c r="AC32" s="25" t="s">
        <v>59</v>
      </c>
      <c r="AD32" s="59"/>
      <c r="AE32" s="67"/>
      <c r="AF32" s="67"/>
      <c r="AG32" s="65"/>
      <c r="AH32" s="61"/>
      <c r="AI32" s="61"/>
      <c r="AK32" s="11" t="s">
        <v>38</v>
      </c>
      <c r="AL32" s="25">
        <f t="shared" ref="AL32:AL38" si="5">AL5-AL19</f>
        <v>-3383</v>
      </c>
    </row>
    <row r="33" spans="1:38" ht="12.95" customHeight="1" x14ac:dyDescent="0.25">
      <c r="A33" s="11" t="s">
        <v>38</v>
      </c>
      <c r="B33" s="24">
        <f t="shared" ref="B33:AH40" si="6">B6-B20</f>
        <v>16</v>
      </c>
      <c r="C33" s="24">
        <f t="shared" si="6"/>
        <v>25</v>
      </c>
      <c r="D33" s="24">
        <f t="shared" si="6"/>
        <v>49</v>
      </c>
      <c r="E33" s="25">
        <f t="shared" si="6"/>
        <v>-23</v>
      </c>
      <c r="F33" s="24">
        <f t="shared" si="6"/>
        <v>33</v>
      </c>
      <c r="G33" s="25">
        <f t="shared" si="6"/>
        <v>-13</v>
      </c>
      <c r="H33" s="25">
        <f t="shared" si="6"/>
        <v>3</v>
      </c>
      <c r="I33" s="24">
        <f t="shared" si="6"/>
        <v>0</v>
      </c>
      <c r="J33" s="25">
        <f t="shared" si="6"/>
        <v>0</v>
      </c>
      <c r="K33" s="25">
        <f t="shared" si="6"/>
        <v>0</v>
      </c>
      <c r="L33" s="24">
        <f t="shared" si="6"/>
        <v>-29</v>
      </c>
      <c r="M33" s="24">
        <f t="shared" si="6"/>
        <v>35</v>
      </c>
      <c r="N33" s="24">
        <f t="shared" si="6"/>
        <v>0</v>
      </c>
      <c r="O33" s="24">
        <f t="shared" si="6"/>
        <v>0</v>
      </c>
      <c r="P33" s="24">
        <f t="shared" si="6"/>
        <v>0</v>
      </c>
      <c r="Q33" s="24">
        <f t="shared" si="6"/>
        <v>0</v>
      </c>
      <c r="R33" s="24">
        <f t="shared" si="6"/>
        <v>0</v>
      </c>
      <c r="S33" s="24">
        <f t="shared" si="6"/>
        <v>0</v>
      </c>
      <c r="T33" s="24">
        <f t="shared" si="6"/>
        <v>0</v>
      </c>
      <c r="U33" s="24">
        <f t="shared" si="6"/>
        <v>0</v>
      </c>
      <c r="V33" s="24">
        <f t="shared" si="6"/>
        <v>0</v>
      </c>
      <c r="W33" s="25">
        <f t="shared" si="6"/>
        <v>0</v>
      </c>
      <c r="X33" s="24">
        <f t="shared" si="6"/>
        <v>52</v>
      </c>
      <c r="Y33" s="24">
        <f t="shared" si="6"/>
        <v>0</v>
      </c>
      <c r="Z33" s="25">
        <f t="shared" si="6"/>
        <v>0</v>
      </c>
      <c r="AA33" s="25">
        <f t="shared" si="6"/>
        <v>0</v>
      </c>
      <c r="AB33" s="24">
        <f t="shared" si="6"/>
        <v>0</v>
      </c>
      <c r="AC33" s="25">
        <f t="shared" si="6"/>
        <v>0</v>
      </c>
      <c r="AD33" s="24">
        <f t="shared" si="6"/>
        <v>148</v>
      </c>
      <c r="AE33" s="25">
        <f t="shared" si="6"/>
        <v>-14</v>
      </c>
      <c r="AF33" s="25">
        <f t="shared" si="6"/>
        <v>0</v>
      </c>
      <c r="AG33" s="24">
        <f t="shared" si="6"/>
        <v>6</v>
      </c>
      <c r="AH33" s="25">
        <f t="shared" si="6"/>
        <v>140</v>
      </c>
      <c r="AI33" s="25"/>
      <c r="AK33" s="11" t="s">
        <v>39</v>
      </c>
      <c r="AL33" s="25">
        <f t="shared" si="5"/>
        <v>553</v>
      </c>
    </row>
    <row r="34" spans="1:38" ht="12.95" customHeight="1" x14ac:dyDescent="0.25">
      <c r="A34" s="11" t="s">
        <v>39</v>
      </c>
      <c r="B34" s="24">
        <f t="shared" si="6"/>
        <v>0</v>
      </c>
      <c r="C34" s="24">
        <f t="shared" si="6"/>
        <v>0</v>
      </c>
      <c r="D34" s="24">
        <f t="shared" si="6"/>
        <v>0</v>
      </c>
      <c r="E34" s="25">
        <f t="shared" si="6"/>
        <v>0</v>
      </c>
      <c r="F34" s="24">
        <f t="shared" si="6"/>
        <v>4</v>
      </c>
      <c r="G34" s="25">
        <f t="shared" si="6"/>
        <v>-25</v>
      </c>
      <c r="H34" s="25">
        <f t="shared" si="6"/>
        <v>0</v>
      </c>
      <c r="I34" s="24">
        <f t="shared" si="6"/>
        <v>0</v>
      </c>
      <c r="J34" s="25">
        <f t="shared" si="6"/>
        <v>-16</v>
      </c>
      <c r="K34" s="25">
        <f t="shared" si="6"/>
        <v>0</v>
      </c>
      <c r="L34" s="24">
        <f t="shared" si="6"/>
        <v>0</v>
      </c>
      <c r="M34" s="24">
        <f t="shared" si="6"/>
        <v>0</v>
      </c>
      <c r="N34" s="24">
        <f t="shared" si="6"/>
        <v>0</v>
      </c>
      <c r="O34" s="24">
        <f t="shared" si="6"/>
        <v>0</v>
      </c>
      <c r="P34" s="24">
        <f t="shared" si="6"/>
        <v>0</v>
      </c>
      <c r="Q34" s="24">
        <f t="shared" si="6"/>
        <v>69</v>
      </c>
      <c r="R34" s="24">
        <f t="shared" si="6"/>
        <v>114</v>
      </c>
      <c r="S34" s="24">
        <f t="shared" si="6"/>
        <v>6</v>
      </c>
      <c r="T34" s="24">
        <f t="shared" si="6"/>
        <v>6</v>
      </c>
      <c r="U34" s="24">
        <f t="shared" si="6"/>
        <v>30</v>
      </c>
      <c r="V34" s="24">
        <f t="shared" si="6"/>
        <v>67</v>
      </c>
      <c r="W34" s="25">
        <f t="shared" si="6"/>
        <v>-28</v>
      </c>
      <c r="X34" s="24">
        <f t="shared" si="6"/>
        <v>0</v>
      </c>
      <c r="Y34" s="24">
        <f t="shared" si="6"/>
        <v>0</v>
      </c>
      <c r="Z34" s="25">
        <f t="shared" si="6"/>
        <v>0</v>
      </c>
      <c r="AA34" s="25">
        <f t="shared" si="6"/>
        <v>0</v>
      </c>
      <c r="AB34" s="24">
        <f t="shared" si="6"/>
        <v>0</v>
      </c>
      <c r="AC34" s="25">
        <f t="shared" si="6"/>
        <v>-4</v>
      </c>
      <c r="AD34" s="24">
        <f t="shared" si="6"/>
        <v>223</v>
      </c>
      <c r="AE34" s="25">
        <f t="shared" si="6"/>
        <v>-88</v>
      </c>
      <c r="AF34" s="25">
        <f t="shared" si="6"/>
        <v>-3</v>
      </c>
      <c r="AG34" s="24">
        <f t="shared" si="6"/>
        <v>28</v>
      </c>
      <c r="AH34" s="25">
        <f t="shared" si="6"/>
        <v>160</v>
      </c>
      <c r="AI34" s="25"/>
      <c r="AK34" s="11" t="s">
        <v>40</v>
      </c>
      <c r="AL34" s="25">
        <f t="shared" si="5"/>
        <v>2299</v>
      </c>
    </row>
    <row r="35" spans="1:38" ht="12.95" customHeight="1" x14ac:dyDescent="0.25">
      <c r="A35" s="11" t="s">
        <v>40</v>
      </c>
      <c r="B35" s="24">
        <f t="shared" si="6"/>
        <v>0</v>
      </c>
      <c r="C35" s="24">
        <f t="shared" si="6"/>
        <v>0</v>
      </c>
      <c r="D35" s="24">
        <f t="shared" si="6"/>
        <v>0</v>
      </c>
      <c r="E35" s="25">
        <f t="shared" si="6"/>
        <v>0</v>
      </c>
      <c r="F35" s="24">
        <f t="shared" si="6"/>
        <v>7</v>
      </c>
      <c r="G35" s="25">
        <f t="shared" si="6"/>
        <v>0</v>
      </c>
      <c r="H35" s="25">
        <f t="shared" si="6"/>
        <v>0</v>
      </c>
      <c r="I35" s="24">
        <f t="shared" si="6"/>
        <v>0</v>
      </c>
      <c r="J35" s="25">
        <f t="shared" si="6"/>
        <v>0</v>
      </c>
      <c r="K35" s="25">
        <f t="shared" si="6"/>
        <v>0</v>
      </c>
      <c r="L35" s="24">
        <f t="shared" si="6"/>
        <v>49</v>
      </c>
      <c r="M35" s="24">
        <f t="shared" si="6"/>
        <v>0</v>
      </c>
      <c r="N35" s="24">
        <f t="shared" si="6"/>
        <v>0</v>
      </c>
      <c r="O35" s="24">
        <f t="shared" si="6"/>
        <v>0</v>
      </c>
      <c r="P35" s="24">
        <f t="shared" si="6"/>
        <v>0</v>
      </c>
      <c r="Q35" s="24">
        <f t="shared" si="6"/>
        <v>0</v>
      </c>
      <c r="R35" s="24">
        <f t="shared" si="6"/>
        <v>0</v>
      </c>
      <c r="S35" s="24">
        <f t="shared" si="6"/>
        <v>0</v>
      </c>
      <c r="T35" s="24">
        <f t="shared" si="6"/>
        <v>0</v>
      </c>
      <c r="U35" s="24">
        <f t="shared" si="6"/>
        <v>0</v>
      </c>
      <c r="V35" s="24">
        <f t="shared" si="6"/>
        <v>0</v>
      </c>
      <c r="W35" s="25">
        <f t="shared" si="6"/>
        <v>0</v>
      </c>
      <c r="X35" s="24">
        <f t="shared" si="6"/>
        <v>122</v>
      </c>
      <c r="Y35" s="24">
        <f t="shared" si="6"/>
        <v>35</v>
      </c>
      <c r="Z35" s="25">
        <f t="shared" si="6"/>
        <v>0</v>
      </c>
      <c r="AA35" s="25">
        <f t="shared" si="6"/>
        <v>0</v>
      </c>
      <c r="AB35" s="24">
        <f t="shared" si="6"/>
        <v>0</v>
      </c>
      <c r="AC35" s="25">
        <f t="shared" si="6"/>
        <v>0</v>
      </c>
      <c r="AD35" s="24">
        <f t="shared" si="6"/>
        <v>213</v>
      </c>
      <c r="AE35" s="25">
        <f t="shared" si="6"/>
        <v>0</v>
      </c>
      <c r="AF35" s="25">
        <f t="shared" si="6"/>
        <v>0</v>
      </c>
      <c r="AG35" s="24">
        <f t="shared" si="6"/>
        <v>0</v>
      </c>
      <c r="AH35" s="25">
        <f t="shared" si="6"/>
        <v>213</v>
      </c>
      <c r="AI35" s="25"/>
      <c r="AK35" s="11" t="s">
        <v>41</v>
      </c>
      <c r="AL35" s="25">
        <f t="shared" si="5"/>
        <v>606</v>
      </c>
    </row>
    <row r="36" spans="1:38" ht="12.95" customHeight="1" x14ac:dyDescent="0.25">
      <c r="A36" s="11" t="s">
        <v>41</v>
      </c>
      <c r="B36" s="24">
        <f t="shared" si="6"/>
        <v>0</v>
      </c>
      <c r="C36" s="24">
        <f t="shared" si="6"/>
        <v>0</v>
      </c>
      <c r="D36" s="24">
        <f t="shared" si="6"/>
        <v>0</v>
      </c>
      <c r="E36" s="25">
        <f t="shared" si="6"/>
        <v>0</v>
      </c>
      <c r="F36" s="24">
        <f t="shared" si="6"/>
        <v>-15</v>
      </c>
      <c r="G36" s="25">
        <f t="shared" si="6"/>
        <v>-2</v>
      </c>
      <c r="H36" s="25">
        <f t="shared" si="6"/>
        <v>-10</v>
      </c>
      <c r="I36" s="24">
        <f t="shared" si="6"/>
        <v>2</v>
      </c>
      <c r="J36" s="25">
        <f t="shared" si="6"/>
        <v>0</v>
      </c>
      <c r="K36" s="25">
        <f t="shared" si="6"/>
        <v>0</v>
      </c>
      <c r="L36" s="24">
        <f t="shared" si="6"/>
        <v>9</v>
      </c>
      <c r="M36" s="24">
        <f t="shared" si="6"/>
        <v>0</v>
      </c>
      <c r="N36" s="24">
        <f t="shared" si="6"/>
        <v>0</v>
      </c>
      <c r="O36" s="24">
        <f t="shared" si="6"/>
        <v>0</v>
      </c>
      <c r="P36" s="24">
        <f t="shared" si="6"/>
        <v>0</v>
      </c>
      <c r="Q36" s="24">
        <f t="shared" si="6"/>
        <v>0</v>
      </c>
      <c r="R36" s="24">
        <f t="shared" si="6"/>
        <v>0</v>
      </c>
      <c r="S36" s="24">
        <f t="shared" si="6"/>
        <v>0</v>
      </c>
      <c r="T36" s="24">
        <f t="shared" si="6"/>
        <v>0</v>
      </c>
      <c r="U36" s="24">
        <f t="shared" si="6"/>
        <v>0</v>
      </c>
      <c r="V36" s="24">
        <f t="shared" si="6"/>
        <v>0</v>
      </c>
      <c r="W36" s="25">
        <f t="shared" si="6"/>
        <v>0</v>
      </c>
      <c r="X36" s="24">
        <f t="shared" si="6"/>
        <v>0</v>
      </c>
      <c r="Y36" s="24">
        <f t="shared" si="6"/>
        <v>0</v>
      </c>
      <c r="Z36" s="25">
        <f t="shared" si="6"/>
        <v>0</v>
      </c>
      <c r="AA36" s="25">
        <f t="shared" si="6"/>
        <v>0</v>
      </c>
      <c r="AB36" s="24">
        <f t="shared" si="6"/>
        <v>66</v>
      </c>
      <c r="AC36" s="25">
        <f t="shared" si="6"/>
        <v>-2</v>
      </c>
      <c r="AD36" s="24">
        <f t="shared" si="6"/>
        <v>48</v>
      </c>
      <c r="AE36" s="25">
        <f t="shared" si="6"/>
        <v>0</v>
      </c>
      <c r="AF36" s="25">
        <f t="shared" si="6"/>
        <v>0</v>
      </c>
      <c r="AG36" s="36">
        <f t="shared" si="6"/>
        <v>-9</v>
      </c>
      <c r="AH36" s="25">
        <f t="shared" si="6"/>
        <v>39</v>
      </c>
      <c r="AI36" s="25"/>
      <c r="AK36" s="11" t="s">
        <v>42</v>
      </c>
      <c r="AL36" s="25">
        <f t="shared" si="5"/>
        <v>131</v>
      </c>
    </row>
    <row r="37" spans="1:38" ht="12.95" customHeight="1" x14ac:dyDescent="0.25">
      <c r="A37" s="11" t="s">
        <v>42</v>
      </c>
      <c r="B37" s="24">
        <f t="shared" si="6"/>
        <v>0</v>
      </c>
      <c r="C37" s="24">
        <f t="shared" si="6"/>
        <v>0</v>
      </c>
      <c r="D37" s="24">
        <f t="shared" si="6"/>
        <v>0</v>
      </c>
      <c r="E37" s="25">
        <f t="shared" si="6"/>
        <v>0</v>
      </c>
      <c r="F37" s="24">
        <f t="shared" si="6"/>
        <v>0</v>
      </c>
      <c r="G37" s="25">
        <f t="shared" si="6"/>
        <v>0</v>
      </c>
      <c r="H37" s="25">
        <f t="shared" si="6"/>
        <v>0</v>
      </c>
      <c r="I37" s="24">
        <f t="shared" si="6"/>
        <v>5</v>
      </c>
      <c r="J37" s="25">
        <f t="shared" si="6"/>
        <v>0</v>
      </c>
      <c r="K37" s="25">
        <f t="shared" si="6"/>
        <v>-3</v>
      </c>
      <c r="L37" s="24">
        <f t="shared" si="6"/>
        <v>0</v>
      </c>
      <c r="M37" s="24">
        <f t="shared" si="6"/>
        <v>0</v>
      </c>
      <c r="N37" s="24">
        <f t="shared" si="6"/>
        <v>85</v>
      </c>
      <c r="O37" s="24">
        <f t="shared" si="6"/>
        <v>17</v>
      </c>
      <c r="P37" s="24">
        <f t="shared" si="6"/>
        <v>0</v>
      </c>
      <c r="Q37" s="24">
        <f t="shared" si="6"/>
        <v>0</v>
      </c>
      <c r="R37" s="24">
        <f t="shared" si="6"/>
        <v>0</v>
      </c>
      <c r="S37" s="24">
        <f t="shared" si="6"/>
        <v>0</v>
      </c>
      <c r="T37" s="24">
        <f t="shared" si="6"/>
        <v>0</v>
      </c>
      <c r="U37" s="24">
        <f t="shared" si="6"/>
        <v>0</v>
      </c>
      <c r="V37" s="24">
        <f t="shared" si="6"/>
        <v>0</v>
      </c>
      <c r="W37" s="25">
        <f t="shared" si="6"/>
        <v>0</v>
      </c>
      <c r="X37" s="24">
        <f t="shared" si="6"/>
        <v>0</v>
      </c>
      <c r="Y37" s="24">
        <f t="shared" si="6"/>
        <v>0</v>
      </c>
      <c r="Z37" s="25">
        <f t="shared" si="6"/>
        <v>0</v>
      </c>
      <c r="AA37" s="25">
        <f t="shared" si="6"/>
        <v>0</v>
      </c>
      <c r="AB37" s="24">
        <f t="shared" si="6"/>
        <v>0</v>
      </c>
      <c r="AC37" s="25">
        <f t="shared" si="6"/>
        <v>0</v>
      </c>
      <c r="AD37" s="24">
        <f t="shared" si="6"/>
        <v>104</v>
      </c>
      <c r="AE37" s="25">
        <f t="shared" si="6"/>
        <v>0</v>
      </c>
      <c r="AF37" s="25">
        <f t="shared" si="6"/>
        <v>0</v>
      </c>
      <c r="AG37" s="24">
        <f t="shared" si="6"/>
        <v>-3</v>
      </c>
      <c r="AH37" s="25">
        <f t="shared" si="6"/>
        <v>101</v>
      </c>
      <c r="AI37" s="25"/>
      <c r="AK37" s="11" t="s">
        <v>43</v>
      </c>
      <c r="AL37" s="25">
        <f t="shared" si="5"/>
        <v>261</v>
      </c>
    </row>
    <row r="38" spans="1:38" ht="12.95" customHeight="1" x14ac:dyDescent="0.25">
      <c r="A38" s="11" t="s">
        <v>43</v>
      </c>
      <c r="B38" s="24">
        <f t="shared" si="6"/>
        <v>0</v>
      </c>
      <c r="C38" s="24">
        <f t="shared" si="6"/>
        <v>0</v>
      </c>
      <c r="D38" s="24">
        <f t="shared" si="6"/>
        <v>0</v>
      </c>
      <c r="E38" s="25">
        <f t="shared" si="6"/>
        <v>0</v>
      </c>
      <c r="F38" s="24">
        <f t="shared" si="6"/>
        <v>0</v>
      </c>
      <c r="G38" s="25">
        <f t="shared" si="6"/>
        <v>0</v>
      </c>
      <c r="H38" s="25">
        <f t="shared" si="6"/>
        <v>4</v>
      </c>
      <c r="I38" s="24">
        <f t="shared" si="6"/>
        <v>0</v>
      </c>
      <c r="J38" s="25">
        <f t="shared" si="6"/>
        <v>7</v>
      </c>
      <c r="K38" s="25">
        <f t="shared" si="6"/>
        <v>0</v>
      </c>
      <c r="L38" s="24">
        <f t="shared" si="6"/>
        <v>0</v>
      </c>
      <c r="M38" s="24">
        <f t="shared" si="6"/>
        <v>0</v>
      </c>
      <c r="N38" s="24">
        <f t="shared" si="6"/>
        <v>0</v>
      </c>
      <c r="O38" s="24">
        <f t="shared" si="6"/>
        <v>0</v>
      </c>
      <c r="P38" s="24">
        <f t="shared" si="6"/>
        <v>4</v>
      </c>
      <c r="Q38" s="24">
        <f t="shared" si="6"/>
        <v>0</v>
      </c>
      <c r="R38" s="24">
        <f t="shared" si="6"/>
        <v>0</v>
      </c>
      <c r="S38" s="24">
        <f t="shared" si="6"/>
        <v>0</v>
      </c>
      <c r="T38" s="24">
        <f t="shared" si="6"/>
        <v>0</v>
      </c>
      <c r="U38" s="24">
        <f t="shared" si="6"/>
        <v>0</v>
      </c>
      <c r="V38" s="24">
        <f t="shared" si="6"/>
        <v>0</v>
      </c>
      <c r="W38" s="25">
        <f t="shared" si="6"/>
        <v>0</v>
      </c>
      <c r="X38" s="24">
        <f t="shared" si="6"/>
        <v>0</v>
      </c>
      <c r="Y38" s="24">
        <f t="shared" si="6"/>
        <v>0</v>
      </c>
      <c r="Z38" s="25">
        <f t="shared" si="6"/>
        <v>0</v>
      </c>
      <c r="AA38" s="25">
        <f t="shared" si="6"/>
        <v>0</v>
      </c>
      <c r="AB38" s="24">
        <f t="shared" si="6"/>
        <v>0</v>
      </c>
      <c r="AC38" s="25">
        <f t="shared" si="6"/>
        <v>0</v>
      </c>
      <c r="AD38" s="24">
        <f t="shared" si="6"/>
        <v>15</v>
      </c>
      <c r="AE38" s="25">
        <f t="shared" si="6"/>
        <v>0</v>
      </c>
      <c r="AF38" s="25">
        <f t="shared" si="6"/>
        <v>0</v>
      </c>
      <c r="AG38" s="24">
        <f t="shared" si="6"/>
        <v>0</v>
      </c>
      <c r="AH38" s="25">
        <f t="shared" si="6"/>
        <v>15</v>
      </c>
      <c r="AI38" s="25"/>
      <c r="AK38" s="11" t="s">
        <v>44</v>
      </c>
      <c r="AL38" s="25">
        <f t="shared" si="5"/>
        <v>156</v>
      </c>
    </row>
    <row r="39" spans="1:38" ht="12.95" customHeight="1" x14ac:dyDescent="0.25">
      <c r="A39" s="11" t="s">
        <v>44</v>
      </c>
      <c r="B39" s="24">
        <f t="shared" si="6"/>
        <v>0</v>
      </c>
      <c r="C39" s="24">
        <f t="shared" si="6"/>
        <v>0</v>
      </c>
      <c r="D39" s="24">
        <f t="shared" si="6"/>
        <v>0</v>
      </c>
      <c r="E39" s="25">
        <f t="shared" si="6"/>
        <v>0</v>
      </c>
      <c r="F39" s="24">
        <f t="shared" si="6"/>
        <v>0</v>
      </c>
      <c r="G39" s="25">
        <f t="shared" si="6"/>
        <v>0</v>
      </c>
      <c r="H39" s="25">
        <f t="shared" si="6"/>
        <v>0</v>
      </c>
      <c r="I39" s="24">
        <f t="shared" si="6"/>
        <v>0</v>
      </c>
      <c r="J39" s="25">
        <f t="shared" si="6"/>
        <v>0</v>
      </c>
      <c r="K39" s="25">
        <f t="shared" si="6"/>
        <v>0</v>
      </c>
      <c r="L39" s="24">
        <f t="shared" si="6"/>
        <v>0</v>
      </c>
      <c r="M39" s="24">
        <f t="shared" si="6"/>
        <v>0</v>
      </c>
      <c r="N39" s="24">
        <f t="shared" si="6"/>
        <v>0</v>
      </c>
      <c r="O39" s="24">
        <f t="shared" si="6"/>
        <v>0</v>
      </c>
      <c r="P39" s="24">
        <f t="shared" si="6"/>
        <v>0</v>
      </c>
      <c r="Q39" s="24">
        <f t="shared" si="6"/>
        <v>0</v>
      </c>
      <c r="R39" s="24">
        <f t="shared" si="6"/>
        <v>0</v>
      </c>
      <c r="S39" s="24">
        <f t="shared" si="6"/>
        <v>0</v>
      </c>
      <c r="T39" s="24">
        <f t="shared" si="6"/>
        <v>0</v>
      </c>
      <c r="U39" s="24">
        <f t="shared" si="6"/>
        <v>0</v>
      </c>
      <c r="V39" s="24">
        <f t="shared" si="6"/>
        <v>0</v>
      </c>
      <c r="W39" s="25">
        <f t="shared" si="6"/>
        <v>0</v>
      </c>
      <c r="X39" s="24">
        <f t="shared" si="6"/>
        <v>0</v>
      </c>
      <c r="Y39" s="24">
        <f t="shared" si="6"/>
        <v>0</v>
      </c>
      <c r="Z39" s="25">
        <f t="shared" si="6"/>
        <v>-17</v>
      </c>
      <c r="AA39" s="25">
        <f t="shared" si="6"/>
        <v>0</v>
      </c>
      <c r="AB39" s="24">
        <f t="shared" si="6"/>
        <v>0</v>
      </c>
      <c r="AC39" s="25">
        <f t="shared" si="6"/>
        <v>0</v>
      </c>
      <c r="AD39" s="24">
        <f t="shared" si="6"/>
        <v>-17</v>
      </c>
      <c r="AE39" s="25">
        <f t="shared" si="6"/>
        <v>0</v>
      </c>
      <c r="AF39" s="25">
        <f t="shared" si="6"/>
        <v>0</v>
      </c>
      <c r="AG39" s="24">
        <f t="shared" si="6"/>
        <v>0</v>
      </c>
      <c r="AH39" s="25">
        <f t="shared" si="6"/>
        <v>-17</v>
      </c>
      <c r="AI39" s="25"/>
      <c r="AK39" s="11" t="s">
        <v>45</v>
      </c>
      <c r="AL39" s="25">
        <f t="shared" ref="AL39" si="7">AL12-AL26</f>
        <v>1</v>
      </c>
    </row>
    <row r="40" spans="1:38" ht="12.95" customHeight="1" x14ac:dyDescent="0.25">
      <c r="A40" s="11" t="s">
        <v>45</v>
      </c>
      <c r="B40" s="24">
        <f t="shared" si="6"/>
        <v>0</v>
      </c>
      <c r="C40" s="24">
        <f t="shared" si="6"/>
        <v>0</v>
      </c>
      <c r="D40" s="24">
        <f t="shared" si="6"/>
        <v>0</v>
      </c>
      <c r="E40" s="25">
        <f t="shared" si="6"/>
        <v>0</v>
      </c>
      <c r="F40" s="24">
        <f t="shared" si="6"/>
        <v>0</v>
      </c>
      <c r="G40" s="25">
        <f t="shared" si="6"/>
        <v>0</v>
      </c>
      <c r="H40" s="25">
        <f t="shared" si="6"/>
        <v>0</v>
      </c>
      <c r="I40" s="24">
        <f t="shared" si="6"/>
        <v>0</v>
      </c>
      <c r="J40" s="25">
        <f t="shared" si="6"/>
        <v>0</v>
      </c>
      <c r="K40" s="25">
        <f t="shared" si="6"/>
        <v>0</v>
      </c>
      <c r="L40" s="24">
        <f t="shared" si="6"/>
        <v>0</v>
      </c>
      <c r="M40" s="24">
        <f t="shared" si="6"/>
        <v>0</v>
      </c>
      <c r="N40" s="24">
        <f t="shared" si="6"/>
        <v>0</v>
      </c>
      <c r="O40" s="24">
        <f t="shared" si="6"/>
        <v>0</v>
      </c>
      <c r="P40" s="24">
        <f t="shared" si="6"/>
        <v>0</v>
      </c>
      <c r="Q40" s="24">
        <f t="shared" si="6"/>
        <v>0</v>
      </c>
      <c r="R40" s="24">
        <f t="shared" si="6"/>
        <v>0</v>
      </c>
      <c r="S40" s="24">
        <f t="shared" si="6"/>
        <v>0</v>
      </c>
      <c r="T40" s="24">
        <f t="shared" si="6"/>
        <v>0</v>
      </c>
      <c r="U40" s="24">
        <f t="shared" si="6"/>
        <v>0</v>
      </c>
      <c r="V40" s="24">
        <f t="shared" si="6"/>
        <v>0</v>
      </c>
      <c r="W40" s="25">
        <f t="shared" si="6"/>
        <v>0</v>
      </c>
      <c r="X40" s="24">
        <f t="shared" si="6"/>
        <v>0</v>
      </c>
      <c r="Y40" s="24">
        <f t="shared" si="6"/>
        <v>0</v>
      </c>
      <c r="Z40" s="25">
        <f t="shared" ref="Z40:AH40" si="8">Z13-Z27</f>
        <v>0</v>
      </c>
      <c r="AA40" s="25">
        <f t="shared" si="8"/>
        <v>-13</v>
      </c>
      <c r="AB40" s="24">
        <f t="shared" si="8"/>
        <v>0</v>
      </c>
      <c r="AC40" s="25">
        <f t="shared" si="8"/>
        <v>0</v>
      </c>
      <c r="AD40" s="24">
        <f t="shared" si="8"/>
        <v>-13</v>
      </c>
      <c r="AE40" s="25">
        <f t="shared" si="8"/>
        <v>0</v>
      </c>
      <c r="AF40" s="25">
        <f t="shared" si="8"/>
        <v>0</v>
      </c>
      <c r="AG40" s="24">
        <f t="shared" si="8"/>
        <v>0</v>
      </c>
      <c r="AH40" s="25">
        <f t="shared" si="8"/>
        <v>-13</v>
      </c>
      <c r="AI40" s="25"/>
    </row>
    <row r="41" spans="1:38" ht="12.95" customHeight="1" x14ac:dyDescent="0.25">
      <c r="A41" s="29" t="s">
        <v>61</v>
      </c>
      <c r="B41" s="28">
        <f>SUM(B33:B40)</f>
        <v>16</v>
      </c>
      <c r="C41" s="28">
        <f t="shared" ref="C41:AH41" si="9">SUM(C33:C40)</f>
        <v>25</v>
      </c>
      <c r="D41" s="28">
        <f t="shared" si="9"/>
        <v>49</v>
      </c>
      <c r="E41" s="29">
        <f t="shared" si="9"/>
        <v>-23</v>
      </c>
      <c r="F41" s="28">
        <f t="shared" si="9"/>
        <v>29</v>
      </c>
      <c r="G41" s="29">
        <f t="shared" si="9"/>
        <v>-40</v>
      </c>
      <c r="H41" s="29">
        <f t="shared" si="9"/>
        <v>-3</v>
      </c>
      <c r="I41" s="28">
        <f t="shared" si="9"/>
        <v>7</v>
      </c>
      <c r="J41" s="29">
        <f t="shared" si="9"/>
        <v>-9</v>
      </c>
      <c r="K41" s="29">
        <f t="shared" si="9"/>
        <v>-3</v>
      </c>
      <c r="L41" s="28">
        <f t="shared" si="9"/>
        <v>29</v>
      </c>
      <c r="M41" s="28">
        <f t="shared" si="9"/>
        <v>35</v>
      </c>
      <c r="N41" s="28">
        <f t="shared" si="9"/>
        <v>85</v>
      </c>
      <c r="O41" s="28">
        <f t="shared" si="9"/>
        <v>17</v>
      </c>
      <c r="P41" s="28">
        <f t="shared" si="9"/>
        <v>4</v>
      </c>
      <c r="Q41" s="28">
        <f t="shared" si="9"/>
        <v>69</v>
      </c>
      <c r="R41" s="28">
        <f t="shared" si="9"/>
        <v>114</v>
      </c>
      <c r="S41" s="28">
        <f t="shared" si="9"/>
        <v>6</v>
      </c>
      <c r="T41" s="28">
        <f t="shared" si="9"/>
        <v>6</v>
      </c>
      <c r="U41" s="28">
        <f t="shared" si="9"/>
        <v>30</v>
      </c>
      <c r="V41" s="28">
        <f t="shared" si="9"/>
        <v>67</v>
      </c>
      <c r="W41" s="29">
        <f t="shared" si="9"/>
        <v>-28</v>
      </c>
      <c r="X41" s="28">
        <f t="shared" si="9"/>
        <v>174</v>
      </c>
      <c r="Y41" s="28">
        <f t="shared" si="9"/>
        <v>35</v>
      </c>
      <c r="Z41" s="29">
        <f t="shared" si="9"/>
        <v>-17</v>
      </c>
      <c r="AA41" s="29">
        <f t="shared" si="9"/>
        <v>-13</v>
      </c>
      <c r="AB41" s="28">
        <f t="shared" si="9"/>
        <v>66</v>
      </c>
      <c r="AC41" s="29">
        <f t="shared" si="9"/>
        <v>-6</v>
      </c>
      <c r="AD41" s="28">
        <f t="shared" si="9"/>
        <v>721</v>
      </c>
      <c r="AE41" s="29">
        <f t="shared" si="9"/>
        <v>-102</v>
      </c>
      <c r="AF41" s="37">
        <f t="shared" si="9"/>
        <v>-3</v>
      </c>
      <c r="AG41" s="30">
        <f t="shared" si="9"/>
        <v>22</v>
      </c>
      <c r="AH41" s="29">
        <f t="shared" si="9"/>
        <v>638</v>
      </c>
      <c r="AI41" s="38"/>
    </row>
    <row r="42" spans="1:38" ht="12.95" customHeight="1" x14ac:dyDescent="0.25">
      <c r="A42" s="29" t="s">
        <v>62</v>
      </c>
      <c r="B42" s="28">
        <f>(B41/B28)*100</f>
        <v>8.791208791208792</v>
      </c>
      <c r="C42" s="28">
        <f t="shared" ref="C42:AH42" si="10">(C41/C28)*100</f>
        <v>6.3775510204081636</v>
      </c>
      <c r="D42" s="28">
        <f t="shared" si="10"/>
        <v>68.055555555555557</v>
      </c>
      <c r="E42" s="29">
        <f t="shared" si="10"/>
        <v>-25.555555555555554</v>
      </c>
      <c r="F42" s="28">
        <f t="shared" si="10"/>
        <v>4.5525902668759812</v>
      </c>
      <c r="G42" s="29">
        <f t="shared" si="10"/>
        <v>-11.204481792717088</v>
      </c>
      <c r="H42" s="29">
        <f t="shared" si="10"/>
        <v>-1.5625</v>
      </c>
      <c r="I42" s="28">
        <f t="shared" si="10"/>
        <v>6.7961165048543686</v>
      </c>
      <c r="J42" s="29">
        <f t="shared" si="10"/>
        <v>-6.9767441860465116</v>
      </c>
      <c r="K42" s="29">
        <f t="shared" si="10"/>
        <v>-100</v>
      </c>
      <c r="L42" s="28">
        <f t="shared" si="10"/>
        <v>2.6827012025901942</v>
      </c>
      <c r="M42" s="28">
        <f t="shared" si="10"/>
        <v>23.333333333333332</v>
      </c>
      <c r="N42" s="28">
        <f t="shared" si="10"/>
        <v>36.324786324786324</v>
      </c>
      <c r="O42" s="28">
        <f t="shared" si="10"/>
        <v>121.42857142857142</v>
      </c>
      <c r="P42" s="28">
        <f t="shared" si="10"/>
        <v>4.0816326530612246</v>
      </c>
      <c r="Q42" s="28">
        <f t="shared" si="10"/>
        <v>56.09756097560976</v>
      </c>
      <c r="R42" s="28">
        <f t="shared" si="10"/>
        <v>69.090909090909093</v>
      </c>
      <c r="S42" s="28">
        <f t="shared" si="10"/>
        <v>7.0588235294117645</v>
      </c>
      <c r="T42" s="28">
        <f t="shared" si="10"/>
        <v>16.666666666666664</v>
      </c>
      <c r="U42" s="28">
        <f t="shared" si="10"/>
        <v>51.724137931034484</v>
      </c>
      <c r="V42" s="28">
        <f t="shared" si="10"/>
        <v>7.4944071588366885</v>
      </c>
      <c r="W42" s="29">
        <f t="shared" si="10"/>
        <v>-14.285714285714285</v>
      </c>
      <c r="X42" s="28">
        <f t="shared" si="10"/>
        <v>11.313394018205461</v>
      </c>
      <c r="Y42" s="28">
        <f t="shared" si="10"/>
        <v>25.925925925925924</v>
      </c>
      <c r="Z42" s="29">
        <f t="shared" si="10"/>
        <v>-37.777777777777779</v>
      </c>
      <c r="AA42" s="29">
        <f t="shared" si="10"/>
        <v>-48.148148148148145</v>
      </c>
      <c r="AB42" s="31"/>
      <c r="AC42" s="29">
        <f t="shared" si="10"/>
        <v>-22.222222222222221</v>
      </c>
      <c r="AD42" s="28">
        <f t="shared" si="10"/>
        <v>10.20812685827552</v>
      </c>
      <c r="AE42" s="29">
        <f t="shared" si="10"/>
        <v>-19.101123595505616</v>
      </c>
      <c r="AF42" s="29">
        <f t="shared" si="10"/>
        <v>-1.079136690647482</v>
      </c>
      <c r="AG42" s="28">
        <f t="shared" si="10"/>
        <v>6.267806267806268</v>
      </c>
      <c r="AH42" s="39">
        <f t="shared" si="10"/>
        <v>7.7558959397033789</v>
      </c>
      <c r="AI42" s="38"/>
    </row>
  </sheetData>
  <mergeCells count="34">
    <mergeCell ref="AK30:AK31"/>
    <mergeCell ref="AL30:AL31"/>
    <mergeCell ref="AK4:AK5"/>
    <mergeCell ref="AL4:AL5"/>
    <mergeCell ref="AK17:AK18"/>
    <mergeCell ref="AL17:AL18"/>
    <mergeCell ref="A30:AI30"/>
    <mergeCell ref="A31:A32"/>
    <mergeCell ref="B31:AC31"/>
    <mergeCell ref="AD31:AD32"/>
    <mergeCell ref="AE31:AE32"/>
    <mergeCell ref="AF31:AF32"/>
    <mergeCell ref="AG31:AG32"/>
    <mergeCell ref="AH31:AH32"/>
    <mergeCell ref="AI31:AI32"/>
    <mergeCell ref="A17:AI17"/>
    <mergeCell ref="A18:A19"/>
    <mergeCell ref="B18:AC18"/>
    <mergeCell ref="AD18:AD19"/>
    <mergeCell ref="AE18:AE19"/>
    <mergeCell ref="AF18:AF19"/>
    <mergeCell ref="AG18:AG19"/>
    <mergeCell ref="AH18:AH19"/>
    <mergeCell ref="AI18:AI19"/>
    <mergeCell ref="A1:AI1"/>
    <mergeCell ref="A2:AI2"/>
    <mergeCell ref="A4:A5"/>
    <mergeCell ref="B4:AC4"/>
    <mergeCell ref="AD4:AD5"/>
    <mergeCell ref="AE4:AE5"/>
    <mergeCell ref="AF4:AF5"/>
    <mergeCell ref="AG4:AG5"/>
    <mergeCell ref="AH4:AH5"/>
    <mergeCell ref="AI4:AI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tabSelected="1" zoomScaleNormal="60" zoomScaleSheetLayoutView="100" workbookViewId="0">
      <selection activeCell="O15" sqref="O15"/>
    </sheetView>
  </sheetViews>
  <sheetFormatPr defaultRowHeight="15" x14ac:dyDescent="0.25"/>
  <sheetData>
    <row r="1" spans="1:11" x14ac:dyDescent="0.25">
      <c r="A1" s="42" t="s">
        <v>2</v>
      </c>
      <c r="B1" s="68" t="s">
        <v>3</v>
      </c>
      <c r="C1" s="69"/>
      <c r="D1" s="69"/>
      <c r="E1" s="69"/>
      <c r="F1" s="69"/>
      <c r="G1" s="69"/>
      <c r="H1" s="69"/>
      <c r="I1" s="69"/>
      <c r="J1" s="69"/>
      <c r="K1" s="69"/>
    </row>
    <row r="2" spans="1:11" ht="15.75" thickBot="1" x14ac:dyDescent="0.3">
      <c r="A2" s="43"/>
      <c r="B2" s="3" t="s">
        <v>10</v>
      </c>
      <c r="C2" s="3" t="s">
        <v>11</v>
      </c>
      <c r="D2" s="3" t="s">
        <v>12</v>
      </c>
      <c r="E2" s="4" t="s">
        <v>13</v>
      </c>
      <c r="F2" s="3" t="s">
        <v>14</v>
      </c>
      <c r="G2" s="4" t="s">
        <v>15</v>
      </c>
      <c r="H2" s="4" t="s">
        <v>16</v>
      </c>
      <c r="I2" s="3" t="s">
        <v>20</v>
      </c>
      <c r="J2" s="3" t="s">
        <v>21</v>
      </c>
      <c r="K2" s="3" t="s">
        <v>32</v>
      </c>
    </row>
    <row r="3" spans="1:11" x14ac:dyDescent="0.25">
      <c r="A3" s="5" t="s">
        <v>38</v>
      </c>
      <c r="B3" s="6">
        <v>198</v>
      </c>
      <c r="C3" s="6">
        <v>417</v>
      </c>
      <c r="D3" s="6">
        <v>121</v>
      </c>
      <c r="E3" s="7">
        <v>67</v>
      </c>
      <c r="F3" s="6">
        <v>231</v>
      </c>
      <c r="G3" s="7">
        <v>95</v>
      </c>
      <c r="H3" s="7">
        <v>91</v>
      </c>
      <c r="I3" s="6">
        <v>592</v>
      </c>
      <c r="J3" s="6">
        <v>185</v>
      </c>
      <c r="K3" s="6">
        <v>1002</v>
      </c>
    </row>
  </sheetData>
  <mergeCells count="2">
    <mergeCell ref="A1:A2"/>
    <mergeCell ref="B1:K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Gina Mae</dc:creator>
  <cp:lastModifiedBy>User</cp:lastModifiedBy>
  <dcterms:created xsi:type="dcterms:W3CDTF">2023-09-25T23:57:11Z</dcterms:created>
  <dcterms:modified xsi:type="dcterms:W3CDTF">2023-10-03T08:00:09Z</dcterms:modified>
</cp:coreProperties>
</file>