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Dell\Documents\tec\intro sist\"/>
    </mc:Choice>
  </mc:AlternateContent>
  <bookViews>
    <workbookView xWindow="0" yWindow="0" windowWidth="21600" windowHeight="9510" tabRatio="788" activeTab="7"/>
  </bookViews>
  <sheets>
    <sheet name="Enero" sheetId="14" r:id="rId1"/>
    <sheet name="Febrero" sheetId="15" r:id="rId2"/>
    <sheet name="Marzo" sheetId="16" r:id="rId3"/>
    <sheet name="Abril" sheetId="17" r:id="rId4"/>
    <sheet name="Mayo" sheetId="18" r:id="rId5"/>
    <sheet name="Junio" sheetId="19" r:id="rId6"/>
    <sheet name="Julio" sheetId="20" r:id="rId7"/>
    <sheet name="Agosto" sheetId="21" r:id="rId8"/>
    <sheet name="Septiembre" sheetId="22" r:id="rId9"/>
    <sheet name="Octubre" sheetId="23" r:id="rId10"/>
    <sheet name="Noviembre" sheetId="24" r:id="rId11"/>
    <sheet name="Diciembre" sheetId="25" r:id="rId12"/>
  </sheets>
  <definedNames>
    <definedName name="_xlnm.Print_Area" localSheetId="0">Enero!$A$1:$H$14</definedName>
    <definedName name="CalendarYear">Enero!$K$2</definedName>
    <definedName name="ColumnTitleRegion1..H12.1">Enero!$B$2</definedName>
    <definedName name="ColumnTitleRegion1..H12.10">Octubre!$B$2</definedName>
    <definedName name="ColumnTitleRegion1..H12.11">Noviembre!$B$2</definedName>
    <definedName name="ColumnTitleRegion1..H12.12">Diciembre!$B$2</definedName>
    <definedName name="ColumnTitleRegion1..H12.2">Febrero!$B$2</definedName>
    <definedName name="ColumnTitleRegion1..H12.3">Marzo!$B$2</definedName>
    <definedName name="ColumnTitleRegion1..H12.4">Abril!$B$2</definedName>
    <definedName name="ColumnTitleRegion1..H12.5">Mayo!$B$2</definedName>
    <definedName name="ColumnTitleRegion1..H12.6">Junio!$B$2</definedName>
    <definedName name="ColumnTitleRegion1..H12.7">Julio!$B$2</definedName>
    <definedName name="ColumnTitleRegion1..H12.8">Agosto!$B$2</definedName>
    <definedName name="ColumnTitleRegion1..H12.9">Septiembre!$B$2</definedName>
    <definedName name="ColumnTitleRegion2..C14.1">Enero!$B$2</definedName>
    <definedName name="ColumnTitleRegion2..C14.10">Octubre!$B$2</definedName>
    <definedName name="ColumnTitleRegion2..C14.11">Noviembre!$B$2</definedName>
    <definedName name="ColumnTitleRegion2..C14.12">Diciembre!$B$2</definedName>
    <definedName name="ColumnTitleRegion2..C14.2">Febrero!$B$2</definedName>
    <definedName name="ColumnTitleRegion2..C14.3">Marzo!$B$2</definedName>
    <definedName name="ColumnTitleRegion2..C14.4">Abril!$B$2</definedName>
    <definedName name="ColumnTitleRegion2..C14.5">Mayo!$B$2</definedName>
    <definedName name="ColumnTitleRegion2..C14.6">Junio!$B$2</definedName>
    <definedName name="ColumnTitleRegion2..C14.7">Julio!$B$2</definedName>
    <definedName name="ColumnTitleRegion2..C14.8">Agosto!$B$2</definedName>
    <definedName name="ColumnTitleRegion2..C14.9">Septiembre!$B$2</definedName>
    <definedName name="DaysAndWeeks">{0,1,2,3,4,5,6} + {0;1;2;3;4;5}*7</definedName>
    <definedName name="WeekStart">Enero!$K$3</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B2" i="25" l="1"/>
  <c r="B2" i="24"/>
  <c r="B2" i="23"/>
  <c r="B2" i="22"/>
  <c r="B2" i="21"/>
  <c r="B2" i="20"/>
  <c r="B2" i="19"/>
  <c r="B2" i="18"/>
  <c r="B2" i="17"/>
  <c r="B2" i="16"/>
  <c r="B2" i="15"/>
  <c r="K2" i="14" l="1"/>
  <c r="B1" i="14" l="1"/>
  <c r="B13" i="25" a="1"/>
  <c r="B11" i="25" a="1"/>
  <c r="B9" i="25" a="1"/>
  <c r="B7" i="25" a="1"/>
  <c r="B5" i="25" a="1"/>
  <c r="B3" i="25" a="1"/>
  <c r="B13" i="24" a="1"/>
  <c r="B11" i="24" a="1"/>
  <c r="B9" i="24" a="1"/>
  <c r="B7" i="24" a="1"/>
  <c r="B5" i="24" a="1"/>
  <c r="B3" i="24" a="1"/>
  <c r="B13" i="23" a="1"/>
  <c r="B11" i="23" a="1"/>
  <c r="B9" i="23" a="1"/>
  <c r="B7" i="23" a="1"/>
  <c r="B5" i="23" a="1"/>
  <c r="B3" i="23" a="1"/>
  <c r="B13" i="22" a="1"/>
  <c r="B11" i="22" a="1"/>
  <c r="B9" i="22" a="1"/>
  <c r="B7" i="22" a="1"/>
  <c r="B5" i="22" a="1"/>
  <c r="B3" i="22" a="1"/>
  <c r="B13" i="21" a="1"/>
  <c r="B11" i="21" a="1"/>
  <c r="B9" i="21" a="1"/>
  <c r="B7" i="21" a="1"/>
  <c r="B5" i="21" a="1"/>
  <c r="B3" i="21" a="1"/>
  <c r="B13" i="20" a="1"/>
  <c r="B11" i="20" a="1"/>
  <c r="B9" i="20" a="1"/>
  <c r="B7" i="20" a="1"/>
  <c r="B5" i="20" a="1"/>
  <c r="B3" i="20" a="1"/>
  <c r="B13" i="19" a="1"/>
  <c r="B11" i="19" a="1"/>
  <c r="B9" i="19" a="1"/>
  <c r="B7" i="19" a="1"/>
  <c r="B5" i="19" a="1"/>
  <c r="B3" i="19" a="1"/>
  <c r="B13" i="18" a="1"/>
  <c r="B11" i="18" a="1"/>
  <c r="B9" i="18" a="1"/>
  <c r="B7" i="18" a="1"/>
  <c r="B5" i="18" a="1"/>
  <c r="B3" i="18" a="1"/>
  <c r="B13" i="17" a="1"/>
  <c r="B11" i="17" a="1"/>
  <c r="B9" i="17" a="1"/>
  <c r="B7" i="17" a="1"/>
  <c r="B5" i="17" a="1"/>
  <c r="B3" i="17" a="1"/>
  <c r="B13" i="16" a="1"/>
  <c r="B11" i="16" a="1"/>
  <c r="B9" i="16" a="1"/>
  <c r="B7" i="16" a="1"/>
  <c r="B5" i="16" a="1"/>
  <c r="B3" i="16" a="1"/>
  <c r="B13" i="15" a="1"/>
  <c r="B11" i="15" a="1"/>
  <c r="B9" i="15" a="1"/>
  <c r="B7" i="15" a="1"/>
  <c r="B5" i="15" a="1"/>
  <c r="B3" i="15" a="1"/>
  <c r="B13" i="14" a="1"/>
  <c r="B11" i="14" a="1"/>
  <c r="B9" i="14" a="1"/>
  <c r="B7" i="14" a="1"/>
  <c r="B5" i="14" a="1"/>
  <c r="B3" i="14" a="1"/>
  <c r="B1" i="16"/>
  <c r="B1" i="15"/>
  <c r="B1" i="18"/>
  <c r="B1" i="17"/>
  <c r="B1" i="20"/>
  <c r="B1" i="19"/>
  <c r="B1" i="22"/>
  <c r="B1" i="21"/>
  <c r="B1" i="24"/>
  <c r="B1" i="23"/>
  <c r="B1" i="25"/>
  <c r="H3" i="14" l="1"/>
  <c r="G3" i="14"/>
  <c r="F3" i="14"/>
  <c r="E3" i="14"/>
  <c r="D3" i="14"/>
  <c r="C3" i="14"/>
  <c r="B3" i="14"/>
  <c r="H5" i="14"/>
  <c r="G5" i="14"/>
  <c r="F5" i="14"/>
  <c r="E5" i="14"/>
  <c r="D5" i="14"/>
  <c r="C5" i="14"/>
  <c r="B5" i="14"/>
  <c r="H7" i="14"/>
  <c r="G7" i="14"/>
  <c r="F7" i="14"/>
  <c r="E7" i="14"/>
  <c r="D7" i="14"/>
  <c r="C7" i="14"/>
  <c r="B7" i="14"/>
  <c r="H9" i="14"/>
  <c r="G9" i="14"/>
  <c r="F9" i="14"/>
  <c r="E9" i="14"/>
  <c r="D9" i="14"/>
  <c r="C9" i="14"/>
  <c r="B9" i="14"/>
  <c r="H11" i="14"/>
  <c r="G11" i="14"/>
  <c r="F11" i="14"/>
  <c r="E11" i="14"/>
  <c r="D11" i="14"/>
  <c r="C11" i="14"/>
  <c r="B11" i="14"/>
  <c r="C13" i="14"/>
  <c r="B13" i="14"/>
  <c r="H3" i="15"/>
  <c r="H2" i="15" s="1"/>
  <c r="G3" i="15"/>
  <c r="G2" i="15" s="1"/>
  <c r="F3" i="15"/>
  <c r="F2" i="15" s="1"/>
  <c r="E3" i="15"/>
  <c r="E2" i="15" s="1"/>
  <c r="D3" i="15"/>
  <c r="D2" i="15" s="1"/>
  <c r="C3" i="15"/>
  <c r="C2" i="15" s="1"/>
  <c r="B3" i="15"/>
  <c r="H5" i="15"/>
  <c r="G5" i="15"/>
  <c r="F5" i="15"/>
  <c r="E5" i="15"/>
  <c r="D5" i="15"/>
  <c r="C5" i="15"/>
  <c r="B5" i="15"/>
  <c r="H7" i="15"/>
  <c r="G7" i="15"/>
  <c r="F7" i="15"/>
  <c r="E7" i="15"/>
  <c r="D7" i="15"/>
  <c r="C7" i="15"/>
  <c r="B7" i="15"/>
  <c r="H9" i="15"/>
  <c r="G9" i="15"/>
  <c r="F9" i="15"/>
  <c r="E9" i="15"/>
  <c r="D9" i="15"/>
  <c r="C9" i="15"/>
  <c r="B9" i="15"/>
  <c r="H11" i="15"/>
  <c r="G11" i="15"/>
  <c r="F11" i="15"/>
  <c r="E11" i="15"/>
  <c r="D11" i="15"/>
  <c r="C11" i="15"/>
  <c r="B11" i="15"/>
  <c r="C13" i="15"/>
  <c r="B13" i="15"/>
  <c r="H3" i="16"/>
  <c r="H2" i="16" s="1"/>
  <c r="G3" i="16"/>
  <c r="G2" i="16" s="1"/>
  <c r="F3" i="16"/>
  <c r="F2" i="16" s="1"/>
  <c r="E3" i="16"/>
  <c r="E2" i="16" s="1"/>
  <c r="D3" i="16"/>
  <c r="D2" i="16" s="1"/>
  <c r="C3" i="16"/>
  <c r="C2" i="16" s="1"/>
  <c r="B3" i="16"/>
  <c r="H5" i="16"/>
  <c r="G5" i="16"/>
  <c r="F5" i="16"/>
  <c r="E5" i="16"/>
  <c r="D5" i="16"/>
  <c r="C5" i="16"/>
  <c r="B5" i="16"/>
  <c r="H7" i="16"/>
  <c r="G7" i="16"/>
  <c r="F7" i="16"/>
  <c r="E7" i="16"/>
  <c r="D7" i="16"/>
  <c r="C7" i="16"/>
  <c r="B7" i="16"/>
  <c r="H9" i="16"/>
  <c r="G9" i="16"/>
  <c r="F9" i="16"/>
  <c r="E9" i="16"/>
  <c r="D9" i="16"/>
  <c r="C9" i="16"/>
  <c r="B9" i="16"/>
  <c r="H11" i="16"/>
  <c r="G11" i="16"/>
  <c r="F11" i="16"/>
  <c r="E11" i="16"/>
  <c r="D11" i="16"/>
  <c r="C11" i="16"/>
  <c r="B11" i="16"/>
  <c r="C13" i="16"/>
  <c r="B13" i="16"/>
  <c r="H3" i="17"/>
  <c r="H2" i="17" s="1"/>
  <c r="G3" i="17"/>
  <c r="G2" i="17" s="1"/>
  <c r="F3" i="17"/>
  <c r="F2" i="17" s="1"/>
  <c r="E3" i="17"/>
  <c r="E2" i="17" s="1"/>
  <c r="D3" i="17"/>
  <c r="D2" i="17" s="1"/>
  <c r="C3" i="17"/>
  <c r="C2" i="17" s="1"/>
  <c r="B3" i="17"/>
  <c r="H5" i="17"/>
  <c r="G5" i="17"/>
  <c r="F5" i="17"/>
  <c r="E5" i="17"/>
  <c r="D5" i="17"/>
  <c r="C5" i="17"/>
  <c r="B5" i="17"/>
  <c r="H7" i="17"/>
  <c r="G7" i="17"/>
  <c r="F7" i="17"/>
  <c r="E7" i="17"/>
  <c r="D7" i="17"/>
  <c r="C7" i="17"/>
  <c r="B7" i="17"/>
  <c r="H9" i="17"/>
  <c r="G9" i="17"/>
  <c r="F9" i="17"/>
  <c r="E9" i="17"/>
  <c r="D9" i="17"/>
  <c r="C9" i="17"/>
  <c r="B9" i="17"/>
  <c r="H11" i="17"/>
  <c r="G11" i="17"/>
  <c r="F11" i="17"/>
  <c r="E11" i="17"/>
  <c r="D11" i="17"/>
  <c r="C11" i="17"/>
  <c r="B11" i="17"/>
  <c r="C13" i="17"/>
  <c r="B13" i="17"/>
  <c r="H3" i="18"/>
  <c r="H2" i="18" s="1"/>
  <c r="G3" i="18"/>
  <c r="G2" i="18" s="1"/>
  <c r="F3" i="18"/>
  <c r="F2" i="18" s="1"/>
  <c r="E3" i="18"/>
  <c r="E2" i="18" s="1"/>
  <c r="D3" i="18"/>
  <c r="C3" i="18"/>
  <c r="C2" i="18" s="1"/>
  <c r="B3" i="18"/>
  <c r="H5" i="18"/>
  <c r="G5" i="18"/>
  <c r="F5" i="18"/>
  <c r="E5" i="18"/>
  <c r="D5" i="18"/>
  <c r="C5" i="18"/>
  <c r="B5" i="18"/>
  <c r="H7" i="18"/>
  <c r="G7" i="18"/>
  <c r="F7" i="18"/>
  <c r="E7" i="18"/>
  <c r="D7" i="18"/>
  <c r="C7" i="18"/>
  <c r="B7" i="18"/>
  <c r="H9" i="18"/>
  <c r="G9" i="18"/>
  <c r="F9" i="18"/>
  <c r="E9" i="18"/>
  <c r="D9" i="18"/>
  <c r="C9" i="18"/>
  <c r="B9" i="18"/>
  <c r="H11" i="18"/>
  <c r="G11" i="18"/>
  <c r="F11" i="18"/>
  <c r="E11" i="18"/>
  <c r="D11" i="18"/>
  <c r="C11" i="18"/>
  <c r="B11" i="18"/>
  <c r="C13" i="18"/>
  <c r="B13" i="18"/>
  <c r="H3" i="19"/>
  <c r="H2" i="19" s="1"/>
  <c r="G3" i="19"/>
  <c r="G2" i="19" s="1"/>
  <c r="F3" i="19"/>
  <c r="F2" i="19" s="1"/>
  <c r="E3" i="19"/>
  <c r="E2" i="19" s="1"/>
  <c r="D3" i="19"/>
  <c r="D2" i="19" s="1"/>
  <c r="C3" i="19"/>
  <c r="C2" i="19" s="1"/>
  <c r="B3" i="19"/>
  <c r="H5" i="19"/>
  <c r="G5" i="19"/>
  <c r="F5" i="19"/>
  <c r="E5" i="19"/>
  <c r="D5" i="19"/>
  <c r="C5" i="19"/>
  <c r="B5" i="19"/>
  <c r="H7" i="19"/>
  <c r="G7" i="19"/>
  <c r="F7" i="19"/>
  <c r="E7" i="19"/>
  <c r="D7" i="19"/>
  <c r="C7" i="19"/>
  <c r="B7" i="19"/>
  <c r="H9" i="19"/>
  <c r="G9" i="19"/>
  <c r="F9" i="19"/>
  <c r="E9" i="19"/>
  <c r="D9" i="19"/>
  <c r="C9" i="19"/>
  <c r="B9" i="19"/>
  <c r="H11" i="19"/>
  <c r="G11" i="19"/>
  <c r="F11" i="19"/>
  <c r="E11" i="19"/>
  <c r="D11" i="19"/>
  <c r="C11" i="19"/>
  <c r="B11" i="19"/>
  <c r="C13" i="19"/>
  <c r="B13" i="19"/>
  <c r="H3" i="20"/>
  <c r="H2" i="20" s="1"/>
  <c r="G3" i="20"/>
  <c r="G2" i="20" s="1"/>
  <c r="F3" i="20"/>
  <c r="F2" i="20" s="1"/>
  <c r="E3" i="20"/>
  <c r="E2" i="20" s="1"/>
  <c r="D3" i="20"/>
  <c r="D2" i="20" s="1"/>
  <c r="C3" i="20"/>
  <c r="C2" i="20" s="1"/>
  <c r="B3" i="20"/>
  <c r="H5" i="20"/>
  <c r="G5" i="20"/>
  <c r="F5" i="20"/>
  <c r="E5" i="20"/>
  <c r="D5" i="20"/>
  <c r="C5" i="20"/>
  <c r="B5" i="20"/>
  <c r="H7" i="20"/>
  <c r="G7" i="20"/>
  <c r="F7" i="20"/>
  <c r="E7" i="20"/>
  <c r="D7" i="20"/>
  <c r="C7" i="20"/>
  <c r="B7" i="20"/>
  <c r="H9" i="20"/>
  <c r="G9" i="20"/>
  <c r="F9" i="20"/>
  <c r="E9" i="20"/>
  <c r="D9" i="20"/>
  <c r="C9" i="20"/>
  <c r="B9" i="20"/>
  <c r="H11" i="20"/>
  <c r="G11" i="20"/>
  <c r="F11" i="20"/>
  <c r="E11" i="20"/>
  <c r="D11" i="20"/>
  <c r="C11" i="20"/>
  <c r="B11" i="20"/>
  <c r="C13" i="20"/>
  <c r="B13" i="20"/>
  <c r="H3" i="21"/>
  <c r="H2" i="21" s="1"/>
  <c r="G3" i="21"/>
  <c r="G2" i="21" s="1"/>
  <c r="F3" i="21"/>
  <c r="F2" i="21" s="1"/>
  <c r="E3" i="21"/>
  <c r="E2" i="21" s="1"/>
  <c r="D3" i="21"/>
  <c r="D2" i="21" s="1"/>
  <c r="C3" i="21"/>
  <c r="C2" i="21" s="1"/>
  <c r="B3" i="21"/>
  <c r="H5" i="21"/>
  <c r="G5" i="21"/>
  <c r="F5" i="21"/>
  <c r="E5" i="21"/>
  <c r="D5" i="21"/>
  <c r="C5" i="21"/>
  <c r="B5" i="21"/>
  <c r="H7" i="21"/>
  <c r="G7" i="21"/>
  <c r="F7" i="21"/>
  <c r="E7" i="21"/>
  <c r="D7" i="21"/>
  <c r="C7" i="21"/>
  <c r="B7" i="21"/>
  <c r="H9" i="21"/>
  <c r="G9" i="21"/>
  <c r="F9" i="21"/>
  <c r="E9" i="21"/>
  <c r="D9" i="21"/>
  <c r="C9" i="21"/>
  <c r="B9" i="21"/>
  <c r="H11" i="21"/>
  <c r="G11" i="21"/>
  <c r="F11" i="21"/>
  <c r="E11" i="21"/>
  <c r="D11" i="21"/>
  <c r="C11" i="21"/>
  <c r="B11" i="21"/>
  <c r="C13" i="21"/>
  <c r="B13" i="21"/>
  <c r="H3" i="22"/>
  <c r="H2" i="22" s="1"/>
  <c r="G3" i="22"/>
  <c r="G2" i="22" s="1"/>
  <c r="F3" i="22"/>
  <c r="E3" i="22"/>
  <c r="E2" i="22" s="1"/>
  <c r="D3" i="22"/>
  <c r="D2" i="22" s="1"/>
  <c r="C3" i="22"/>
  <c r="C2" i="22" s="1"/>
  <c r="B3" i="22"/>
  <c r="H5" i="22"/>
  <c r="G5" i="22"/>
  <c r="F5" i="22"/>
  <c r="E5" i="22"/>
  <c r="D5" i="22"/>
  <c r="C5" i="22"/>
  <c r="B5" i="22"/>
  <c r="H7" i="22"/>
  <c r="G7" i="22"/>
  <c r="F7" i="22"/>
  <c r="E7" i="22"/>
  <c r="D7" i="22"/>
  <c r="C7" i="22"/>
  <c r="B7" i="22"/>
  <c r="H9" i="22"/>
  <c r="G9" i="22"/>
  <c r="F9" i="22"/>
  <c r="E9" i="22"/>
  <c r="D9" i="22"/>
  <c r="C9" i="22"/>
  <c r="B9" i="22"/>
  <c r="H11" i="22"/>
  <c r="G11" i="22"/>
  <c r="F11" i="22"/>
  <c r="E11" i="22"/>
  <c r="D11" i="22"/>
  <c r="C11" i="22"/>
  <c r="B11" i="22"/>
  <c r="C13" i="22"/>
  <c r="B13" i="22"/>
  <c r="H3" i="23"/>
  <c r="G3" i="23"/>
  <c r="G2" i="23" s="1"/>
  <c r="F3" i="23"/>
  <c r="F2" i="23" s="1"/>
  <c r="E3" i="23"/>
  <c r="E2" i="23" s="1"/>
  <c r="D3" i="23"/>
  <c r="D2" i="23" s="1"/>
  <c r="C3" i="23"/>
  <c r="C2" i="23" s="1"/>
  <c r="B3" i="23"/>
  <c r="H5" i="23"/>
  <c r="G5" i="23"/>
  <c r="F5" i="23"/>
  <c r="E5" i="23"/>
  <c r="D5" i="23"/>
  <c r="C5" i="23"/>
  <c r="B5" i="23"/>
  <c r="H7" i="23"/>
  <c r="G7" i="23"/>
  <c r="F7" i="23"/>
  <c r="E7" i="23"/>
  <c r="D7" i="23"/>
  <c r="C7" i="23"/>
  <c r="B7" i="23"/>
  <c r="H9" i="23"/>
  <c r="G9" i="23"/>
  <c r="F9" i="23"/>
  <c r="E9" i="23"/>
  <c r="D9" i="23"/>
  <c r="C9" i="23"/>
  <c r="B9" i="23"/>
  <c r="H11" i="23"/>
  <c r="G11" i="23"/>
  <c r="F11" i="23"/>
  <c r="E11" i="23"/>
  <c r="D11" i="23"/>
  <c r="C11" i="23"/>
  <c r="B11" i="23"/>
  <c r="C13" i="23"/>
  <c r="B13" i="23"/>
  <c r="H3" i="24"/>
  <c r="H2" i="24" s="1"/>
  <c r="G3" i="24"/>
  <c r="G2" i="24" s="1"/>
  <c r="F3" i="24"/>
  <c r="F2" i="24" s="1"/>
  <c r="E3" i="24"/>
  <c r="E2" i="24" s="1"/>
  <c r="D3" i="24"/>
  <c r="D2" i="24" s="1"/>
  <c r="C3" i="24"/>
  <c r="C2" i="24" s="1"/>
  <c r="B3" i="24"/>
  <c r="H5" i="24"/>
  <c r="G5" i="24"/>
  <c r="F5" i="24"/>
  <c r="E5" i="24"/>
  <c r="D5" i="24"/>
  <c r="C5" i="24"/>
  <c r="B5" i="24"/>
  <c r="H7" i="24"/>
  <c r="G7" i="24"/>
  <c r="F7" i="24"/>
  <c r="E7" i="24"/>
  <c r="D7" i="24"/>
  <c r="C7" i="24"/>
  <c r="B7" i="24"/>
  <c r="H9" i="24"/>
  <c r="G9" i="24"/>
  <c r="F9" i="24"/>
  <c r="E9" i="24"/>
  <c r="D9" i="24"/>
  <c r="C9" i="24"/>
  <c r="B9" i="24"/>
  <c r="H11" i="24"/>
  <c r="G11" i="24"/>
  <c r="F11" i="24"/>
  <c r="E11" i="24"/>
  <c r="D11" i="24"/>
  <c r="C11" i="24"/>
  <c r="B11" i="24"/>
  <c r="C13" i="24"/>
  <c r="B13" i="24"/>
  <c r="H3" i="25"/>
  <c r="H2" i="25" s="1"/>
  <c r="G3" i="25"/>
  <c r="G2" i="25" s="1"/>
  <c r="F3" i="25"/>
  <c r="F2" i="25" s="1"/>
  <c r="E3" i="25"/>
  <c r="E2" i="25" s="1"/>
  <c r="D3" i="25"/>
  <c r="D2" i="25" s="1"/>
  <c r="C3" i="25"/>
  <c r="C2" i="25" s="1"/>
  <c r="B3" i="25"/>
  <c r="H5" i="25"/>
  <c r="G5" i="25"/>
  <c r="F5" i="25"/>
  <c r="E5" i="25"/>
  <c r="D5" i="25"/>
  <c r="C5" i="25"/>
  <c r="B5" i="25"/>
  <c r="H7" i="25"/>
  <c r="G7" i="25"/>
  <c r="F7" i="25"/>
  <c r="E7" i="25"/>
  <c r="D7" i="25"/>
  <c r="C7" i="25"/>
  <c r="B7" i="25"/>
  <c r="H9" i="25"/>
  <c r="G9" i="25"/>
  <c r="F9" i="25"/>
  <c r="E9" i="25"/>
  <c r="D9" i="25"/>
  <c r="C9" i="25"/>
  <c r="B9" i="25"/>
  <c r="H11" i="25"/>
  <c r="G11" i="25"/>
  <c r="F11" i="25"/>
  <c r="E11" i="25"/>
  <c r="D11" i="25"/>
  <c r="C11" i="25"/>
  <c r="B11" i="25"/>
  <c r="C13" i="25"/>
  <c r="B13" i="25"/>
  <c r="D2" i="18"/>
  <c r="H2" i="23"/>
  <c r="F2" i="22"/>
  <c r="B2" i="14"/>
  <c r="G2" i="14" l="1"/>
  <c r="E2" i="14"/>
  <c r="C2" i="14"/>
  <c r="H2" i="14"/>
  <c r="F2" i="14"/>
  <c r="D2" i="14"/>
</calcChain>
</file>

<file path=xl/sharedStrings.xml><?xml version="1.0" encoding="utf-8"?>
<sst xmlns="http://schemas.openxmlformats.org/spreadsheetml/2006/main" count="20" uniqueCount="9">
  <si>
    <t>NOTAS</t>
  </si>
  <si>
    <t>CONFIGURACIÓN DEL CALENDARIO</t>
  </si>
  <si>
    <t>AÑO</t>
  </si>
  <si>
    <t>INICIO DE LA SEMANA</t>
  </si>
  <si>
    <t>DOMINGO</t>
  </si>
  <si>
    <t>exel, español, trabajo</t>
  </si>
  <si>
    <t>examen fisica</t>
  </si>
  <si>
    <t>estudiar computo, plataforma mate, libro</t>
  </si>
  <si>
    <t>mate tarea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</si>
</sst>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
  </numFmts>
  <fonts count="13" x14ac:knownFonts="1">
    <font>
      <sz val="11"/>
      <color theme="1" tint="0.24994659260841701"/>
      <name val="Sylfaen"/>
      <family val="2"/>
      <scheme val="minor"/>
    </font>
    <font>
      <sz val="8"/>
      <name val="Arial"/>
      <family val="2"/>
    </font>
    <font>
      <sz val="10"/>
      <name val="Century Gothic"/>
      <family val="2"/>
    </font>
    <font>
      <b/>
      <sz val="11"/>
      <color theme="0"/>
      <name val="Sylfaen"/>
      <family val="2"/>
      <scheme val="minor"/>
    </font>
    <font>
      <b/>
      <sz val="14"/>
      <color theme="0"/>
      <name val="Sylfaen"/>
      <family val="2"/>
      <scheme val="minor"/>
    </font>
    <font>
      <sz val="35"/>
      <color theme="4"/>
      <name val="Sylfaen"/>
      <family val="2"/>
      <scheme val="minor"/>
    </font>
    <font>
      <sz val="12"/>
      <color theme="4" tint="-0.24994659260841701"/>
      <name val="Sylfaen"/>
      <family val="1"/>
      <scheme val="major"/>
    </font>
    <font>
      <sz val="11"/>
      <color theme="1" tint="0.34998626667073579"/>
      <name val="Sylfaen"/>
      <family val="2"/>
      <scheme val="minor"/>
    </font>
    <font>
      <sz val="11"/>
      <color theme="4" tint="-0.24994659260841701"/>
      <name val="Sylfaen"/>
      <family val="2"/>
      <scheme val="minor"/>
    </font>
    <font>
      <sz val="11"/>
      <color indexed="63"/>
      <name val="Sylfaen"/>
      <family val="2"/>
      <scheme val="minor"/>
    </font>
    <font>
      <sz val="11"/>
      <name val="Sylfaen"/>
      <family val="2"/>
      <scheme val="minor"/>
    </font>
    <font>
      <b/>
      <sz val="11"/>
      <color theme="1" tint="0.34998626667073579"/>
      <name val="Sylfaen"/>
      <family val="2"/>
      <scheme val="minor"/>
    </font>
    <font>
      <sz val="11"/>
      <color theme="1" tint="0.24994659260841701"/>
      <name val="Sylfaen"/>
      <family val="2"/>
      <scheme val="minor"/>
    </font>
  </fonts>
  <fills count="7">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s>
  <borders count="4">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s>
  <cellStyleXfs count="17">
    <xf numFmtId="0" fontId="0" fillId="0" borderId="0">
      <alignment vertical="top"/>
    </xf>
    <xf numFmtId="0" fontId="9" fillId="3" borderId="0" applyNumberFormat="0" applyBorder="0" applyAlignment="0" applyProtection="0"/>
    <xf numFmtId="0" fontId="8" fillId="0" borderId="3" applyNumberFormat="0" applyFill="0" applyProtection="0">
      <alignment horizontal="left" vertical="center" indent="1"/>
    </xf>
    <xf numFmtId="0" fontId="3" fillId="4" borderId="1" applyNumberFormat="0" applyAlignment="0" applyProtection="0"/>
    <xf numFmtId="0" fontId="4" fillId="5" borderId="2" applyNumberFormat="0" applyProtection="0">
      <alignment vertical="center"/>
    </xf>
    <xf numFmtId="0" fontId="5" fillId="0" borderId="0" applyFill="0" applyBorder="0" applyProtection="0">
      <alignment vertical="center"/>
    </xf>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11" fillId="6" borderId="0" applyBorder="0" applyProtection="0">
      <alignment horizontal="left" vertical="top" wrapText="1" indent="1"/>
    </xf>
    <xf numFmtId="168" fontId="7" fillId="0" borderId="0">
      <alignment horizontal="left" indent="1"/>
    </xf>
    <xf numFmtId="0" fontId="10" fillId="6" borderId="0" applyNumberFormat="0" applyFont="0" applyBorder="0" applyAlignment="0">
      <alignment horizontal="left" vertical="center" indent="1"/>
    </xf>
    <xf numFmtId="0" fontId="6" fillId="0" borderId="0">
      <alignment horizontal="left" indent="1"/>
    </xf>
    <xf numFmtId="0" fontId="8" fillId="0" borderId="0" applyFill="0" applyProtection="0"/>
    <xf numFmtId="0" fontId="12" fillId="0" borderId="0" applyFill="0" applyProtection="0"/>
  </cellStyleXfs>
  <cellXfs count="27">
    <xf numFmtId="0" fontId="0" fillId="0" borderId="0" xfId="0">
      <alignment vertical="top"/>
    </xf>
    <xf numFmtId="0" fontId="0" fillId="2" borderId="0" xfId="0" applyFill="1">
      <alignment vertical="top"/>
    </xf>
    <xf numFmtId="0" fontId="2" fillId="0" borderId="0" xfId="0" applyFont="1">
      <alignment vertical="top"/>
    </xf>
    <xf numFmtId="0" fontId="8" fillId="2" borderId="0" xfId="2" applyFill="1" applyBorder="1" applyAlignment="1">
      <alignment vertical="center"/>
    </xf>
    <xf numFmtId="0" fontId="5" fillId="0" borderId="0" xfId="5" applyFill="1" applyBorder="1" applyAlignment="1">
      <alignment horizontal="right" vertical="center"/>
    </xf>
    <xf numFmtId="0" fontId="0" fillId="0" borderId="0" xfId="0" applyAlignment="1">
      <alignment horizontal="left" indent="1"/>
    </xf>
    <xf numFmtId="0" fontId="0" fillId="2" borderId="0" xfId="0" applyFill="1" applyAlignment="1">
      <alignment horizontal="right"/>
    </xf>
    <xf numFmtId="0" fontId="5" fillId="2" borderId="0" xfId="5" applyFill="1" applyAlignment="1">
      <alignment horizontal="left" vertical="center"/>
    </xf>
    <xf numFmtId="168" fontId="7" fillId="0" borderId="0" xfId="12">
      <alignment horizontal="left" indent="1"/>
    </xf>
    <xf numFmtId="0" fontId="0" fillId="0" borderId="0" xfId="0" applyFont="1">
      <alignment vertical="top"/>
    </xf>
    <xf numFmtId="0" fontId="0" fillId="2" borderId="0" xfId="0" applyFont="1" applyFill="1" applyAlignment="1">
      <alignment horizontal="right"/>
    </xf>
    <xf numFmtId="168" fontId="7" fillId="6" borderId="0" xfId="13" applyNumberFormat="1" applyFont="1" applyAlignment="1">
      <alignment horizontal="left" wrapText="1" indent="1"/>
    </xf>
    <xf numFmtId="0" fontId="0" fillId="0" borderId="0" xfId="0">
      <alignment vertical="top"/>
    </xf>
    <xf numFmtId="0" fontId="8" fillId="0" borderId="3" xfId="2" applyFill="1">
      <alignment horizontal="left" vertical="center" indent="1"/>
    </xf>
    <xf numFmtId="0" fontId="6" fillId="0" borderId="0" xfId="14">
      <alignment horizontal="left" indent="1"/>
    </xf>
    <xf numFmtId="0" fontId="0" fillId="0" borderId="0" xfId="0">
      <alignment vertical="top"/>
    </xf>
    <xf numFmtId="168" fontId="7" fillId="6" borderId="0" xfId="13" applyNumberFormat="1" applyFont="1" applyAlignment="1">
      <alignment horizontal="left" indent="1"/>
    </xf>
    <xf numFmtId="0" fontId="5" fillId="2" borderId="0" xfId="5" applyFill="1" applyBorder="1" applyAlignment="1">
      <alignment horizontal="left" vertical="center"/>
    </xf>
    <xf numFmtId="0" fontId="0" fillId="0" borderId="0" xfId="0">
      <alignment vertical="top"/>
    </xf>
    <xf numFmtId="0" fontId="5" fillId="2" borderId="0" xfId="5" applyFill="1" applyBorder="1">
      <alignment vertical="center"/>
    </xf>
    <xf numFmtId="0" fontId="5" fillId="2" borderId="0" xfId="5" applyNumberFormat="1" applyFill="1" applyBorder="1" applyAlignment="1">
      <alignment horizontal="left" vertical="center"/>
    </xf>
    <xf numFmtId="168" fontId="0" fillId="0" borderId="0" xfId="0" applyNumberFormat="1">
      <alignment vertical="top"/>
    </xf>
    <xf numFmtId="0" fontId="8" fillId="2" borderId="0" xfId="15" applyFill="1"/>
    <xf numFmtId="0" fontId="12" fillId="0" borderId="0" xfId="16"/>
    <xf numFmtId="0" fontId="0" fillId="6" borderId="0" xfId="13" applyFont="1" applyAlignment="1">
      <alignment vertical="top"/>
    </xf>
    <xf numFmtId="0" fontId="11" fillId="6" borderId="0" xfId="11">
      <alignment horizontal="left" vertical="top" wrapText="1" indent="1"/>
    </xf>
    <xf numFmtId="0" fontId="0" fillId="6" borderId="0" xfId="13" applyFont="1" applyAlignment="1">
      <alignment vertical="top"/>
    </xf>
  </cellXfs>
  <cellStyles count="17">
    <cellStyle name="40% - Énfasis1" xfId="1" builtinId="31" customBuiltin="1"/>
    <cellStyle name="Con bandas" xfId="13"/>
    <cellStyle name="Día" xfId="12"/>
    <cellStyle name="Encabezado 1" xfId="2" builtinId="16" customBuiltin="1"/>
    <cellStyle name="Encabezado 4" xfId="11" builtinId="19" customBuiltin="1"/>
    <cellStyle name="Énfasis1" xfId="3" builtinId="29" customBuiltin="1"/>
    <cellStyle name="Énfasis5" xfId="4" builtinId="45" customBuiltin="1"/>
    <cellStyle name="Entrada de configuración" xfId="14"/>
    <cellStyle name="Millares" xfId="6" builtinId="3" customBuiltin="1"/>
    <cellStyle name="Millares [0]" xfId="7" builtinId="6" customBuiltin="1"/>
    <cellStyle name="Moneda" xfId="8" builtinId="4" customBuiltin="1"/>
    <cellStyle name="Moneda [0]" xfId="9" builtinId="7" customBuiltin="1"/>
    <cellStyle name="Normal" xfId="0" builtinId="0" customBuiltin="1"/>
    <cellStyle name="Porcentaje" xfId="10" builtinId="5" customBuiltin="1"/>
    <cellStyle name="Título" xfId="5" builtinId="15" customBuiltin="1"/>
    <cellStyle name="Título 2" xfId="15" builtinId="17" customBuiltin="1"/>
    <cellStyle name="Título 3" xfId="16" builtinId="18" customBuiltin="1"/>
  </cellStyles>
  <dxfs count="24">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Global Calendar">
      <a:dk1>
        <a:sysClr val="windowText" lastClr="000000"/>
      </a:dk1>
      <a:lt1>
        <a:sysClr val="window" lastClr="FFFFFF"/>
      </a:lt1>
      <a:dk2>
        <a:srgbClr val="404040"/>
      </a:dk2>
      <a:lt2>
        <a:srgbClr val="F6F6F1"/>
      </a:lt2>
      <a:accent1>
        <a:srgbClr val="669933"/>
      </a:accent1>
      <a:accent2>
        <a:srgbClr val="E69216"/>
      </a:accent2>
      <a:accent3>
        <a:srgbClr val="609FC2"/>
      </a:accent3>
      <a:accent4>
        <a:srgbClr val="E6B819"/>
      </a:accent4>
      <a:accent5>
        <a:srgbClr val="DA695B"/>
      </a:accent5>
      <a:accent6>
        <a:srgbClr val="956895"/>
      </a:accent6>
      <a:hlink>
        <a:srgbClr val="609FC2"/>
      </a:hlink>
      <a:folHlink>
        <a:srgbClr val="956895"/>
      </a:folHlink>
    </a:clrScheme>
    <a:fontScheme name="Calendar">
      <a:majorFont>
        <a:latin typeface="Sylfaen"/>
        <a:ea typeface=""/>
        <a:cs typeface=""/>
      </a:majorFont>
      <a:minorFont>
        <a:latin typeface="Sylfaen"/>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499984740745262"/>
    <pageSetUpPr autoPageBreaks="0" fitToPage="1"/>
  </sheetPr>
  <dimension ref="A1:K14"/>
  <sheetViews>
    <sheetView showGridLines="0" zoomScaleNormal="100" workbookViewId="0"/>
  </sheetViews>
  <sheetFormatPr baseColWidth="10" defaultColWidth="8.75" defaultRowHeight="15" x14ac:dyDescent="0.25"/>
  <cols>
    <col min="1" max="1" width="2.625" style="15" customWidth="1"/>
    <col min="2" max="2" width="18.25" customWidth="1"/>
    <col min="3" max="8" width="17.625" customWidth="1"/>
    <col min="9" max="9" width="2.625" customWidth="1"/>
    <col min="10" max="10" width="21.625" customWidth="1"/>
    <col min="11" max="11" width="13.625" customWidth="1"/>
  </cols>
  <sheetData>
    <row r="1" spans="1:11" s="1" customFormat="1" ht="60" customHeight="1" x14ac:dyDescent="0.25">
      <c r="A1" s="15"/>
      <c r="B1" s="19" t="str">
        <f ca="1">"Enero "&amp;CalendarYear</f>
        <v>Enero 2018</v>
      </c>
      <c r="C1" s="17"/>
      <c r="D1" s="20"/>
      <c r="E1" s="3"/>
      <c r="F1" s="3"/>
      <c r="G1" s="3"/>
      <c r="H1" s="7"/>
      <c r="J1" s="22" t="s">
        <v>1</v>
      </c>
      <c r="K1" s="12"/>
    </row>
    <row r="2" spans="1:11" s="2" customFormat="1" ht="21.75" customHeight="1" thickBot="1" x14ac:dyDescent="0.4">
      <c r="A2" s="15"/>
      <c r="B2" s="13" t="str">
        <f>WeekStart</f>
        <v>DOMINGO</v>
      </c>
      <c r="C2" s="13" t="str">
        <f t="shared" ref="C2:H2" ca="1" si="0">UPPER(TEXT(C3,"dddd"))</f>
        <v>LUNES</v>
      </c>
      <c r="D2" s="13" t="str">
        <f ca="1">UPPER(TEXT(D3,"dddd"))</f>
        <v>MARTES</v>
      </c>
      <c r="E2" s="13" t="str">
        <f t="shared" ca="1" si="0"/>
        <v>MIÉRCOLES</v>
      </c>
      <c r="F2" s="13" t="str">
        <f t="shared" ca="1" si="0"/>
        <v>JUEVES</v>
      </c>
      <c r="G2" s="13" t="str">
        <f t="shared" ca="1" si="0"/>
        <v>VIERNES</v>
      </c>
      <c r="H2" s="13" t="str">
        <f t="shared" ca="1" si="0"/>
        <v>SÁBADO</v>
      </c>
      <c r="J2" s="23" t="s">
        <v>2</v>
      </c>
      <c r="K2" s="14">
        <f ca="1">YEAR(TODAY())</f>
        <v>2018</v>
      </c>
    </row>
    <row r="3" spans="1:11" s="5" customFormat="1" ht="19.5" customHeight="1" x14ac:dyDescent="0.35">
      <c r="A3" s="15"/>
      <c r="B3" s="8">
        <f t="array" aca="1" ref="B3:H3" ca="1">DaysAndWeeks+DATE(CalendarYear,1,1)-WEEKDAY(DATE(CalendarYear,1,1),(WeekStart="Lunes")+1)+1</f>
        <v>43100</v>
      </c>
      <c r="C3" s="8">
        <f ca="1"/>
        <v>43101</v>
      </c>
      <c r="D3" s="8">
        <f ca="1"/>
        <v>43102</v>
      </c>
      <c r="E3" s="8">
        <f ca="1"/>
        <v>43103</v>
      </c>
      <c r="F3" s="8">
        <f ca="1"/>
        <v>43104</v>
      </c>
      <c r="G3" s="8">
        <f ca="1"/>
        <v>43105</v>
      </c>
      <c r="H3" s="8">
        <f ca="1"/>
        <v>43106</v>
      </c>
      <c r="J3" s="23" t="s">
        <v>3</v>
      </c>
      <c r="K3" s="14" t="s">
        <v>4</v>
      </c>
    </row>
    <row r="4" spans="1:11" ht="57.95" customHeight="1" x14ac:dyDescent="0.25">
      <c r="B4" s="18"/>
      <c r="C4" s="18"/>
      <c r="D4" s="18"/>
      <c r="E4" s="18"/>
      <c r="F4" s="18"/>
      <c r="G4" s="18"/>
      <c r="H4" s="18"/>
      <c r="J4" s="21"/>
    </row>
    <row r="5" spans="1:11" s="5" customFormat="1" ht="19.5" customHeight="1" x14ac:dyDescent="0.25">
      <c r="A5" s="15"/>
      <c r="B5" s="11">
        <f t="array" aca="1" ref="B5:H5" ca="1">DaysAndWeeks+DATE(CalendarYear,1,1)-WEEKDAY(DATE(CalendarYear,1,1),(WeekStart="Lunes")+1)+8</f>
        <v>43107</v>
      </c>
      <c r="C5" s="11">
        <f ca="1"/>
        <v>43108</v>
      </c>
      <c r="D5" s="11">
        <f ca="1"/>
        <v>43109</v>
      </c>
      <c r="E5" s="11">
        <f ca="1"/>
        <v>43110</v>
      </c>
      <c r="F5" s="11">
        <f ca="1"/>
        <v>43111</v>
      </c>
      <c r="G5" s="11">
        <f ca="1"/>
        <v>43112</v>
      </c>
      <c r="H5" s="11">
        <f ca="1"/>
        <v>43113</v>
      </c>
    </row>
    <row r="6" spans="1:11" s="9" customFormat="1" ht="57.95" customHeight="1" x14ac:dyDescent="0.25">
      <c r="A6" s="15"/>
      <c r="B6" s="24"/>
      <c r="C6" s="24"/>
      <c r="D6" s="24"/>
      <c r="E6" s="24"/>
      <c r="F6" s="24"/>
      <c r="G6" s="24"/>
      <c r="H6" s="24"/>
      <c r="J6" s="10"/>
    </row>
    <row r="7" spans="1:11" s="5" customFormat="1" ht="19.5" customHeight="1" x14ac:dyDescent="0.25">
      <c r="A7" s="15"/>
      <c r="B7" s="8">
        <f t="array" aca="1" ref="B7:H7" ca="1">DaysAndWeeks+DATE(CalendarYear,1,1)-WEEKDAY(DATE(CalendarYear,1,1),(WeekStart="Lunes")+1)+15</f>
        <v>43114</v>
      </c>
      <c r="C7" s="8">
        <f ca="1"/>
        <v>43115</v>
      </c>
      <c r="D7" s="8">
        <f ca="1"/>
        <v>43116</v>
      </c>
      <c r="E7" s="8">
        <f ca="1"/>
        <v>43117</v>
      </c>
      <c r="F7" s="8">
        <f ca="1"/>
        <v>43118</v>
      </c>
      <c r="G7" s="8">
        <f ca="1"/>
        <v>43119</v>
      </c>
      <c r="H7" s="8">
        <f ca="1"/>
        <v>43120</v>
      </c>
      <c r="J7" s="6"/>
    </row>
    <row r="8" spans="1:11" s="9" customFormat="1" ht="57.95" customHeight="1" x14ac:dyDescent="0.25">
      <c r="A8" s="15"/>
      <c r="B8" s="18"/>
      <c r="C8" s="18"/>
      <c r="D8" s="18"/>
      <c r="E8" s="18"/>
      <c r="F8" s="18"/>
      <c r="G8" s="18"/>
      <c r="H8" s="18"/>
    </row>
    <row r="9" spans="1:11" s="5" customFormat="1" ht="19.5" customHeight="1" x14ac:dyDescent="0.25">
      <c r="A9" s="15"/>
      <c r="B9" s="11">
        <f t="array" aca="1" ref="B9:H9" ca="1">DaysAndWeeks+DATE(CalendarYear,1,1)-WEEKDAY(DATE(CalendarYear,1,1),(WeekStart="Lunes")+1)+22</f>
        <v>43121</v>
      </c>
      <c r="C9" s="11">
        <f ca="1"/>
        <v>43122</v>
      </c>
      <c r="D9" s="11">
        <f ca="1"/>
        <v>43123</v>
      </c>
      <c r="E9" s="11">
        <f ca="1"/>
        <v>43124</v>
      </c>
      <c r="F9" s="11">
        <f ca="1"/>
        <v>43125</v>
      </c>
      <c r="G9" s="11">
        <f ca="1"/>
        <v>43126</v>
      </c>
      <c r="H9" s="11">
        <f ca="1"/>
        <v>43127</v>
      </c>
    </row>
    <row r="10" spans="1:11" s="9" customFormat="1" ht="57.95" customHeight="1" x14ac:dyDescent="0.25">
      <c r="A10" s="15"/>
      <c r="B10" s="24"/>
      <c r="C10" s="24"/>
      <c r="D10" s="24"/>
      <c r="E10" s="24"/>
      <c r="F10" s="24"/>
      <c r="G10" s="24"/>
      <c r="H10" s="24"/>
    </row>
    <row r="11" spans="1:11" s="5" customFormat="1" ht="19.5" customHeight="1" x14ac:dyDescent="0.25">
      <c r="A11" s="15"/>
      <c r="B11" s="8">
        <f t="array" aca="1" ref="B11:H11" ca="1">DaysAndWeeks+DATE(CalendarYear,1,1)-WEEKDAY(DATE(CalendarYear,1,1),(WeekStart="Lunes")+1)+29</f>
        <v>43128</v>
      </c>
      <c r="C11" s="8">
        <f ca="1"/>
        <v>43129</v>
      </c>
      <c r="D11" s="8">
        <f ca="1"/>
        <v>43130</v>
      </c>
      <c r="E11" s="8">
        <f ca="1"/>
        <v>43131</v>
      </c>
      <c r="F11" s="8">
        <f ca="1"/>
        <v>43132</v>
      </c>
      <c r="G11" s="8">
        <f ca="1"/>
        <v>43133</v>
      </c>
      <c r="H11" s="8">
        <f ca="1"/>
        <v>43134</v>
      </c>
    </row>
    <row r="12" spans="1:11" s="9" customFormat="1" ht="57.95" customHeight="1" x14ac:dyDescent="0.25">
      <c r="A12" s="15"/>
      <c r="B12" s="18"/>
      <c r="C12" s="18"/>
      <c r="D12" s="18"/>
      <c r="E12" s="18"/>
      <c r="F12" s="18"/>
      <c r="G12" s="18"/>
      <c r="H12" s="18"/>
    </row>
    <row r="13" spans="1:11" s="5" customFormat="1" ht="19.5" customHeight="1" x14ac:dyDescent="0.25">
      <c r="A13" s="15"/>
      <c r="B13" s="11">
        <f t="array" aca="1" ref="B13:C13" ca="1">DaysAndWeeks+DATE(CalendarYear,1,1)-WEEKDAY(DATE(CalendarYear,1,1),(WeekStart="Lunes")+1)+36</f>
        <v>43135</v>
      </c>
      <c r="C13" s="11">
        <f ca="1"/>
        <v>43136</v>
      </c>
      <c r="D13" s="25" t="s">
        <v>0</v>
      </c>
      <c r="E13" s="26"/>
      <c r="F13" s="26"/>
      <c r="G13" s="26"/>
      <c r="H13" s="26"/>
    </row>
    <row r="14" spans="1:11" s="9" customFormat="1" ht="57.95" customHeight="1" x14ac:dyDescent="0.25">
      <c r="A14" s="15"/>
      <c r="B14" s="24"/>
      <c r="C14" s="24"/>
      <c r="D14" s="25"/>
      <c r="E14" s="26"/>
      <c r="F14" s="26"/>
      <c r="G14" s="26"/>
      <c r="H14" s="26"/>
    </row>
  </sheetData>
  <mergeCells count="2">
    <mergeCell ref="D13:D14"/>
    <mergeCell ref="E13:H14"/>
  </mergeCells>
  <phoneticPr fontId="1" type="noConversion"/>
  <conditionalFormatting sqref="B11:H11 B13:C13">
    <cfRule type="expression" dxfId="23" priority="24">
      <formula>AND(DAY(B11)&gt;=1,DAY(B11)&lt;=15)</formula>
    </cfRule>
  </conditionalFormatting>
  <conditionalFormatting sqref="B3:G3">
    <cfRule type="expression" dxfId="22" priority="23">
      <formula>DAY(B3)&gt;8</formula>
    </cfRule>
  </conditionalFormatting>
  <dataValidations count="15">
    <dataValidation type="list" errorStyle="warning" allowBlank="1" showInputMessage="1" showErrorMessage="1" error="Seleccione un día de la lista. Seleccione CANCELAR y presione ALT+FLECHA ABAJO para elegir un día de la lista desplegable." prompt="Escriba el día de inicio de la semana en esta celda. Presione ALT+FLECHA ABAJO para abrir la lista desplegable y luego, ENTRAR para seleccionar el día de inicio de la semana." sqref="K3">
      <formula1>"DOMINGO,LUNES"</formula1>
    </dataValidation>
    <dataValidation allowBlank="1" showInputMessage="1" showErrorMessage="1" prompt="Cree calendarios personalizados de un mes en este libro. Personalice el año y el día de inicio de la semana de todos los meses con esta hoja de cálculo de enero. Cada mes se encuentra en una hoja de cálculo independiente." sqref="A1"/>
    <dataValidation allowBlank="1" showInputMessage="1" showErrorMessage="1" prompt="El año de esta celda se actualiza automáticamente. Seleccione otro año en la celda K2 para cambiar de año." sqref="C1:D1"/>
    <dataValidation allowBlank="1" showInputMessage="1" showErrorMessage="1" prompt="Escriba el año y seleccione el día de inicio del calendario en las celdas siguientes. Estas celdas de configuración del calendario no se imprimirán." sqref="J1"/>
    <dataValidation allowBlank="1" showInputMessage="1" showErrorMessage="1" prompt="Escriba el año en la celda a la derecha." sqref="J2"/>
    <dataValidation allowBlank="1" showInputMessage="1" showErrorMessage="1" prompt="Seleccione el día de inicio de la semana en la celda a la derecha." sqref="J3"/>
    <dataValidation allowBlank="1" showInputMessage="1" showErrorMessage="1" prompt="Escriba el año en esta celda." sqref="K2"/>
    <dataValidation allowBlank="1" showInputMessage="1" showErrorMessage="1" prompt="Esta fila contiene los nombres de los días laborables de este calendario. Esta celda contiene el día de inicio de la semana. Para cambiar el día de inicio, escriba un nuevo día laborable en la celda K3." sqref="B2"/>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l año de esta celda se actualiza automáticamente según el año especificado en la celda K2. El calendario siguiente incluye fechas de los meses anterior y posterior con un sombreado de fuente más claro." sqref="B1"/>
    <dataValidation allowBlank="1" showInputMessage="1" showErrorMessage="1" prompt="El día laborable se determinará    _x000a_automáticamente." sqref="H2"/>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scriba notas en esta celda." sqref="E13:H14"/>
    <dataValidation allowBlank="1" showInputMessage="1" showErrorMessage="1" prompt="Escriba notas en la celda a la derecha." sqref="D13:D1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orientation="landscape" r:id="rId1"/>
  <headerFooter differentFirst="1" alignWithMargins="0">
    <oddFooter>Page &amp;P of &amp;N</oddFooter>
  </headerFooter>
  <customProperties>
    <customPr name="SheetChanged" r:id="rId2"/>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249977111117893"/>
    <pageSetUpPr fitToPage="1"/>
  </sheetPr>
  <dimension ref="A1:H14"/>
  <sheetViews>
    <sheetView showGridLines="0" workbookViewId="0"/>
  </sheetViews>
  <sheetFormatPr baseColWidth="10" defaultColWidth="8.75" defaultRowHeight="15" x14ac:dyDescent="0.25"/>
  <cols>
    <col min="1" max="1" width="2.625" style="15" customWidth="1"/>
    <col min="2" max="2" width="18.25" customWidth="1"/>
    <col min="3" max="8" width="17.625" customWidth="1"/>
    <col min="9" max="9" width="2.625" customWidth="1"/>
    <col min="10" max="10" width="12" customWidth="1"/>
  </cols>
  <sheetData>
    <row r="1" spans="1:8" s="1" customFormat="1" ht="59.25" customHeight="1" x14ac:dyDescent="0.25">
      <c r="A1" s="15"/>
      <c r="B1" s="17" t="str">
        <f ca="1">"Febrero "&amp;CalendarYear</f>
        <v>Febrero 2018</v>
      </c>
      <c r="C1" s="17"/>
      <c r="D1" s="17"/>
      <c r="E1" s="3"/>
      <c r="F1" s="3"/>
      <c r="G1" s="3"/>
      <c r="H1" s="4"/>
    </row>
    <row r="2" spans="1:8" s="2" customFormat="1" ht="21.75" customHeight="1" thickBot="1" x14ac:dyDescent="0.3">
      <c r="A2" s="15"/>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s="5" customFormat="1" ht="19.5" customHeight="1" x14ac:dyDescent="0.25">
      <c r="A3" s="15"/>
      <c r="B3" s="8">
        <f t="array" aca="1" ref="B3:H3" ca="1">DaysAndWeeks+DATE(CalendarYear,2,1)-WEEKDAY(DATE(CalendarYear,2,1),(WeekStart="Lunes")+1)+1</f>
        <v>43128</v>
      </c>
      <c r="C3" s="8">
        <f ca="1"/>
        <v>43129</v>
      </c>
      <c r="D3" s="8">
        <f ca="1"/>
        <v>43130</v>
      </c>
      <c r="E3" s="8">
        <f ca="1"/>
        <v>43131</v>
      </c>
      <c r="F3" s="8">
        <f ca="1"/>
        <v>43132</v>
      </c>
      <c r="G3" s="8">
        <f ca="1"/>
        <v>43133</v>
      </c>
      <c r="H3" s="8">
        <f ca="1"/>
        <v>43134</v>
      </c>
    </row>
    <row r="4" spans="1:8" ht="57.95" customHeight="1" x14ac:dyDescent="0.25">
      <c r="B4" s="15"/>
      <c r="C4" s="15"/>
      <c r="D4" s="15"/>
      <c r="E4" s="15"/>
      <c r="F4" s="15"/>
      <c r="G4" s="15"/>
      <c r="H4" s="15"/>
    </row>
    <row r="5" spans="1:8" s="5" customFormat="1" ht="19.5" customHeight="1" x14ac:dyDescent="0.25">
      <c r="A5" s="15"/>
      <c r="B5" s="16">
        <f t="array" aca="1" ref="B5:H5" ca="1">DaysAndWeeks+DATE(CalendarYear,2,1)-WEEKDAY(DATE(CalendarYear,2,1),(WeekStart="Lunes")+1)+8</f>
        <v>43135</v>
      </c>
      <c r="C5" s="16">
        <f ca="1"/>
        <v>43136</v>
      </c>
      <c r="D5" s="16">
        <f ca="1"/>
        <v>43137</v>
      </c>
      <c r="E5" s="16">
        <f ca="1"/>
        <v>43138</v>
      </c>
      <c r="F5" s="16">
        <f ca="1"/>
        <v>43139</v>
      </c>
      <c r="G5" s="16">
        <f ca="1"/>
        <v>43140</v>
      </c>
      <c r="H5" s="16">
        <f ca="1"/>
        <v>43141</v>
      </c>
    </row>
    <row r="6" spans="1:8" ht="57.95" customHeight="1" x14ac:dyDescent="0.25">
      <c r="B6" s="24"/>
      <c r="C6" s="24"/>
      <c r="D6" s="24"/>
      <c r="E6" s="24"/>
      <c r="F6" s="24"/>
      <c r="G6" s="24"/>
      <c r="H6" s="24"/>
    </row>
    <row r="7" spans="1:8" s="5" customFormat="1" ht="19.5" customHeight="1" x14ac:dyDescent="0.25">
      <c r="A7" s="15"/>
      <c r="B7" s="8">
        <f t="array" aca="1" ref="B7:H7" ca="1">DaysAndWeeks+DATE(CalendarYear,2,1)-WEEKDAY(DATE(CalendarYear,2,1),(WeekStart="Lunes")+1)+15</f>
        <v>43142</v>
      </c>
      <c r="C7" s="8">
        <f ca="1"/>
        <v>43143</v>
      </c>
      <c r="D7" s="8">
        <f ca="1"/>
        <v>43144</v>
      </c>
      <c r="E7" s="8">
        <f ca="1"/>
        <v>43145</v>
      </c>
      <c r="F7" s="8">
        <f ca="1"/>
        <v>43146</v>
      </c>
      <c r="G7" s="8">
        <f ca="1"/>
        <v>43147</v>
      </c>
      <c r="H7" s="8">
        <f ca="1"/>
        <v>43148</v>
      </c>
    </row>
    <row r="8" spans="1:8" ht="57.95" customHeight="1" x14ac:dyDescent="0.25">
      <c r="B8" s="15"/>
      <c r="C8" s="15"/>
      <c r="D8" s="15"/>
      <c r="E8" s="15"/>
      <c r="F8" s="15"/>
      <c r="G8" s="15"/>
      <c r="H8" s="15"/>
    </row>
    <row r="9" spans="1:8" s="5" customFormat="1" ht="19.5" customHeight="1" x14ac:dyDescent="0.25">
      <c r="A9" s="15"/>
      <c r="B9" s="16">
        <f t="array" aca="1" ref="B9:H9" ca="1">DaysAndWeeks+DATE(CalendarYear,2,1)-WEEKDAY(DATE(CalendarYear,2,1),(WeekStart="Lunes")+1)+22</f>
        <v>43149</v>
      </c>
      <c r="C9" s="16">
        <f ca="1"/>
        <v>43150</v>
      </c>
      <c r="D9" s="16">
        <f ca="1"/>
        <v>43151</v>
      </c>
      <c r="E9" s="16">
        <f ca="1"/>
        <v>43152</v>
      </c>
      <c r="F9" s="16">
        <f ca="1"/>
        <v>43153</v>
      </c>
      <c r="G9" s="16">
        <f ca="1"/>
        <v>43154</v>
      </c>
      <c r="H9" s="16">
        <f ca="1"/>
        <v>43155</v>
      </c>
    </row>
    <row r="10" spans="1:8" ht="57.95" customHeight="1" x14ac:dyDescent="0.25">
      <c r="B10" s="24"/>
      <c r="C10" s="24"/>
      <c r="D10" s="24"/>
      <c r="E10" s="24"/>
      <c r="F10" s="24"/>
      <c r="G10" s="24"/>
      <c r="H10" s="24"/>
    </row>
    <row r="11" spans="1:8" s="5" customFormat="1" ht="19.5" customHeight="1" x14ac:dyDescent="0.25">
      <c r="A11" s="15"/>
      <c r="B11" s="8">
        <f t="array" aca="1" ref="B11:H11" ca="1">DaysAndWeeks+DATE(CalendarYear,2,1)-WEEKDAY(DATE(CalendarYear,2,1),(WeekStart="Lunes")+1)+29</f>
        <v>43156</v>
      </c>
      <c r="C11" s="8">
        <f ca="1"/>
        <v>43157</v>
      </c>
      <c r="D11" s="8">
        <f ca="1"/>
        <v>43158</v>
      </c>
      <c r="E11" s="8">
        <f ca="1"/>
        <v>43159</v>
      </c>
      <c r="F11" s="8">
        <f ca="1"/>
        <v>43160</v>
      </c>
      <c r="G11" s="8">
        <f ca="1"/>
        <v>43161</v>
      </c>
      <c r="H11" s="8">
        <f ca="1"/>
        <v>43162</v>
      </c>
    </row>
    <row r="12" spans="1:8" ht="57.95" customHeight="1" x14ac:dyDescent="0.25">
      <c r="B12" s="15"/>
      <c r="C12" s="15"/>
      <c r="D12" s="15"/>
      <c r="E12" s="15"/>
      <c r="F12" s="15"/>
      <c r="G12" s="15"/>
      <c r="H12" s="15"/>
    </row>
    <row r="13" spans="1:8" s="5" customFormat="1" ht="19.5" customHeight="1" x14ac:dyDescent="0.25">
      <c r="A13" s="15"/>
      <c r="B13" s="16">
        <f t="array" aca="1" ref="B13:C13" ca="1">DaysAndWeeks+DATE(CalendarYear,2,1)-WEEKDAY(DATE(CalendarYear,2,1),(WeekStart="Lunes")+1)+36</f>
        <v>43163</v>
      </c>
      <c r="C13" s="16">
        <f ca="1"/>
        <v>43164</v>
      </c>
      <c r="D13" s="25" t="s">
        <v>0</v>
      </c>
      <c r="E13" s="26"/>
      <c r="F13" s="26"/>
      <c r="G13" s="26"/>
      <c r="H13" s="26"/>
    </row>
    <row r="14" spans="1:8" ht="57.95" customHeight="1" x14ac:dyDescent="0.25">
      <c r="B14" s="24"/>
      <c r="C14" s="24"/>
      <c r="D14" s="25"/>
      <c r="E14" s="26"/>
      <c r="F14" s="26"/>
      <c r="G14" s="26"/>
      <c r="H14" s="26"/>
    </row>
  </sheetData>
  <mergeCells count="2">
    <mergeCell ref="D13:D14"/>
    <mergeCell ref="E13:H14"/>
  </mergeCells>
  <conditionalFormatting sqref="B11:H11 B13:C13">
    <cfRule type="expression" dxfId="21" priority="2">
      <formula>AND(DAY(B11)&gt;=1,DAY(B11)&lt;=15)</formula>
    </cfRule>
  </conditionalFormatting>
  <conditionalFormatting sqref="B3:G3">
    <cfRule type="expression" dxfId="20"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febrer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"Marzo "&amp;CalendarYear</f>
        <v>Marzo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DaysAndWeeks+DATE(CalendarYear,3,1)-WEEKDAY(DATE(CalendarYear,3,1),(WeekStart="Lunes")+1)+1</f>
        <v>43156</v>
      </c>
      <c r="C3" s="8">
        <f ca="1"/>
        <v>43157</v>
      </c>
      <c r="D3" s="8">
        <f ca="1"/>
        <v>43158</v>
      </c>
      <c r="E3" s="8">
        <f ca="1"/>
        <v>43159</v>
      </c>
      <c r="F3" s="8">
        <f ca="1"/>
        <v>43160</v>
      </c>
      <c r="G3" s="8">
        <f ca="1"/>
        <v>43161</v>
      </c>
      <c r="H3" s="8">
        <f ca="1"/>
        <v>43162</v>
      </c>
    </row>
    <row r="4" spans="1:8" ht="57.95" customHeight="1" x14ac:dyDescent="0.25">
      <c r="A4" s="18"/>
      <c r="B4" s="18"/>
      <c r="C4" s="18"/>
      <c r="D4" s="18"/>
      <c r="E4" s="18"/>
      <c r="F4" s="18"/>
      <c r="G4" s="18"/>
      <c r="H4" s="18"/>
    </row>
    <row r="5" spans="1:8" ht="19.5" customHeight="1" x14ac:dyDescent="0.25">
      <c r="A5" s="18"/>
      <c r="B5" s="16">
        <f t="array" aca="1" ref="B5:H5" ca="1">DaysAndWeeks+DATE(CalendarYear,3,1)-WEEKDAY(DATE(CalendarYear,3,1),(WeekStart="Lunes")+1)+8</f>
        <v>43163</v>
      </c>
      <c r="C5" s="16">
        <f ca="1"/>
        <v>43164</v>
      </c>
      <c r="D5" s="16">
        <f ca="1"/>
        <v>43165</v>
      </c>
      <c r="E5" s="16">
        <f ca="1"/>
        <v>43166</v>
      </c>
      <c r="F5" s="16">
        <f ca="1"/>
        <v>43167</v>
      </c>
      <c r="G5" s="16">
        <f ca="1"/>
        <v>43168</v>
      </c>
      <c r="H5" s="16">
        <f ca="1"/>
        <v>43169</v>
      </c>
    </row>
    <row r="6" spans="1:8" ht="57.95" customHeight="1" x14ac:dyDescent="0.25">
      <c r="A6" s="18"/>
      <c r="B6" s="24"/>
      <c r="C6" s="24"/>
      <c r="D6" s="24"/>
      <c r="E6" s="24"/>
      <c r="F6" s="24"/>
      <c r="G6" s="24"/>
      <c r="H6" s="24"/>
    </row>
    <row r="7" spans="1:8" ht="19.5" customHeight="1" x14ac:dyDescent="0.25">
      <c r="A7" s="18"/>
      <c r="B7" s="8">
        <f t="array" aca="1" ref="B7:H7" ca="1">DaysAndWeeks+DATE(CalendarYear,3,1)-WEEKDAY(DATE(CalendarYear,3,1),(WeekStart="Lunes")+1)+15</f>
        <v>43170</v>
      </c>
      <c r="C7" s="8">
        <f ca="1"/>
        <v>43171</v>
      </c>
      <c r="D7" s="8">
        <f ca="1"/>
        <v>43172</v>
      </c>
      <c r="E7" s="8">
        <f ca="1"/>
        <v>43173</v>
      </c>
      <c r="F7" s="8">
        <f ca="1"/>
        <v>43174</v>
      </c>
      <c r="G7" s="8">
        <f ca="1"/>
        <v>43175</v>
      </c>
      <c r="H7" s="8">
        <f ca="1"/>
        <v>43176</v>
      </c>
    </row>
    <row r="8" spans="1:8" ht="57.95" customHeight="1" x14ac:dyDescent="0.25">
      <c r="A8" s="18"/>
      <c r="B8" s="18"/>
      <c r="C8" s="18"/>
      <c r="D8" s="18"/>
      <c r="E8" s="18"/>
      <c r="F8" s="18"/>
      <c r="G8" s="18"/>
      <c r="H8" s="18"/>
    </row>
    <row r="9" spans="1:8" ht="19.5" customHeight="1" x14ac:dyDescent="0.25">
      <c r="A9" s="18"/>
      <c r="B9" s="16">
        <f t="array" aca="1" ref="B9:H9" ca="1">DaysAndWeeks+DATE(CalendarYear,3,1)-WEEKDAY(DATE(CalendarYear,3,1),(WeekStart="Lunes")+1)+22</f>
        <v>43177</v>
      </c>
      <c r="C9" s="16">
        <f ca="1"/>
        <v>43178</v>
      </c>
      <c r="D9" s="16">
        <f ca="1"/>
        <v>43179</v>
      </c>
      <c r="E9" s="16">
        <f ca="1"/>
        <v>43180</v>
      </c>
      <c r="F9" s="16">
        <f ca="1"/>
        <v>43181</v>
      </c>
      <c r="G9" s="16">
        <f ca="1"/>
        <v>43182</v>
      </c>
      <c r="H9" s="16">
        <f ca="1"/>
        <v>43183</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DaysAndWeeks+DATE(CalendarYear,3,1)-WEEKDAY(DATE(CalendarYear,3,1),(WeekStart="Lunes")+1)+29</f>
        <v>43184</v>
      </c>
      <c r="C11" s="8">
        <f ca="1"/>
        <v>43185</v>
      </c>
      <c r="D11" s="8">
        <f ca="1"/>
        <v>43186</v>
      </c>
      <c r="E11" s="8">
        <f ca="1"/>
        <v>43187</v>
      </c>
      <c r="F11" s="8">
        <f ca="1"/>
        <v>43188</v>
      </c>
      <c r="G11" s="8">
        <f ca="1"/>
        <v>43189</v>
      </c>
      <c r="H11" s="8">
        <f ca="1"/>
        <v>43190</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DaysAndWeeks+DATE(CalendarYear,3,1)-WEEKDAY(DATE(CalendarYear,3,1),(WeekStart="Lunes")+1)+36</f>
        <v>43191</v>
      </c>
      <c r="C13" s="16">
        <f ca="1"/>
        <v>43192</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19" priority="2">
      <formula>AND(DAY(B11)&gt;=1,DAY(B11)&lt;=15)</formula>
    </cfRule>
  </conditionalFormatting>
  <conditionalFormatting sqref="B3:G3">
    <cfRule type="expression" dxfId="18" priority="1">
      <formula>DAY(B3)&gt;8</formula>
    </cfRule>
  </conditionalFormatting>
  <dataValidations count="10">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scriba notas en esta celda." sqref="E13:H14"/>
    <dataValidation allowBlank="1" showInputMessage="1" showErrorMessage="1" prompt="Escriba notas en la celda a la derecha." sqref="D13:D14"/>
    <dataValidation allowBlank="1" showInputMessage="1" showErrorMessage="1" prompt="Calendario del mes de marzo" sqref="A1"/>
    <dataValidation allowBlank="1" showInputMessage="1" showErrorMessage="1" prompt="El año de esta celda se actualiza automáticamente. Seleccione otro año en la celda K2 para cambiar de año." sqref="C1:D1"/>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l día laborable se determinará    _x000a_automáticamente." sqref="H2"/>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tint="0.39997558519241921"/>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"Abril "&amp;CalendarYear</f>
        <v>Abril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DaysAndWeeks+DATE(CalendarYear,4,1)-WEEKDAY(DATE(CalendarYear,4,1),(WeekStart="Lunes")+1)+1</f>
        <v>43191</v>
      </c>
      <c r="C3" s="8">
        <f ca="1"/>
        <v>43192</v>
      </c>
      <c r="D3" s="8">
        <f ca="1"/>
        <v>43193</v>
      </c>
      <c r="E3" s="8">
        <f ca="1"/>
        <v>43194</v>
      </c>
      <c r="F3" s="8">
        <f ca="1"/>
        <v>43195</v>
      </c>
      <c r="G3" s="8">
        <f ca="1"/>
        <v>43196</v>
      </c>
      <c r="H3" s="8">
        <f ca="1"/>
        <v>43197</v>
      </c>
    </row>
    <row r="4" spans="1:8" ht="57.95" customHeight="1" x14ac:dyDescent="0.25">
      <c r="A4" s="18"/>
      <c r="B4" s="18"/>
      <c r="C4" s="18"/>
      <c r="D4" s="18"/>
      <c r="E4" s="18"/>
      <c r="F4" s="18"/>
      <c r="G4" s="18"/>
      <c r="H4" s="18"/>
    </row>
    <row r="5" spans="1:8" ht="19.5" customHeight="1" x14ac:dyDescent="0.25">
      <c r="A5" s="18"/>
      <c r="B5" s="16">
        <f t="array" aca="1" ref="B5:H5" ca="1">DaysAndWeeks+DATE(CalendarYear,4,1)-WEEKDAY(DATE(CalendarYear,4,1),(WeekStart="Lunes")+1)+8</f>
        <v>43198</v>
      </c>
      <c r="C5" s="16">
        <f ca="1"/>
        <v>43199</v>
      </c>
      <c r="D5" s="16">
        <f ca="1"/>
        <v>43200</v>
      </c>
      <c r="E5" s="16">
        <f ca="1"/>
        <v>43201</v>
      </c>
      <c r="F5" s="16">
        <f ca="1"/>
        <v>43202</v>
      </c>
      <c r="G5" s="16">
        <f ca="1"/>
        <v>43203</v>
      </c>
      <c r="H5" s="16">
        <f ca="1"/>
        <v>43204</v>
      </c>
    </row>
    <row r="6" spans="1:8" ht="57.95" customHeight="1" x14ac:dyDescent="0.25">
      <c r="A6" s="18"/>
      <c r="B6" s="24"/>
      <c r="C6" s="24"/>
      <c r="D6" s="24"/>
      <c r="E6" s="24"/>
      <c r="F6" s="24"/>
      <c r="G6" s="24"/>
      <c r="H6" s="24"/>
    </row>
    <row r="7" spans="1:8" ht="19.5" customHeight="1" x14ac:dyDescent="0.25">
      <c r="A7" s="18"/>
      <c r="B7" s="8">
        <f t="array" aca="1" ref="B7:H7" ca="1">DaysAndWeeks+DATE(CalendarYear,4,1)-WEEKDAY(DATE(CalendarYear,4,1),(WeekStart="Lunes")+1)+15</f>
        <v>43205</v>
      </c>
      <c r="C7" s="8">
        <f ca="1"/>
        <v>43206</v>
      </c>
      <c r="D7" s="8">
        <f ca="1"/>
        <v>43207</v>
      </c>
      <c r="E7" s="8">
        <f ca="1"/>
        <v>43208</v>
      </c>
      <c r="F7" s="8">
        <f ca="1"/>
        <v>43209</v>
      </c>
      <c r="G7" s="8">
        <f ca="1"/>
        <v>43210</v>
      </c>
      <c r="H7" s="8">
        <f ca="1"/>
        <v>43211</v>
      </c>
    </row>
    <row r="8" spans="1:8" ht="57.95" customHeight="1" x14ac:dyDescent="0.25">
      <c r="A8" s="18"/>
      <c r="B8" s="18"/>
      <c r="C8" s="18"/>
      <c r="D8" s="18"/>
      <c r="E8" s="18"/>
      <c r="F8" s="18"/>
      <c r="G8" s="18"/>
      <c r="H8" s="18"/>
    </row>
    <row r="9" spans="1:8" ht="19.5" customHeight="1" x14ac:dyDescent="0.25">
      <c r="A9" s="18"/>
      <c r="B9" s="16">
        <f t="array" aca="1" ref="B9:H9" ca="1">DaysAndWeeks+DATE(CalendarYear,4,1)-WEEKDAY(DATE(CalendarYear,4,1),(WeekStart="Lunes")+1)+22</f>
        <v>43212</v>
      </c>
      <c r="C9" s="16">
        <f ca="1"/>
        <v>43213</v>
      </c>
      <c r="D9" s="16">
        <f ca="1"/>
        <v>43214</v>
      </c>
      <c r="E9" s="16">
        <f ca="1"/>
        <v>43215</v>
      </c>
      <c r="F9" s="16">
        <f ca="1"/>
        <v>43216</v>
      </c>
      <c r="G9" s="16">
        <f ca="1"/>
        <v>43217</v>
      </c>
      <c r="H9" s="16">
        <f ca="1"/>
        <v>43218</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DaysAndWeeks+DATE(CalendarYear,4,1)-WEEKDAY(DATE(CalendarYear,4,1),(WeekStart="Lunes")+1)+29</f>
        <v>43219</v>
      </c>
      <c r="C11" s="8">
        <f ca="1"/>
        <v>43220</v>
      </c>
      <c r="D11" s="8">
        <f ca="1"/>
        <v>43221</v>
      </c>
      <c r="E11" s="8">
        <f ca="1"/>
        <v>43222</v>
      </c>
      <c r="F11" s="8">
        <f ca="1"/>
        <v>43223</v>
      </c>
      <c r="G11" s="8">
        <f ca="1"/>
        <v>43224</v>
      </c>
      <c r="H11" s="8">
        <f ca="1"/>
        <v>43225</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DaysAndWeeks+DATE(CalendarYear,4,1)-WEEKDAY(DATE(CalendarYear,4,1),(WeekStart="Lunes")+1)+36</f>
        <v>43226</v>
      </c>
      <c r="C13" s="16">
        <f ca="1"/>
        <v>43227</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17" priority="2">
      <formula>AND(DAY(B11)&gt;=1,DAY(B11)&lt;=15)</formula>
    </cfRule>
  </conditionalFormatting>
  <conditionalFormatting sqref="B3:G3">
    <cfRule type="expression" dxfId="16"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abril"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59999389629810485"/>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"Mayo "&amp;CalendarYear</f>
        <v>Mayo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DaysAndWeeks+DATE(CalendarYear,5,1)-WEEKDAY(DATE(CalendarYear,5,1),(WeekStart="Lunes")+1)+1</f>
        <v>43219</v>
      </c>
      <c r="C3" s="8">
        <f ca="1"/>
        <v>43220</v>
      </c>
      <c r="D3" s="8">
        <f ca="1"/>
        <v>43221</v>
      </c>
      <c r="E3" s="8">
        <f ca="1"/>
        <v>43222</v>
      </c>
      <c r="F3" s="8">
        <f ca="1"/>
        <v>43223</v>
      </c>
      <c r="G3" s="8">
        <f ca="1"/>
        <v>43224</v>
      </c>
      <c r="H3" s="8">
        <f ca="1"/>
        <v>43225</v>
      </c>
    </row>
    <row r="4" spans="1:8" ht="57.95" customHeight="1" x14ac:dyDescent="0.25">
      <c r="A4" s="18"/>
      <c r="B4" s="18"/>
      <c r="C4" s="18"/>
      <c r="D4" s="18"/>
      <c r="E4" s="18"/>
      <c r="F4" s="18"/>
      <c r="G4" s="18"/>
      <c r="H4" s="18"/>
    </row>
    <row r="5" spans="1:8" ht="19.5" customHeight="1" x14ac:dyDescent="0.25">
      <c r="A5" s="18"/>
      <c r="B5" s="16">
        <f t="array" aca="1" ref="B5:H5" ca="1">DaysAndWeeks+DATE(CalendarYear,5,1)-WEEKDAY(DATE(CalendarYear,5,1),(WeekStart="Lunes")+1)+8</f>
        <v>43226</v>
      </c>
      <c r="C5" s="16">
        <f ca="1"/>
        <v>43227</v>
      </c>
      <c r="D5" s="16">
        <f ca="1"/>
        <v>43228</v>
      </c>
      <c r="E5" s="16">
        <f ca="1"/>
        <v>43229</v>
      </c>
      <c r="F5" s="16">
        <f ca="1"/>
        <v>43230</v>
      </c>
      <c r="G5" s="16">
        <f ca="1"/>
        <v>43231</v>
      </c>
      <c r="H5" s="16">
        <f ca="1"/>
        <v>43232</v>
      </c>
    </row>
    <row r="6" spans="1:8" ht="57.95" customHeight="1" x14ac:dyDescent="0.25">
      <c r="A6" s="18"/>
      <c r="B6" s="24"/>
      <c r="C6" s="24"/>
      <c r="D6" s="24"/>
      <c r="E6" s="24"/>
      <c r="F6" s="24"/>
      <c r="G6" s="24"/>
      <c r="H6" s="24"/>
    </row>
    <row r="7" spans="1:8" ht="19.5" customHeight="1" x14ac:dyDescent="0.25">
      <c r="A7" s="18"/>
      <c r="B7" s="8">
        <f t="array" aca="1" ref="B7:H7" ca="1">DaysAndWeeks+DATE(CalendarYear,5,1)-WEEKDAY(DATE(CalendarYear,5,1),(WeekStart="Lunes")+1)+15</f>
        <v>43233</v>
      </c>
      <c r="C7" s="8">
        <f ca="1"/>
        <v>43234</v>
      </c>
      <c r="D7" s="8">
        <f ca="1"/>
        <v>43235</v>
      </c>
      <c r="E7" s="8">
        <f ca="1"/>
        <v>43236</v>
      </c>
      <c r="F7" s="8">
        <f ca="1"/>
        <v>43237</v>
      </c>
      <c r="G7" s="8">
        <f ca="1"/>
        <v>43238</v>
      </c>
      <c r="H7" s="8">
        <f ca="1"/>
        <v>43239</v>
      </c>
    </row>
    <row r="8" spans="1:8" ht="57.95" customHeight="1" x14ac:dyDescent="0.25">
      <c r="A8" s="18"/>
      <c r="B8" s="18"/>
      <c r="C8" s="18"/>
      <c r="D8" s="18"/>
      <c r="E8" s="18"/>
      <c r="F8" s="18"/>
      <c r="G8" s="18"/>
      <c r="H8" s="18"/>
    </row>
    <row r="9" spans="1:8" ht="19.5" customHeight="1" x14ac:dyDescent="0.25">
      <c r="A9" s="18"/>
      <c r="B9" s="16">
        <f t="array" aca="1" ref="B9:H9" ca="1">DaysAndWeeks+DATE(CalendarYear,5,1)-WEEKDAY(DATE(CalendarYear,5,1),(WeekStart="Lunes")+1)+22</f>
        <v>43240</v>
      </c>
      <c r="C9" s="16">
        <f ca="1"/>
        <v>43241</v>
      </c>
      <c r="D9" s="16">
        <f ca="1"/>
        <v>43242</v>
      </c>
      <c r="E9" s="16">
        <f ca="1"/>
        <v>43243</v>
      </c>
      <c r="F9" s="16">
        <f ca="1"/>
        <v>43244</v>
      </c>
      <c r="G9" s="16">
        <f ca="1"/>
        <v>43245</v>
      </c>
      <c r="H9" s="16">
        <f ca="1"/>
        <v>43246</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DaysAndWeeks+DATE(CalendarYear,5,1)-WEEKDAY(DATE(CalendarYear,5,1),(WeekStart="Lunes")+1)+29</f>
        <v>43247</v>
      </c>
      <c r="C11" s="8">
        <f ca="1"/>
        <v>43248</v>
      </c>
      <c r="D11" s="8">
        <f ca="1"/>
        <v>43249</v>
      </c>
      <c r="E11" s="8">
        <f ca="1"/>
        <v>43250</v>
      </c>
      <c r="F11" s="8">
        <f ca="1"/>
        <v>43251</v>
      </c>
      <c r="G11" s="8">
        <f ca="1"/>
        <v>43252</v>
      </c>
      <c r="H11" s="8">
        <f ca="1"/>
        <v>43253</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DaysAndWeeks+DATE(CalendarYear,5,1)-WEEKDAY(DATE(CalendarYear,5,1),(WeekStart="Lunes")+1)+36</f>
        <v>43254</v>
      </c>
      <c r="C13" s="16">
        <f ca="1"/>
        <v>43255</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15" priority="2">
      <formula>AND(DAY(B11)&gt;=1,DAY(B11)&lt;=15)</formula>
    </cfRule>
  </conditionalFormatting>
  <conditionalFormatting sqref="B3:G3">
    <cfRule type="expression" dxfId="14"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may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tint="0.79998168889431442"/>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"Junio "&amp;CalendarYear</f>
        <v>Junio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DaysAndWeeks+DATE(CalendarYear,6,1)-WEEKDAY(DATE(CalendarYear,6,1),(WeekStart="Lunes")+1)+1</f>
        <v>43247</v>
      </c>
      <c r="C3" s="8">
        <f ca="1"/>
        <v>43248</v>
      </c>
      <c r="D3" s="8">
        <f ca="1"/>
        <v>43249</v>
      </c>
      <c r="E3" s="8">
        <f ca="1"/>
        <v>43250</v>
      </c>
      <c r="F3" s="8">
        <f ca="1"/>
        <v>43251</v>
      </c>
      <c r="G3" s="8">
        <f ca="1"/>
        <v>43252</v>
      </c>
      <c r="H3" s="8">
        <f ca="1"/>
        <v>43253</v>
      </c>
    </row>
    <row r="4" spans="1:8" ht="57.95" customHeight="1" x14ac:dyDescent="0.25">
      <c r="A4" s="18"/>
      <c r="B4" s="18"/>
      <c r="C4" s="18"/>
      <c r="D4" s="18"/>
      <c r="E4" s="18"/>
      <c r="F4" s="18"/>
      <c r="G4" s="18"/>
      <c r="H4" s="18"/>
    </row>
    <row r="5" spans="1:8" ht="19.5" customHeight="1" x14ac:dyDescent="0.25">
      <c r="A5" s="18"/>
      <c r="B5" s="16">
        <f t="array" aca="1" ref="B5:H5" ca="1">DaysAndWeeks+DATE(CalendarYear,6,1)-WEEKDAY(DATE(CalendarYear,6,1),(WeekStart="Lunes")+1)+8</f>
        <v>43254</v>
      </c>
      <c r="C5" s="16">
        <f ca="1"/>
        <v>43255</v>
      </c>
      <c r="D5" s="16">
        <f ca="1"/>
        <v>43256</v>
      </c>
      <c r="E5" s="16">
        <f ca="1"/>
        <v>43257</v>
      </c>
      <c r="F5" s="16">
        <f ca="1"/>
        <v>43258</v>
      </c>
      <c r="G5" s="16">
        <f ca="1"/>
        <v>43259</v>
      </c>
      <c r="H5" s="16">
        <f ca="1"/>
        <v>43260</v>
      </c>
    </row>
    <row r="6" spans="1:8" ht="57.95" customHeight="1" x14ac:dyDescent="0.25">
      <c r="A6" s="18"/>
      <c r="B6" s="24"/>
      <c r="C6" s="24"/>
      <c r="D6" s="24"/>
      <c r="E6" s="24"/>
      <c r="F6" s="24"/>
      <c r="G6" s="24"/>
      <c r="H6" s="24"/>
    </row>
    <row r="7" spans="1:8" ht="19.5" customHeight="1" x14ac:dyDescent="0.25">
      <c r="A7" s="18"/>
      <c r="B7" s="8">
        <f t="array" aca="1" ref="B7:H7" ca="1">DaysAndWeeks+DATE(CalendarYear,6,1)-WEEKDAY(DATE(CalendarYear,6,1),(WeekStart="Lunes")+1)+15</f>
        <v>43261</v>
      </c>
      <c r="C7" s="8">
        <f ca="1"/>
        <v>43262</v>
      </c>
      <c r="D7" s="8">
        <f ca="1"/>
        <v>43263</v>
      </c>
      <c r="E7" s="8">
        <f ca="1"/>
        <v>43264</v>
      </c>
      <c r="F7" s="8">
        <f ca="1"/>
        <v>43265</v>
      </c>
      <c r="G7" s="8">
        <f ca="1"/>
        <v>43266</v>
      </c>
      <c r="H7" s="8">
        <f ca="1"/>
        <v>43267</v>
      </c>
    </row>
    <row r="8" spans="1:8" ht="57.95" customHeight="1" x14ac:dyDescent="0.25">
      <c r="A8" s="18"/>
      <c r="B8" s="18"/>
      <c r="C8" s="18"/>
      <c r="D8" s="18"/>
      <c r="E8" s="18"/>
      <c r="F8" s="18"/>
      <c r="G8" s="18"/>
      <c r="H8" s="18"/>
    </row>
    <row r="9" spans="1:8" ht="19.5" customHeight="1" x14ac:dyDescent="0.25">
      <c r="A9" s="18"/>
      <c r="B9" s="16">
        <f t="array" aca="1" ref="B9:H9" ca="1">DaysAndWeeks+DATE(CalendarYear,6,1)-WEEKDAY(DATE(CalendarYear,6,1),(WeekStart="Lunes")+1)+22</f>
        <v>43268</v>
      </c>
      <c r="C9" s="16">
        <f ca="1"/>
        <v>43269</v>
      </c>
      <c r="D9" s="16">
        <f ca="1"/>
        <v>43270</v>
      </c>
      <c r="E9" s="16">
        <f ca="1"/>
        <v>43271</v>
      </c>
      <c r="F9" s="16">
        <f ca="1"/>
        <v>43272</v>
      </c>
      <c r="G9" s="16">
        <f ca="1"/>
        <v>43273</v>
      </c>
      <c r="H9" s="16">
        <f ca="1"/>
        <v>43274</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DaysAndWeeks+DATE(CalendarYear,6,1)-WEEKDAY(DATE(CalendarYear,6,1),(WeekStart="Lunes")+1)+29</f>
        <v>43275</v>
      </c>
      <c r="C11" s="8">
        <f ca="1"/>
        <v>43276</v>
      </c>
      <c r="D11" s="8">
        <f ca="1"/>
        <v>43277</v>
      </c>
      <c r="E11" s="8">
        <f ca="1"/>
        <v>43278</v>
      </c>
      <c r="F11" s="8">
        <f ca="1"/>
        <v>43279</v>
      </c>
      <c r="G11" s="8">
        <f ca="1"/>
        <v>43280</v>
      </c>
      <c r="H11" s="8">
        <f ca="1"/>
        <v>43281</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DaysAndWeeks+DATE(CalendarYear,6,1)-WEEKDAY(DATE(CalendarYear,6,1),(WeekStart="Lunes")+1)+36</f>
        <v>43282</v>
      </c>
      <c r="C13" s="16">
        <f ca="1"/>
        <v>43283</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13" priority="2">
      <formula>AND(DAY(B11)&gt;=1,DAY(B11)&lt;=15)</formula>
    </cfRule>
  </conditionalFormatting>
  <conditionalFormatting sqref="B3:G3">
    <cfRule type="expression" dxfId="12"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juni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2"/>
    <pageSetUpPr fitToPage="1"/>
  </sheetPr>
  <dimension ref="A1:H14"/>
  <sheetViews>
    <sheetView showGridLines="0" zoomScaleNormal="100" workbookViewId="0"/>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"Julio "&amp;CalendarYear</f>
        <v>Julio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DaysAndWeeks+DATE(CalendarYear,7,1)-WEEKDAY(DATE(CalendarYear,7,1),(WeekStart="Lunes")+1)+1</f>
        <v>43282</v>
      </c>
      <c r="C3" s="8">
        <f ca="1"/>
        <v>43283</v>
      </c>
      <c r="D3" s="8">
        <f ca="1"/>
        <v>43284</v>
      </c>
      <c r="E3" s="8">
        <f ca="1"/>
        <v>43285</v>
      </c>
      <c r="F3" s="8">
        <f ca="1"/>
        <v>43286</v>
      </c>
      <c r="G3" s="8">
        <f ca="1"/>
        <v>43287</v>
      </c>
      <c r="H3" s="8">
        <f ca="1"/>
        <v>43288</v>
      </c>
    </row>
    <row r="4" spans="1:8" ht="57.95" customHeight="1" x14ac:dyDescent="0.25">
      <c r="A4" s="18"/>
      <c r="B4" s="18"/>
      <c r="C4" s="18"/>
      <c r="D4" s="18"/>
      <c r="E4" s="18"/>
      <c r="F4" s="18"/>
      <c r="G4" s="18"/>
      <c r="H4" s="18"/>
    </row>
    <row r="5" spans="1:8" ht="19.5" customHeight="1" x14ac:dyDescent="0.25">
      <c r="A5" s="18"/>
      <c r="B5" s="16">
        <f t="array" aca="1" ref="B5:H5" ca="1">DaysAndWeeks+DATE(CalendarYear,7,1)-WEEKDAY(DATE(CalendarYear,7,1),(WeekStart="Lunes")+1)+8</f>
        <v>43289</v>
      </c>
      <c r="C5" s="16">
        <f ca="1"/>
        <v>43290</v>
      </c>
      <c r="D5" s="16">
        <f ca="1"/>
        <v>43291</v>
      </c>
      <c r="E5" s="16">
        <f ca="1"/>
        <v>43292</v>
      </c>
      <c r="F5" s="16">
        <f ca="1"/>
        <v>43293</v>
      </c>
      <c r="G5" s="16">
        <f ca="1"/>
        <v>43294</v>
      </c>
      <c r="H5" s="16">
        <f ca="1"/>
        <v>43295</v>
      </c>
    </row>
    <row r="6" spans="1:8" ht="57.95" customHeight="1" x14ac:dyDescent="0.25">
      <c r="A6" s="18"/>
      <c r="B6" s="24"/>
      <c r="C6" s="24"/>
      <c r="D6" s="24"/>
      <c r="E6" s="24"/>
      <c r="F6" s="24"/>
      <c r="G6" s="24"/>
      <c r="H6" s="24"/>
    </row>
    <row r="7" spans="1:8" ht="19.5" customHeight="1" x14ac:dyDescent="0.25">
      <c r="A7" s="18"/>
      <c r="B7" s="8">
        <f t="array" aca="1" ref="B7:H7" ca="1">DaysAndWeeks+DATE(CalendarYear,7,1)-WEEKDAY(DATE(CalendarYear,7,1),(WeekStart="Lunes")+1)+15</f>
        <v>43296</v>
      </c>
      <c r="C7" s="8">
        <f ca="1"/>
        <v>43297</v>
      </c>
      <c r="D7" s="8">
        <f ca="1"/>
        <v>43298</v>
      </c>
      <c r="E7" s="8">
        <f ca="1"/>
        <v>43299</v>
      </c>
      <c r="F7" s="8">
        <f ca="1"/>
        <v>43300</v>
      </c>
      <c r="G7" s="8">
        <f ca="1"/>
        <v>43301</v>
      </c>
      <c r="H7" s="8">
        <f ca="1"/>
        <v>43302</v>
      </c>
    </row>
    <row r="8" spans="1:8" ht="57.95" customHeight="1" x14ac:dyDescent="0.25">
      <c r="A8" s="18"/>
      <c r="B8" s="18"/>
      <c r="C8" s="18"/>
      <c r="D8" s="18"/>
      <c r="E8" s="18"/>
      <c r="F8" s="18"/>
      <c r="G8" s="18"/>
      <c r="H8" s="18"/>
    </row>
    <row r="9" spans="1:8" ht="19.5" customHeight="1" x14ac:dyDescent="0.25">
      <c r="A9" s="18"/>
      <c r="B9" s="16">
        <f t="array" aca="1" ref="B9:H9" ca="1">DaysAndWeeks+DATE(CalendarYear,7,1)-WEEKDAY(DATE(CalendarYear,7,1),(WeekStart="Lunes")+1)+22</f>
        <v>43303</v>
      </c>
      <c r="C9" s="16">
        <f ca="1"/>
        <v>43304</v>
      </c>
      <c r="D9" s="16">
        <f ca="1"/>
        <v>43305</v>
      </c>
      <c r="E9" s="16">
        <f ca="1"/>
        <v>43306</v>
      </c>
      <c r="F9" s="16">
        <f ca="1"/>
        <v>43307</v>
      </c>
      <c r="G9" s="16">
        <f ca="1"/>
        <v>43308</v>
      </c>
      <c r="H9" s="16">
        <f ca="1"/>
        <v>43309</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DaysAndWeeks+DATE(CalendarYear,7,1)-WEEKDAY(DATE(CalendarYear,7,1),(WeekStart="Lunes")+1)+29</f>
        <v>43310</v>
      </c>
      <c r="C11" s="8">
        <f ca="1"/>
        <v>43311</v>
      </c>
      <c r="D11" s="8">
        <f ca="1"/>
        <v>43312</v>
      </c>
      <c r="E11" s="8">
        <f ca="1"/>
        <v>43313</v>
      </c>
      <c r="F11" s="8">
        <f ca="1"/>
        <v>43314</v>
      </c>
      <c r="G11" s="8">
        <f ca="1"/>
        <v>43315</v>
      </c>
      <c r="H11" s="8">
        <f ca="1"/>
        <v>43316</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DaysAndWeeks+DATE(CalendarYear,7,1)-WEEKDAY(DATE(CalendarYear,7,1),(WeekStart="Lunes")+1)+36</f>
        <v>43317</v>
      </c>
      <c r="C13" s="16">
        <f ca="1"/>
        <v>43318</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11" priority="2">
      <formula>AND(DAY(B11)&gt;=1,DAY(B11)&lt;=15)</formula>
    </cfRule>
  </conditionalFormatting>
  <conditionalFormatting sqref="B3:G3">
    <cfRule type="expression" dxfId="10"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juli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tint="-9.9978637043366805E-2"/>
    <pageSetUpPr fitToPage="1"/>
  </sheetPr>
  <dimension ref="A1:H14"/>
  <sheetViews>
    <sheetView showGridLines="0" tabSelected="1" topLeftCell="A6" workbookViewId="0">
      <selection activeCell="D10" sqref="D10"/>
    </sheetView>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"Agosto "&amp;CalendarYear</f>
        <v>Agosto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DaysAndWeeks+DATE(CalendarYear,8,1)-WEEKDAY(DATE(CalendarYear,8,1),(WeekStart="Lunes")+1)+1</f>
        <v>43310</v>
      </c>
      <c r="C3" s="8">
        <f ca="1"/>
        <v>43311</v>
      </c>
      <c r="D3" s="8">
        <f ca="1"/>
        <v>43312</v>
      </c>
      <c r="E3" s="8">
        <f ca="1"/>
        <v>43313</v>
      </c>
      <c r="F3" s="8">
        <f ca="1"/>
        <v>43314</v>
      </c>
      <c r="G3" s="8">
        <f ca="1"/>
        <v>43315</v>
      </c>
      <c r="H3" s="8">
        <f ca="1"/>
        <v>43316</v>
      </c>
    </row>
    <row r="4" spans="1:8" ht="57.95" customHeight="1" x14ac:dyDescent="0.25">
      <c r="A4" s="18"/>
      <c r="B4" s="18"/>
      <c r="C4" s="18"/>
      <c r="D4" s="18"/>
      <c r="E4" s="18"/>
      <c r="F4" s="18"/>
      <c r="G4" s="18"/>
      <c r="H4" s="18"/>
    </row>
    <row r="5" spans="1:8" ht="19.5" customHeight="1" x14ac:dyDescent="0.25">
      <c r="A5" s="18"/>
      <c r="B5" s="16">
        <f t="array" aca="1" ref="B5:H5" ca="1">DaysAndWeeks+DATE(CalendarYear,8,1)-WEEKDAY(DATE(CalendarYear,8,1),(WeekStart="Lunes")+1)+8</f>
        <v>43317</v>
      </c>
      <c r="C5" s="16">
        <f ca="1"/>
        <v>43318</v>
      </c>
      <c r="D5" s="16">
        <f ca="1"/>
        <v>43319</v>
      </c>
      <c r="E5" s="16">
        <f ca="1"/>
        <v>43320</v>
      </c>
      <c r="F5" s="16">
        <f ca="1"/>
        <v>43321</v>
      </c>
      <c r="G5" s="16">
        <f ca="1"/>
        <v>43322</v>
      </c>
      <c r="H5" s="16">
        <f ca="1"/>
        <v>43323</v>
      </c>
    </row>
    <row r="6" spans="1:8" ht="57.95" customHeight="1" x14ac:dyDescent="0.25">
      <c r="A6" s="18"/>
      <c r="B6" s="24"/>
      <c r="C6" s="24"/>
      <c r="D6" s="24"/>
      <c r="E6" s="24"/>
      <c r="F6" s="24"/>
      <c r="G6" s="24"/>
      <c r="H6" s="24"/>
    </row>
    <row r="7" spans="1:8" ht="19.5" customHeight="1" x14ac:dyDescent="0.25">
      <c r="A7" s="18"/>
      <c r="B7" s="8">
        <f t="array" aca="1" ref="B7:H7" ca="1">DaysAndWeeks+DATE(CalendarYear,8,1)-WEEKDAY(DATE(CalendarYear,8,1),(WeekStart="Lunes")+1)+15</f>
        <v>43324</v>
      </c>
      <c r="C7" s="8">
        <f ca="1"/>
        <v>43325</v>
      </c>
      <c r="D7" s="8">
        <f ca="1"/>
        <v>43326</v>
      </c>
      <c r="E7" s="8">
        <f ca="1"/>
        <v>43327</v>
      </c>
      <c r="F7" s="8">
        <f ca="1"/>
        <v>43328</v>
      </c>
      <c r="G7" s="8">
        <f ca="1"/>
        <v>43329</v>
      </c>
      <c r="H7" s="8">
        <f ca="1"/>
        <v>43330</v>
      </c>
    </row>
    <row r="8" spans="1:8" ht="57.95" customHeight="1" x14ac:dyDescent="0.25">
      <c r="A8" s="18"/>
      <c r="B8" s="18"/>
      <c r="C8" s="18"/>
      <c r="D8" s="18"/>
      <c r="E8" s="18" t="s">
        <v>5</v>
      </c>
      <c r="F8" s="18" t="s">
        <v>7</v>
      </c>
      <c r="G8" s="18" t="s">
        <v>6</v>
      </c>
      <c r="H8" s="18"/>
    </row>
    <row r="9" spans="1:8" ht="19.5" customHeight="1" x14ac:dyDescent="0.25">
      <c r="A9" s="18"/>
      <c r="B9" s="16">
        <f t="array" aca="1" ref="B9:H9" ca="1">DaysAndWeeks+DATE(CalendarYear,8,1)-WEEKDAY(DATE(CalendarYear,8,1),(WeekStart="Lunes")+1)+22</f>
        <v>43331</v>
      </c>
      <c r="C9" s="16">
        <f ca="1"/>
        <v>43332</v>
      </c>
      <c r="D9" s="16">
        <f ca="1"/>
        <v>43333</v>
      </c>
      <c r="E9" s="16">
        <f ca="1"/>
        <v>43334</v>
      </c>
      <c r="F9" s="16">
        <f ca="1"/>
        <v>43335</v>
      </c>
      <c r="G9" s="16">
        <f ca="1"/>
        <v>43336</v>
      </c>
      <c r="H9" s="16">
        <f ca="1"/>
        <v>43337</v>
      </c>
    </row>
    <row r="10" spans="1:8" ht="57.95" customHeight="1" x14ac:dyDescent="0.25">
      <c r="A10" s="18"/>
      <c r="B10" s="24"/>
      <c r="C10" s="24" t="s">
        <v>8</v>
      </c>
      <c r="D10" s="24"/>
      <c r="E10" s="24"/>
      <c r="F10" s="24"/>
      <c r="G10" s="24"/>
      <c r="H10" s="24"/>
    </row>
    <row r="11" spans="1:8" ht="19.5" customHeight="1" x14ac:dyDescent="0.25">
      <c r="A11" s="18"/>
      <c r="B11" s="8">
        <f t="array" aca="1" ref="B11:H11" ca="1">DaysAndWeeks+DATE(CalendarYear,8,1)-WEEKDAY(DATE(CalendarYear,8,1),(WeekStart="Lunes")+1)+29</f>
        <v>43338</v>
      </c>
      <c r="C11" s="8">
        <f ca="1"/>
        <v>43339</v>
      </c>
      <c r="D11" s="8">
        <f ca="1"/>
        <v>43340</v>
      </c>
      <c r="E11" s="8">
        <f ca="1"/>
        <v>43341</v>
      </c>
      <c r="F11" s="8">
        <f ca="1"/>
        <v>43342</v>
      </c>
      <c r="G11" s="8">
        <f ca="1"/>
        <v>43343</v>
      </c>
      <c r="H11" s="8">
        <f ca="1"/>
        <v>43344</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DaysAndWeeks+DATE(CalendarYear,8,1)-WEEKDAY(DATE(CalendarYear,8,1),(WeekStart="Lunes")+1)+36</f>
        <v>43345</v>
      </c>
      <c r="C13" s="16">
        <f ca="1"/>
        <v>43346</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9" priority="2">
      <formula>AND(DAY(B11)&gt;=1,DAY(B11)&lt;=15)</formula>
    </cfRule>
  </conditionalFormatting>
  <conditionalFormatting sqref="B3:G3">
    <cfRule type="expression" dxfId="8"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agosto"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tint="-0.249977111117893"/>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 min="10" max="10" width="12" customWidth="1"/>
  </cols>
  <sheetData>
    <row r="1" spans="1:8" ht="59.25" customHeight="1" x14ac:dyDescent="0.25">
      <c r="A1" s="18"/>
      <c r="B1" s="17" t="str">
        <f ca="1">"Septiembre "&amp;CalendarYear</f>
        <v>Septiembre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DaysAndWeeks+DATE(CalendarYear,9,1)-WEEKDAY(DATE(CalendarYear,9,1),(WeekStart="Lunes")+1)+1</f>
        <v>43338</v>
      </c>
      <c r="C3" s="8">
        <f ca="1"/>
        <v>43339</v>
      </c>
      <c r="D3" s="8">
        <f ca="1"/>
        <v>43340</v>
      </c>
      <c r="E3" s="8">
        <f ca="1"/>
        <v>43341</v>
      </c>
      <c r="F3" s="8">
        <f ca="1"/>
        <v>43342</v>
      </c>
      <c r="G3" s="8">
        <f ca="1"/>
        <v>43343</v>
      </c>
      <c r="H3" s="8">
        <f ca="1"/>
        <v>43344</v>
      </c>
    </row>
    <row r="4" spans="1:8" ht="57.95" customHeight="1" x14ac:dyDescent="0.25">
      <c r="A4" s="18"/>
      <c r="B4" s="18"/>
      <c r="C4" s="18"/>
      <c r="D4" s="18"/>
      <c r="E4" s="18"/>
      <c r="F4" s="18"/>
      <c r="G4" s="18"/>
      <c r="H4" s="18"/>
    </row>
    <row r="5" spans="1:8" ht="19.5" customHeight="1" x14ac:dyDescent="0.25">
      <c r="A5" s="18"/>
      <c r="B5" s="16">
        <f t="array" aca="1" ref="B5:H5" ca="1">DaysAndWeeks+DATE(CalendarYear,9,1)-WEEKDAY(DATE(CalendarYear,9,1),(WeekStart="Lunes")+1)+8</f>
        <v>43345</v>
      </c>
      <c r="C5" s="16">
        <f ca="1"/>
        <v>43346</v>
      </c>
      <c r="D5" s="16">
        <f ca="1"/>
        <v>43347</v>
      </c>
      <c r="E5" s="16">
        <f ca="1"/>
        <v>43348</v>
      </c>
      <c r="F5" s="16">
        <f ca="1"/>
        <v>43349</v>
      </c>
      <c r="G5" s="16">
        <f ca="1"/>
        <v>43350</v>
      </c>
      <c r="H5" s="16">
        <f ca="1"/>
        <v>43351</v>
      </c>
    </row>
    <row r="6" spans="1:8" ht="57.95" customHeight="1" x14ac:dyDescent="0.25">
      <c r="A6" s="18"/>
      <c r="B6" s="24"/>
      <c r="C6" s="24"/>
      <c r="D6" s="24"/>
      <c r="E6" s="24"/>
      <c r="F6" s="24"/>
      <c r="G6" s="24"/>
      <c r="H6" s="24"/>
    </row>
    <row r="7" spans="1:8" ht="19.5" customHeight="1" x14ac:dyDescent="0.25">
      <c r="A7" s="18"/>
      <c r="B7" s="8">
        <f t="array" aca="1" ref="B7:H7" ca="1">DaysAndWeeks+DATE(CalendarYear,9,1)-WEEKDAY(DATE(CalendarYear,9,1),(WeekStart="Lunes")+1)+15</f>
        <v>43352</v>
      </c>
      <c r="C7" s="8">
        <f ca="1"/>
        <v>43353</v>
      </c>
      <c r="D7" s="8">
        <f ca="1"/>
        <v>43354</v>
      </c>
      <c r="E7" s="8">
        <f ca="1"/>
        <v>43355</v>
      </c>
      <c r="F7" s="8">
        <f ca="1"/>
        <v>43356</v>
      </c>
      <c r="G7" s="8">
        <f ca="1"/>
        <v>43357</v>
      </c>
      <c r="H7" s="8">
        <f ca="1"/>
        <v>43358</v>
      </c>
    </row>
    <row r="8" spans="1:8" ht="57.95" customHeight="1" x14ac:dyDescent="0.25">
      <c r="A8" s="18"/>
      <c r="B8" s="18"/>
      <c r="C8" s="18"/>
      <c r="D8" s="18"/>
      <c r="E8" s="18"/>
      <c r="F8" s="18"/>
      <c r="G8" s="18"/>
      <c r="H8" s="18"/>
    </row>
    <row r="9" spans="1:8" ht="19.5" customHeight="1" x14ac:dyDescent="0.25">
      <c r="A9" s="18"/>
      <c r="B9" s="16">
        <f t="array" aca="1" ref="B9:H9" ca="1">DaysAndWeeks+DATE(CalendarYear,9,1)-WEEKDAY(DATE(CalendarYear,9,1),(WeekStart="Lunes")+1)+22</f>
        <v>43359</v>
      </c>
      <c r="C9" s="16">
        <f ca="1"/>
        <v>43360</v>
      </c>
      <c r="D9" s="16">
        <f ca="1"/>
        <v>43361</v>
      </c>
      <c r="E9" s="16">
        <f ca="1"/>
        <v>43362</v>
      </c>
      <c r="F9" s="16">
        <f ca="1"/>
        <v>43363</v>
      </c>
      <c r="G9" s="16">
        <f ca="1"/>
        <v>43364</v>
      </c>
      <c r="H9" s="16">
        <f ca="1"/>
        <v>43365</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DaysAndWeeks+DATE(CalendarYear,9,1)-WEEKDAY(DATE(CalendarYear,9,1),(WeekStart="Lunes")+1)+29</f>
        <v>43366</v>
      </c>
      <c r="C11" s="8">
        <f ca="1"/>
        <v>43367</v>
      </c>
      <c r="D11" s="8">
        <f ca="1"/>
        <v>43368</v>
      </c>
      <c r="E11" s="8">
        <f ca="1"/>
        <v>43369</v>
      </c>
      <c r="F11" s="8">
        <f ca="1"/>
        <v>43370</v>
      </c>
      <c r="G11" s="8">
        <f ca="1"/>
        <v>43371</v>
      </c>
      <c r="H11" s="8">
        <f ca="1"/>
        <v>43372</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DaysAndWeeks+DATE(CalendarYear,9,1)-WEEKDAY(DATE(CalendarYear,9,1),(WeekStart="Lunes")+1)+36</f>
        <v>43373</v>
      </c>
      <c r="C13" s="16">
        <f ca="1"/>
        <v>43374</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7" priority="2">
      <formula>AND(DAY(B11)&gt;=1,DAY(B11)&lt;=15)</formula>
    </cfRule>
  </conditionalFormatting>
  <conditionalFormatting sqref="B3:G3">
    <cfRule type="expression" dxfId="6"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septiem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2" tint="-0.499984740745262"/>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s>
  <sheetData>
    <row r="1" spans="1:8" ht="59.25" customHeight="1" x14ac:dyDescent="0.25">
      <c r="A1" s="18"/>
      <c r="B1" s="17" t="str">
        <f ca="1">"Octubre "&amp;CalendarYear</f>
        <v>Octubre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DaysAndWeeks+DATE(CalendarYear,10,1)-WEEKDAY(DATE(CalendarYear,10,1),(WeekStart="Lunes")+1)+1</f>
        <v>43373</v>
      </c>
      <c r="C3" s="8">
        <f ca="1"/>
        <v>43374</v>
      </c>
      <c r="D3" s="8">
        <f ca="1"/>
        <v>43375</v>
      </c>
      <c r="E3" s="8">
        <f ca="1"/>
        <v>43376</v>
      </c>
      <c r="F3" s="8">
        <f ca="1"/>
        <v>43377</v>
      </c>
      <c r="G3" s="8">
        <f ca="1"/>
        <v>43378</v>
      </c>
      <c r="H3" s="8">
        <f ca="1"/>
        <v>43379</v>
      </c>
    </row>
    <row r="4" spans="1:8" ht="57.95" customHeight="1" x14ac:dyDescent="0.25">
      <c r="A4" s="18"/>
      <c r="B4" s="18"/>
      <c r="C4" s="18"/>
      <c r="D4" s="18"/>
      <c r="E4" s="18"/>
      <c r="F4" s="18"/>
      <c r="G4" s="18"/>
      <c r="H4" s="18"/>
    </row>
    <row r="5" spans="1:8" ht="19.5" customHeight="1" x14ac:dyDescent="0.25">
      <c r="A5" s="18"/>
      <c r="B5" s="16">
        <f t="array" aca="1" ref="B5:H5" ca="1">DaysAndWeeks+DATE(CalendarYear,10,1)-WEEKDAY(DATE(CalendarYear,10,1),(WeekStart="Lunes")+1)+8</f>
        <v>43380</v>
      </c>
      <c r="C5" s="16">
        <f ca="1"/>
        <v>43381</v>
      </c>
      <c r="D5" s="16">
        <f ca="1"/>
        <v>43382</v>
      </c>
      <c r="E5" s="16">
        <f ca="1"/>
        <v>43383</v>
      </c>
      <c r="F5" s="16">
        <f ca="1"/>
        <v>43384</v>
      </c>
      <c r="G5" s="16">
        <f ca="1"/>
        <v>43385</v>
      </c>
      <c r="H5" s="16">
        <f ca="1"/>
        <v>43386</v>
      </c>
    </row>
    <row r="6" spans="1:8" ht="57.95" customHeight="1" x14ac:dyDescent="0.25">
      <c r="A6" s="18"/>
      <c r="B6" s="24"/>
      <c r="C6" s="24"/>
      <c r="D6" s="24"/>
      <c r="E6" s="24"/>
      <c r="F6" s="24"/>
      <c r="G6" s="24"/>
      <c r="H6" s="24"/>
    </row>
    <row r="7" spans="1:8" ht="19.5" customHeight="1" x14ac:dyDescent="0.25">
      <c r="A7" s="18"/>
      <c r="B7" s="8">
        <f t="array" aca="1" ref="B7:H7" ca="1">DaysAndWeeks+DATE(CalendarYear,10,1)-WEEKDAY(DATE(CalendarYear,10,1),(WeekStart="Lunes")+1)+15</f>
        <v>43387</v>
      </c>
      <c r="C7" s="8">
        <f ca="1"/>
        <v>43388</v>
      </c>
      <c r="D7" s="8">
        <f ca="1"/>
        <v>43389</v>
      </c>
      <c r="E7" s="8">
        <f ca="1"/>
        <v>43390</v>
      </c>
      <c r="F7" s="8">
        <f ca="1"/>
        <v>43391</v>
      </c>
      <c r="G7" s="8">
        <f ca="1"/>
        <v>43392</v>
      </c>
      <c r="H7" s="8">
        <f ca="1"/>
        <v>43393</v>
      </c>
    </row>
    <row r="8" spans="1:8" ht="57.95" customHeight="1" x14ac:dyDescent="0.25">
      <c r="A8" s="18"/>
      <c r="B8" s="18"/>
      <c r="C8" s="18"/>
      <c r="D8" s="18"/>
      <c r="E8" s="18"/>
      <c r="F8" s="18"/>
      <c r="G8" s="18"/>
      <c r="H8" s="18"/>
    </row>
    <row r="9" spans="1:8" ht="19.5" customHeight="1" x14ac:dyDescent="0.25">
      <c r="A9" s="18"/>
      <c r="B9" s="16">
        <f t="array" aca="1" ref="B9:H9" ca="1">DaysAndWeeks+DATE(CalendarYear,10,1)-WEEKDAY(DATE(CalendarYear,10,1),(WeekStart="Lunes")+1)+22</f>
        <v>43394</v>
      </c>
      <c r="C9" s="16">
        <f ca="1"/>
        <v>43395</v>
      </c>
      <c r="D9" s="16">
        <f ca="1"/>
        <v>43396</v>
      </c>
      <c r="E9" s="16">
        <f ca="1"/>
        <v>43397</v>
      </c>
      <c r="F9" s="16">
        <f ca="1"/>
        <v>43398</v>
      </c>
      <c r="G9" s="16">
        <f ca="1"/>
        <v>43399</v>
      </c>
      <c r="H9" s="16">
        <f ca="1"/>
        <v>43400</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DaysAndWeeks+DATE(CalendarYear,10,1)-WEEKDAY(DATE(CalendarYear,10,1),(WeekStart="Lunes")+1)+29</f>
        <v>43401</v>
      </c>
      <c r="C11" s="8">
        <f ca="1"/>
        <v>43402</v>
      </c>
      <c r="D11" s="8">
        <f ca="1"/>
        <v>43403</v>
      </c>
      <c r="E11" s="8">
        <f ca="1"/>
        <v>43404</v>
      </c>
      <c r="F11" s="8">
        <f ca="1"/>
        <v>43405</v>
      </c>
      <c r="G11" s="8">
        <f ca="1"/>
        <v>43406</v>
      </c>
      <c r="H11" s="8">
        <f ca="1"/>
        <v>43407</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DaysAndWeeks+DATE(CalendarYear,10,1)-WEEKDAY(DATE(CalendarYear,10,1),(WeekStart="Lunes")+1)+36</f>
        <v>43408</v>
      </c>
      <c r="C13" s="16">
        <f ca="1"/>
        <v>43409</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5" priority="2">
      <formula>AND(DAY(B11)&gt;=1,DAY(B11)&lt;=15)</formula>
    </cfRule>
  </conditionalFormatting>
  <conditionalFormatting sqref="B3:G3">
    <cfRule type="expression" dxfId="4"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octu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2" tint="-0.89999084444715716"/>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s>
  <sheetData>
    <row r="1" spans="1:8" ht="59.25" customHeight="1" x14ac:dyDescent="0.25">
      <c r="A1" s="18"/>
      <c r="B1" s="17" t="str">
        <f ca="1">"Noviembre "&amp;CalendarYear</f>
        <v>Noviembre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DaysAndWeeks+DATE(CalendarYear,11,1)-WEEKDAY(DATE(CalendarYear,11,1),(WeekStart="Lunes")+1)+1</f>
        <v>43401</v>
      </c>
      <c r="C3" s="8">
        <f ca="1"/>
        <v>43402</v>
      </c>
      <c r="D3" s="8">
        <f ca="1"/>
        <v>43403</v>
      </c>
      <c r="E3" s="8">
        <f ca="1"/>
        <v>43404</v>
      </c>
      <c r="F3" s="8">
        <f ca="1"/>
        <v>43405</v>
      </c>
      <c r="G3" s="8">
        <f ca="1"/>
        <v>43406</v>
      </c>
      <c r="H3" s="8">
        <f ca="1"/>
        <v>43407</v>
      </c>
    </row>
    <row r="4" spans="1:8" ht="57.95" customHeight="1" x14ac:dyDescent="0.25">
      <c r="A4" s="18"/>
      <c r="B4" s="18"/>
      <c r="C4" s="18"/>
      <c r="D4" s="18"/>
      <c r="E4" s="18"/>
      <c r="F4" s="18"/>
      <c r="G4" s="18"/>
      <c r="H4" s="18"/>
    </row>
    <row r="5" spans="1:8" ht="19.5" customHeight="1" x14ac:dyDescent="0.25">
      <c r="A5" s="18"/>
      <c r="B5" s="16">
        <f t="array" aca="1" ref="B5:H5" ca="1">DaysAndWeeks+DATE(CalendarYear,11,1)-WEEKDAY(DATE(CalendarYear,11,1),(WeekStart="Lunes")+1)+8</f>
        <v>43408</v>
      </c>
      <c r="C5" s="16">
        <f ca="1"/>
        <v>43409</v>
      </c>
      <c r="D5" s="16">
        <f ca="1"/>
        <v>43410</v>
      </c>
      <c r="E5" s="16">
        <f ca="1"/>
        <v>43411</v>
      </c>
      <c r="F5" s="16">
        <f ca="1"/>
        <v>43412</v>
      </c>
      <c r="G5" s="16">
        <f ca="1"/>
        <v>43413</v>
      </c>
      <c r="H5" s="16">
        <f ca="1"/>
        <v>43414</v>
      </c>
    </row>
    <row r="6" spans="1:8" ht="57.95" customHeight="1" x14ac:dyDescent="0.25">
      <c r="A6" s="18"/>
      <c r="B6" s="24"/>
      <c r="C6" s="24"/>
      <c r="D6" s="24"/>
      <c r="E6" s="24"/>
      <c r="F6" s="24"/>
      <c r="G6" s="24"/>
      <c r="H6" s="24"/>
    </row>
    <row r="7" spans="1:8" ht="19.5" customHeight="1" x14ac:dyDescent="0.25">
      <c r="A7" s="18"/>
      <c r="B7" s="8">
        <f t="array" aca="1" ref="B7:H7" ca="1">DaysAndWeeks+DATE(CalendarYear,11,1)-WEEKDAY(DATE(CalendarYear,11,1),(WeekStart="Lunes")+1)+15</f>
        <v>43415</v>
      </c>
      <c r="C7" s="8">
        <f ca="1"/>
        <v>43416</v>
      </c>
      <c r="D7" s="8">
        <f ca="1"/>
        <v>43417</v>
      </c>
      <c r="E7" s="8">
        <f ca="1"/>
        <v>43418</v>
      </c>
      <c r="F7" s="8">
        <f ca="1"/>
        <v>43419</v>
      </c>
      <c r="G7" s="8">
        <f ca="1"/>
        <v>43420</v>
      </c>
      <c r="H7" s="8">
        <f ca="1"/>
        <v>43421</v>
      </c>
    </row>
    <row r="8" spans="1:8" ht="57.95" customHeight="1" x14ac:dyDescent="0.25">
      <c r="A8" s="18"/>
      <c r="B8" s="18"/>
      <c r="C8" s="18"/>
      <c r="D8" s="18"/>
      <c r="E8" s="18"/>
      <c r="F8" s="18"/>
      <c r="G8" s="18"/>
      <c r="H8" s="18"/>
    </row>
    <row r="9" spans="1:8" ht="19.5" customHeight="1" x14ac:dyDescent="0.25">
      <c r="A9" s="18"/>
      <c r="B9" s="16">
        <f t="array" aca="1" ref="B9:H9" ca="1">DaysAndWeeks+DATE(CalendarYear,11,1)-WEEKDAY(DATE(CalendarYear,11,1),(WeekStart="Lunes")+1)+22</f>
        <v>43422</v>
      </c>
      <c r="C9" s="16">
        <f ca="1"/>
        <v>43423</v>
      </c>
      <c r="D9" s="16">
        <f ca="1"/>
        <v>43424</v>
      </c>
      <c r="E9" s="16">
        <f ca="1"/>
        <v>43425</v>
      </c>
      <c r="F9" s="16">
        <f ca="1"/>
        <v>43426</v>
      </c>
      <c r="G9" s="16">
        <f ca="1"/>
        <v>43427</v>
      </c>
      <c r="H9" s="16">
        <f ca="1"/>
        <v>43428</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DaysAndWeeks+DATE(CalendarYear,11,1)-WEEKDAY(DATE(CalendarYear,11,1),(WeekStart="Lunes")+1)+29</f>
        <v>43429</v>
      </c>
      <c r="C11" s="8">
        <f ca="1"/>
        <v>43430</v>
      </c>
      <c r="D11" s="8">
        <f ca="1"/>
        <v>43431</v>
      </c>
      <c r="E11" s="8">
        <f ca="1"/>
        <v>43432</v>
      </c>
      <c r="F11" s="8">
        <f ca="1"/>
        <v>43433</v>
      </c>
      <c r="G11" s="8">
        <f ca="1"/>
        <v>43434</v>
      </c>
      <c r="H11" s="8">
        <f ca="1"/>
        <v>43435</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DaysAndWeeks+DATE(CalendarYear,11,1)-WEEKDAY(DATE(CalendarYear,11,1),(WeekStart="Lunes")+1)+36</f>
        <v>43436</v>
      </c>
      <c r="C13" s="16">
        <f ca="1"/>
        <v>43437</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3" priority="2">
      <formula>AND(DAY(B11)&gt;=1,DAY(B11)&lt;=15)</formula>
    </cfRule>
  </conditionalFormatting>
  <conditionalFormatting sqref="B3:G3">
    <cfRule type="expression" dxfId="2"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noviem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tint="4.9989318521683403E-2"/>
    <pageSetUpPr fitToPage="1"/>
  </sheetPr>
  <dimension ref="A1:H14"/>
  <sheetViews>
    <sheetView showGridLines="0" workbookViewId="0"/>
  </sheetViews>
  <sheetFormatPr baseColWidth="10" defaultColWidth="8.75" defaultRowHeight="15" x14ac:dyDescent="0.25"/>
  <cols>
    <col min="1" max="1" width="2.625" customWidth="1"/>
    <col min="2" max="2" width="18.25" customWidth="1"/>
    <col min="3" max="8" width="17.625" customWidth="1"/>
    <col min="9" max="9" width="2.625" customWidth="1"/>
  </cols>
  <sheetData>
    <row r="1" spans="1:8" ht="59.25" customHeight="1" x14ac:dyDescent="0.25">
      <c r="A1" s="18"/>
      <c r="B1" s="17" t="str">
        <f ca="1">"Diciembre "&amp;CalendarYear</f>
        <v>Diciembre 2018</v>
      </c>
      <c r="C1" s="17"/>
      <c r="D1" s="17"/>
      <c r="E1" s="3"/>
      <c r="F1" s="3"/>
      <c r="G1" s="3"/>
      <c r="H1" s="4"/>
    </row>
    <row r="2" spans="1:8" ht="21.75" customHeight="1" thickBot="1" x14ac:dyDescent="0.3">
      <c r="A2" s="18"/>
      <c r="B2" s="13" t="str">
        <f>IF(WeekStart="DOMINGO", "DOMINGO","LUNES")</f>
        <v>DOMINGO</v>
      </c>
      <c r="C2" s="13" t="str">
        <f t="shared" ref="C2:H2" ca="1" si="0">UPPER(TEXT(C3,"dddd"))</f>
        <v>LUNES</v>
      </c>
      <c r="D2" s="13" t="str">
        <f t="shared" ca="1" si="0"/>
        <v>MARTES</v>
      </c>
      <c r="E2" s="13" t="str">
        <f t="shared" ca="1" si="0"/>
        <v>MIÉRCOLES</v>
      </c>
      <c r="F2" s="13" t="str">
        <f t="shared" ca="1" si="0"/>
        <v>JUEVES</v>
      </c>
      <c r="G2" s="13" t="str">
        <f t="shared" ca="1" si="0"/>
        <v>VIERNES</v>
      </c>
      <c r="H2" s="13" t="str">
        <f t="shared" ca="1" si="0"/>
        <v>SÁBADO</v>
      </c>
    </row>
    <row r="3" spans="1:8" ht="19.5" customHeight="1" x14ac:dyDescent="0.25">
      <c r="A3" s="18"/>
      <c r="B3" s="8">
        <f t="array" aca="1" ref="B3:H3" ca="1">DaysAndWeeks+DATE(CalendarYear,12,1)-WEEKDAY(DATE(CalendarYear,12,1),(WeekStart="Lunes")+1)+1</f>
        <v>43429</v>
      </c>
      <c r="C3" s="8">
        <f ca="1"/>
        <v>43430</v>
      </c>
      <c r="D3" s="8">
        <f ca="1"/>
        <v>43431</v>
      </c>
      <c r="E3" s="8">
        <f ca="1"/>
        <v>43432</v>
      </c>
      <c r="F3" s="8">
        <f ca="1"/>
        <v>43433</v>
      </c>
      <c r="G3" s="8">
        <f ca="1"/>
        <v>43434</v>
      </c>
      <c r="H3" s="8">
        <f ca="1"/>
        <v>43435</v>
      </c>
    </row>
    <row r="4" spans="1:8" ht="57.95" customHeight="1" x14ac:dyDescent="0.25">
      <c r="A4" s="18"/>
      <c r="B4" s="18"/>
      <c r="C4" s="18"/>
      <c r="D4" s="18"/>
      <c r="E4" s="18"/>
      <c r="F4" s="18"/>
      <c r="G4" s="18"/>
      <c r="H4" s="18"/>
    </row>
    <row r="5" spans="1:8" ht="19.5" customHeight="1" x14ac:dyDescent="0.25">
      <c r="A5" s="18"/>
      <c r="B5" s="16">
        <f t="array" aca="1" ref="B5:H5" ca="1">DaysAndWeeks+DATE(CalendarYear,12,1)-WEEKDAY(DATE(CalendarYear,12,1),(WeekStart="Lunes")+1)+8</f>
        <v>43436</v>
      </c>
      <c r="C5" s="16">
        <f ca="1"/>
        <v>43437</v>
      </c>
      <c r="D5" s="16">
        <f ca="1"/>
        <v>43438</v>
      </c>
      <c r="E5" s="16">
        <f ca="1"/>
        <v>43439</v>
      </c>
      <c r="F5" s="16">
        <f ca="1"/>
        <v>43440</v>
      </c>
      <c r="G5" s="16">
        <f ca="1"/>
        <v>43441</v>
      </c>
      <c r="H5" s="16">
        <f ca="1"/>
        <v>43442</v>
      </c>
    </row>
    <row r="6" spans="1:8" ht="57.95" customHeight="1" x14ac:dyDescent="0.25">
      <c r="A6" s="18"/>
      <c r="B6" s="24"/>
      <c r="C6" s="24"/>
      <c r="D6" s="24"/>
      <c r="E6" s="24"/>
      <c r="F6" s="24"/>
      <c r="G6" s="24"/>
      <c r="H6" s="24"/>
    </row>
    <row r="7" spans="1:8" ht="19.5" customHeight="1" x14ac:dyDescent="0.25">
      <c r="A7" s="18"/>
      <c r="B7" s="8">
        <f t="array" aca="1" ref="B7:H7" ca="1">DaysAndWeeks+DATE(CalendarYear,12,1)-WEEKDAY(DATE(CalendarYear,12,1),(WeekStart="Lunes")+1)+15</f>
        <v>43443</v>
      </c>
      <c r="C7" s="8">
        <f ca="1"/>
        <v>43444</v>
      </c>
      <c r="D7" s="8">
        <f ca="1"/>
        <v>43445</v>
      </c>
      <c r="E7" s="8">
        <f ca="1"/>
        <v>43446</v>
      </c>
      <c r="F7" s="8">
        <f ca="1"/>
        <v>43447</v>
      </c>
      <c r="G7" s="8">
        <f ca="1"/>
        <v>43448</v>
      </c>
      <c r="H7" s="8">
        <f ca="1"/>
        <v>43449</v>
      </c>
    </row>
    <row r="8" spans="1:8" ht="57.95" customHeight="1" x14ac:dyDescent="0.25">
      <c r="A8" s="18"/>
      <c r="B8" s="18"/>
      <c r="C8" s="18"/>
      <c r="D8" s="18"/>
      <c r="E8" s="18"/>
      <c r="F8" s="18"/>
      <c r="G8" s="18"/>
      <c r="H8" s="18"/>
    </row>
    <row r="9" spans="1:8" ht="19.5" customHeight="1" x14ac:dyDescent="0.25">
      <c r="A9" s="18"/>
      <c r="B9" s="16">
        <f t="array" aca="1" ref="B9:H9" ca="1">DaysAndWeeks+DATE(CalendarYear,12,1)-WEEKDAY(DATE(CalendarYear,12,1),(WeekStart="Lunes")+1)+22</f>
        <v>43450</v>
      </c>
      <c r="C9" s="16">
        <f ca="1"/>
        <v>43451</v>
      </c>
      <c r="D9" s="16">
        <f ca="1"/>
        <v>43452</v>
      </c>
      <c r="E9" s="16">
        <f ca="1"/>
        <v>43453</v>
      </c>
      <c r="F9" s="16">
        <f ca="1"/>
        <v>43454</v>
      </c>
      <c r="G9" s="16">
        <f ca="1"/>
        <v>43455</v>
      </c>
      <c r="H9" s="16">
        <f ca="1"/>
        <v>43456</v>
      </c>
    </row>
    <row r="10" spans="1:8" ht="57.95" customHeight="1" x14ac:dyDescent="0.25">
      <c r="A10" s="18"/>
      <c r="B10" s="24"/>
      <c r="C10" s="24"/>
      <c r="D10" s="24"/>
      <c r="E10" s="24"/>
      <c r="F10" s="24"/>
      <c r="G10" s="24"/>
      <c r="H10" s="24"/>
    </row>
    <row r="11" spans="1:8" ht="19.5" customHeight="1" x14ac:dyDescent="0.25">
      <c r="A11" s="18"/>
      <c r="B11" s="8">
        <f t="array" aca="1" ref="B11:H11" ca="1">DaysAndWeeks+DATE(CalendarYear,12,1)-WEEKDAY(DATE(CalendarYear,12,1),(WeekStart="Lunes")+1)+29</f>
        <v>43457</v>
      </c>
      <c r="C11" s="8">
        <f ca="1"/>
        <v>43458</v>
      </c>
      <c r="D11" s="8">
        <f ca="1"/>
        <v>43459</v>
      </c>
      <c r="E11" s="8">
        <f ca="1"/>
        <v>43460</v>
      </c>
      <c r="F11" s="8">
        <f ca="1"/>
        <v>43461</v>
      </c>
      <c r="G11" s="8">
        <f ca="1"/>
        <v>43462</v>
      </c>
      <c r="H11" s="8">
        <f ca="1"/>
        <v>43463</v>
      </c>
    </row>
    <row r="12" spans="1:8" ht="57.95" customHeight="1" x14ac:dyDescent="0.25">
      <c r="A12" s="18"/>
      <c r="B12" s="18"/>
      <c r="C12" s="18"/>
      <c r="D12" s="18"/>
      <c r="E12" s="18"/>
      <c r="F12" s="18"/>
      <c r="G12" s="18"/>
      <c r="H12" s="18"/>
    </row>
    <row r="13" spans="1:8" ht="19.5" customHeight="1" x14ac:dyDescent="0.25">
      <c r="A13" s="18"/>
      <c r="B13" s="16">
        <f t="array" aca="1" ref="B13:C13" ca="1">DaysAndWeeks+DATE(CalendarYear,12,1)-WEEKDAY(DATE(CalendarYear,12,1),(WeekStart="Lunes")+1)+36</f>
        <v>43464</v>
      </c>
      <c r="C13" s="16">
        <f ca="1"/>
        <v>43465</v>
      </c>
      <c r="D13" s="25" t="s">
        <v>0</v>
      </c>
      <c r="E13" s="26"/>
      <c r="F13" s="26"/>
      <c r="G13" s="26"/>
      <c r="H13" s="26"/>
    </row>
    <row r="14" spans="1:8" ht="57.95" customHeight="1" x14ac:dyDescent="0.25">
      <c r="A14" s="18"/>
      <c r="B14" s="24"/>
      <c r="C14" s="24"/>
      <c r="D14" s="25"/>
      <c r="E14" s="26"/>
      <c r="F14" s="26"/>
      <c r="G14" s="26"/>
      <c r="H14" s="26"/>
    </row>
  </sheetData>
  <mergeCells count="2">
    <mergeCell ref="D13:D14"/>
    <mergeCell ref="E13:H14"/>
  </mergeCells>
  <conditionalFormatting sqref="B11:H11 B13:C13">
    <cfRule type="expression" dxfId="1" priority="2">
      <formula>AND(DAY(B11)&gt;=1,DAY(B11)&lt;=15)</formula>
    </cfRule>
  </conditionalFormatting>
  <conditionalFormatting sqref="B3:G3">
    <cfRule type="expression" dxfId="0" priority="1">
      <formula>DAY(B3)&gt;8</formula>
    </cfRule>
  </conditionalFormatting>
  <dataValidations count="10">
    <dataValidation allowBlank="1" showInputMessage="1" showErrorMessage="1" prompt="El día laborable se determinará    _x000a_automáticamente." sqref="H2"/>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1"/>
    <dataValidation allowBlank="1" showInputMessage="1" showErrorMessage="1" prompt="Esta fila y las filas 5, 7, 9, 11 y 13 contienen días naturales de la semana. Si esta celda no contiene el número 1, se trata de un día del mes anterior. Escriba notas en la celda E13." sqref="B3"/>
    <dataValidation allowBlank="1" showInputMessage="1" showErrorMessage="1" prompt="Esta fila contiene los nombres de los días laborables de este calendario. Esta celda contiene el día de inicio de la semana. Para cambiar el día de inicio, escriba un nuevo día laborable en la celda K3 de la hoja de cálculo de enero." sqref="B2"/>
    <dataValidation allowBlank="1" showInputMessage="1" showErrorMessage="1" prompt="El año de esta celda se actualiza automáticamente. Seleccione otro año en la celda K2 para cambiar de año." sqref="C1:D1"/>
    <dataValidation allowBlank="1" showInputMessage="1" showErrorMessage="1" prompt="Calendario del mes de diciembre" sqref="A1"/>
    <dataValidation allowBlank="1" showInputMessage="1" showErrorMessage="1" prompt="Escriba notas en la celda a la derecha." sqref="D13:D14"/>
    <dataValidation allowBlank="1" showInputMessage="1" showErrorMessage="1" prompt="Escriba notas en esta celda." sqref="E13:H14"/>
    <dataValidation allowBlank="1" showInputMessage="1" showErrorMessage="1" prompt="Las celdas de esta fila y las filas 6, 8, 10, 12 y 14 son para escribir notas diarias relacionadas con el día natural de la celda anterior." sqref="B4"/>
    <dataValidation allowBlank="1" showInputMessage="1" showErrorMessage="1" prompt="El día laborable se determinará    _x000a_automáticamente." sqref="C2 D2 E2 F2 G2"/>
  </dataValidations>
  <printOptions horizontalCentered="1" verticalCentered="1"/>
  <pageMargins left="0.7" right="0.7" top="0.75" bottom="0.75" header="0.3" footer="0.3"/>
  <pageSetup paperSize="9" scale="86"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27</vt:i4>
      </vt:variant>
    </vt:vector>
  </HeadingPairs>
  <TitlesOfParts>
    <vt:vector size="39" baseType="lpstr">
      <vt:lpstr>Enero</vt:lpstr>
      <vt:lpstr>Febrero</vt:lpstr>
      <vt:lpstr>Marzo</vt:lpstr>
      <vt:lpstr>Abril</vt:lpstr>
      <vt:lpstr>Mayo</vt:lpstr>
      <vt:lpstr>Junio</vt:lpstr>
      <vt:lpstr>Julio</vt:lpstr>
      <vt:lpstr>Agosto</vt:lpstr>
      <vt:lpstr>Septiembre</vt:lpstr>
      <vt:lpstr>Octubre</vt:lpstr>
      <vt:lpstr>Noviembre</vt:lpstr>
      <vt:lpstr>Diciembre</vt:lpstr>
      <vt:lpstr>Enero!Área_de_impresión</vt:lpstr>
      <vt:lpstr>CalendarYear</vt:lpstr>
      <vt:lpstr>ColumnTitleRegion1..H12.1</vt:lpstr>
      <vt:lpstr>ColumnTitleRegion1..H12.10</vt:lpstr>
      <vt:lpstr>ColumnTitleRegion1..H12.11</vt:lpstr>
      <vt:lpstr>ColumnTitleRegion1..H12.12</vt:lpstr>
      <vt:lpstr>ColumnTitleRegion1..H12.2</vt:lpstr>
      <vt:lpstr>ColumnTitleRegion1..H12.3</vt:lpstr>
      <vt:lpstr>ColumnTitleRegion1..H12.4</vt:lpstr>
      <vt:lpstr>ColumnTitleRegion1..H12.5</vt:lpstr>
      <vt:lpstr>ColumnTitleRegion1..H12.6</vt:lpstr>
      <vt:lpstr>ColumnTitleRegion1..H12.7</vt:lpstr>
      <vt:lpstr>ColumnTitleRegion1..H12.8</vt:lpstr>
      <vt:lpstr>ColumnTitleRegion1..H12.9</vt:lpstr>
      <vt:lpstr>ColumnTitleRegion2..C14.1</vt:lpstr>
      <vt:lpstr>ColumnTitleRegion2..C14.10</vt:lpstr>
      <vt:lpstr>ColumnTitleRegion2..C14.11</vt:lpstr>
      <vt:lpstr>ColumnTitleRegion2..C14.12</vt:lpstr>
      <vt:lpstr>ColumnTitleRegion2..C14.2</vt:lpstr>
      <vt:lpstr>ColumnTitleRegion2..C14.3</vt:lpstr>
      <vt:lpstr>ColumnTitleRegion2..C14.4</vt:lpstr>
      <vt:lpstr>ColumnTitleRegion2..C14.5</vt:lpstr>
      <vt:lpstr>ColumnTitleRegion2..C14.6</vt:lpstr>
      <vt:lpstr>ColumnTitleRegion2..C14.7</vt:lpstr>
      <vt:lpstr>ColumnTitleRegion2..C14.8</vt:lpstr>
      <vt:lpstr>ColumnTitleRegion2..C14.9</vt:lpstr>
      <vt:lpstr>WeekStart</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Dell</dc:creator>
  <cp:lastModifiedBy>Dell</cp:lastModifiedBy>
  <dcterms:created xsi:type="dcterms:W3CDTF">2016-12-02T06:02:37Z</dcterms:created>
  <dcterms:modified xsi:type="dcterms:W3CDTF">2018-08-15T01:36:46Z</dcterms:modified>
</cp:coreProperties>
</file>