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2976A4C-F633-49C4-BDFD-172CC133A7DA}" xr6:coauthVersionLast="47" xr6:coauthVersionMax="47" xr10:uidLastSave="{00000000-0000-0000-0000-000000000000}"/>
  <bookViews>
    <workbookView xWindow="240" yWindow="1710" windowWidth="23505" windowHeight="13260" xr2:uid="{00000000-000D-0000-FFFF-FFFF00000000}"/>
  </bookViews>
  <sheets>
    <sheet name="Sheet1" sheetId="1" r:id="rId1"/>
    <sheet name="ERP" sheetId="7" r:id="rId2"/>
    <sheet name="회귀분석 결과" sheetId="6" r:id="rId3"/>
    <sheet name="Stocks" sheetId="2" r:id="rId4"/>
  </sheets>
  <definedNames>
    <definedName name="_xlnm._FilterDatabase" localSheetId="1" hidden="1">ERP!$A$1:$C$486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G122" i="7"/>
  <c r="G110" i="7"/>
  <c r="G98" i="7"/>
  <c r="G86" i="7"/>
  <c r="G26" i="7"/>
  <c r="G38" i="7"/>
  <c r="G50" i="7"/>
  <c r="D470" i="7"/>
  <c r="D458" i="7"/>
  <c r="D446" i="7"/>
  <c r="D434" i="7"/>
  <c r="D422" i="7"/>
  <c r="D410" i="7"/>
  <c r="D398" i="7"/>
  <c r="D386" i="7"/>
  <c r="D374" i="7"/>
  <c r="D362" i="7"/>
  <c r="D350" i="7"/>
  <c r="D338" i="7"/>
  <c r="D326" i="7"/>
  <c r="D314" i="7"/>
  <c r="D302" i="7"/>
  <c r="D290" i="7"/>
  <c r="D278" i="7"/>
  <c r="D266" i="7"/>
  <c r="D254" i="7"/>
  <c r="D242" i="7"/>
  <c r="D230" i="7"/>
  <c r="D218" i="7"/>
  <c r="D206" i="7"/>
  <c r="D194" i="7"/>
  <c r="D182" i="7"/>
  <c r="D170" i="7"/>
  <c r="D158" i="7"/>
  <c r="D146" i="7"/>
  <c r="D134" i="7"/>
  <c r="D122" i="7"/>
  <c r="D110" i="7"/>
  <c r="D98" i="7"/>
  <c r="D86" i="7"/>
  <c r="D74" i="7"/>
  <c r="D62" i="7"/>
  <c r="D50" i="7"/>
  <c r="D38" i="7"/>
  <c r="D26" i="7"/>
  <c r="D14" i="7"/>
  <c r="D2" i="7"/>
  <c r="E5" i="7"/>
  <c r="E4" i="7"/>
  <c r="E3" i="7"/>
  <c r="B6" i="1"/>
  <c r="D7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3" i="2"/>
  <c r="D2" i="2"/>
  <c r="B7" i="1" l="1"/>
</calcChain>
</file>

<file path=xl/sharedStrings.xml><?xml version="1.0" encoding="utf-8"?>
<sst xmlns="http://schemas.openxmlformats.org/spreadsheetml/2006/main" count="60" uniqueCount="58">
  <si>
    <t>CAPM</t>
    <phoneticPr fontId="2" type="noConversion"/>
  </si>
  <si>
    <t>Date</t>
  </si>
  <si>
    <t>코스피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</si>
  <si>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</si>
  <si>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</si>
  <si>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</si>
  <si>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</si>
  <si>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</si>
  <si>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</si>
  <si>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</si>
  <si>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</si>
  <si>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</si>
  <si>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</si>
  <si>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</si>
  <si>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</si>
  <si>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</si>
  <si>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</si>
  <si>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</si>
  <si>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</si>
  <si>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</si>
  <si>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</si>
  <si>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</si>
  <si>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</si>
  <si>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</si>
  <si>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</si>
  <si>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</si>
  <si>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</si>
  <si>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Rate</t>
    <phoneticPr fontId="2" type="noConversion"/>
  </si>
  <si>
    <t>Kospi_Rate</t>
    <phoneticPr fontId="2" type="noConversion"/>
  </si>
  <si>
    <t>Kospi_Price</t>
    <phoneticPr fontId="2" type="noConversion"/>
  </si>
  <si>
    <t>Hanmi_Price</t>
    <phoneticPr fontId="2" type="noConversion"/>
  </si>
  <si>
    <t>1. Based On Regression Analysis</t>
    <phoneticPr fontId="2" type="noConversion"/>
  </si>
  <si>
    <t>Beta</t>
    <phoneticPr fontId="2" type="noConversion"/>
  </si>
  <si>
    <t>Interval(95%)</t>
    <phoneticPr fontId="2" type="noConversion"/>
  </si>
  <si>
    <t>&lt;    Beta    &lt;</t>
    <phoneticPr fontId="2" type="noConversion"/>
  </si>
  <si>
    <t>2. Yahoo Finance</t>
    <phoneticPr fontId="2" type="noConversion"/>
  </si>
  <si>
    <t>5years, 1week interval</t>
    <phoneticPr fontId="2" type="noConversion"/>
  </si>
  <si>
    <t>ERP</t>
    <phoneticPr fontId="2" type="noConversion"/>
  </si>
  <si>
    <t>Change %</t>
  </si>
  <si>
    <t>Price</t>
  </si>
  <si>
    <t>Arithmetic Average Hisorical Return</t>
    <phoneticPr fontId="2" type="noConversion"/>
  </si>
  <si>
    <t>1981-1997</t>
    <phoneticPr fontId="2" type="noConversion"/>
  </si>
  <si>
    <t>1997-2008</t>
    <phoneticPr fontId="2" type="noConversion"/>
  </si>
  <si>
    <t>2008-2021</t>
    <phoneticPr fontId="2" type="noConversion"/>
  </si>
  <si>
    <t>1982-2022</t>
    <phoneticPr fontId="2" type="noConversion"/>
  </si>
  <si>
    <t>2008-2002</t>
    <phoneticPr fontId="2" type="noConversion"/>
  </si>
  <si>
    <t>1997-2002</t>
    <phoneticPr fontId="2" type="noConversion"/>
  </si>
  <si>
    <t>Standard Error in Risk Premium Estimates</t>
    <phoneticPr fontId="2" type="noConversion"/>
  </si>
  <si>
    <t>5 years</t>
    <phoneticPr fontId="2" type="noConversion"/>
  </si>
  <si>
    <t>10 years</t>
    <phoneticPr fontId="2" type="noConversion"/>
  </si>
  <si>
    <t>25 years</t>
    <phoneticPr fontId="2" type="noConversion"/>
  </si>
  <si>
    <t>50 years</t>
    <phoneticPr fontId="2" type="noConversion"/>
  </si>
  <si>
    <t>Historical Return</t>
  </si>
  <si>
    <t>Arithmetric</t>
    <phoneticPr fontId="2" type="noConversion"/>
  </si>
  <si>
    <t>Geometric</t>
    <phoneticPr fontId="2" type="noConversion"/>
  </si>
  <si>
    <t>BETA</t>
    <phoneticPr fontId="2" type="noConversion"/>
  </si>
  <si>
    <r>
      <rPr>
        <sz val="14"/>
        <color theme="1"/>
        <rFont val="맑은 고딕"/>
        <family val="2"/>
      </rPr>
      <t>미국</t>
    </r>
    <r>
      <rPr>
        <sz val="14"/>
        <color theme="1"/>
        <rFont val="Times New Roman"/>
        <family val="1"/>
      </rPr>
      <t xml:space="preserve"> 5</t>
    </r>
    <r>
      <rPr>
        <sz val="14"/>
        <color theme="1"/>
        <rFont val="맑은 고딕"/>
        <family val="2"/>
      </rPr>
      <t>년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맑은 고딕"/>
        <family val="2"/>
      </rPr>
      <t>채권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맑은 고딕"/>
        <family val="2"/>
      </rPr>
      <t>수익률</t>
    </r>
    <r>
      <rPr>
        <sz val="14"/>
        <color theme="1"/>
        <rFont val="Times New Roman"/>
        <family val="1"/>
      </rPr>
      <t>(Rf)</t>
    </r>
    <phoneticPr fontId="2" type="noConversion"/>
  </si>
  <si>
    <t>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</si>
</sst>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i/>
      <sz val="9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"/>
    </font>
    <font>
      <sz val="12"/>
      <color theme="1"/>
      <name val="times"/>
      <family val="1"/>
    </font>
    <font>
      <sz val="13"/>
      <color rgb="FF494345"/>
      <name val="Droid Sans"/>
      <family val="2"/>
    </font>
    <font>
      <sz val="10"/>
      <color rgb="FF232A31"/>
      <name val="Times New Roman"/>
      <family val="1"/>
    </font>
    <font>
      <sz val="14"/>
      <color theme="1"/>
      <name val="Times New Roman"/>
      <family val="2"/>
    </font>
    <font>
      <sz val="14"/>
      <color theme="1"/>
      <name val="맑은 고딕"/>
      <family val="2"/>
    </font>
    <font>
      <sz val="14"/>
      <color rgb="FF33333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176" fontId="0" fillId="0" borderId="0" xfId="1" applyNumberFormat="1" applyFont="1" applyAlignment="1"/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8" fillId="0" borderId="0" xfId="1" applyNumberFormat="1" applyFont="1" applyAlignment="1">
      <alignment vertical="center"/>
    </xf>
    <xf numFmtId="9" fontId="8" fillId="0" borderId="0" xfId="1" applyFont="1" applyAlignment="1">
      <alignment vertical="center"/>
    </xf>
    <xf numFmtId="4" fontId="8" fillId="0" borderId="0" xfId="0" applyNumberFormat="1" applyFont="1" applyAlignment="1">
      <alignment vertical="center"/>
    </xf>
    <xf numFmtId="10" fontId="7" fillId="0" borderId="0" xfId="1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0" fontId="4" fillId="0" borderId="1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/>
    <xf numFmtId="0" fontId="5" fillId="0" borderId="1" xfId="0" applyFont="1" applyBorder="1"/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5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0" xfId="0" applyFont="1" applyBorder="1"/>
    <xf numFmtId="0" fontId="14" fillId="2" borderId="0" xfId="0" applyFont="1" applyFill="1" applyBorder="1" applyAlignment="1">
      <alignment horizontal="center"/>
    </xf>
    <xf numFmtId="0" fontId="11" fillId="0" borderId="4" xfId="0" applyFont="1" applyFill="1" applyBorder="1"/>
    <xf numFmtId="0" fontId="6" fillId="0" borderId="4" xfId="0" applyFont="1" applyBorder="1"/>
    <xf numFmtId="176" fontId="16" fillId="0" borderId="0" xfId="0" applyNumberFormat="1" applyFont="1"/>
    <xf numFmtId="10" fontId="13" fillId="3" borderId="5" xfId="0" applyNumberFormat="1" applyFont="1" applyFill="1" applyBorder="1"/>
    <xf numFmtId="10" fontId="15" fillId="3" borderId="6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ERP!$D$2:$D$486</c:f>
              <c:numCache>
                <c:formatCode>0.00%</c:formatCode>
                <c:ptCount val="41"/>
                <c:pt idx="0">
                  <c:v>-5.8734580183048224E-2</c:v>
                </c:pt>
                <c:pt idx="1">
                  <c:v>4.9124883740593539E-2</c:v>
                </c:pt>
                <c:pt idx="2">
                  <c:v>0.11943907156673128</c:v>
                </c:pt>
                <c:pt idx="3">
                  <c:v>0.15493160547156215</c:v>
                </c:pt>
                <c:pt idx="4">
                  <c:v>0.93379877820720636</c:v>
                </c:pt>
                <c:pt idx="5">
                  <c:v>1.0423570369415254</c:v>
                </c:pt>
                <c:pt idx="6">
                  <c:v>0.39570377852836258</c:v>
                </c:pt>
                <c:pt idx="7">
                  <c:v>1.3423198272060066E-2</c:v>
                </c:pt>
                <c:pt idx="8">
                  <c:v>-0.29097482592394219</c:v>
                </c:pt>
                <c:pt idx="9">
                  <c:v>7.0994649039974878E-2</c:v>
                </c:pt>
                <c:pt idx="10">
                  <c:v>-1.4621386901000788E-2</c:v>
                </c:pt>
                <c:pt idx="11">
                  <c:v>0.41032868050584592</c:v>
                </c:pt>
                <c:pt idx="12">
                  <c:v>-2.1306743081917379E-2</c:v>
                </c:pt>
                <c:pt idx="13">
                  <c:v>-5.0499157266951755E-2</c:v>
                </c:pt>
                <c:pt idx="14">
                  <c:v>-0.21958990464486472</c:v>
                </c:pt>
                <c:pt idx="15">
                  <c:v>-0.17272250087483965</c:v>
                </c:pt>
                <c:pt idx="16">
                  <c:v>7.1380732489687571E-3</c:v>
                </c:pt>
                <c:pt idx="17">
                  <c:v>0.65178587053532389</c:v>
                </c:pt>
                <c:pt idx="18">
                  <c:v>-0.34535110395389246</c:v>
                </c:pt>
                <c:pt idx="19">
                  <c:v>0.21064556326973194</c:v>
                </c:pt>
                <c:pt idx="20">
                  <c:v>-0.20881735666448331</c:v>
                </c:pt>
                <c:pt idx="21">
                  <c:v>0.43361605785151891</c:v>
                </c:pt>
                <c:pt idx="22">
                  <c:v>9.9233942251031326E-2</c:v>
                </c:pt>
                <c:pt idx="23">
                  <c:v>0.5008362817626244</c:v>
                </c:pt>
                <c:pt idx="24">
                  <c:v>-2.8289149396712343E-2</c:v>
                </c:pt>
                <c:pt idx="25">
                  <c:v>0.19441565029443564</c:v>
                </c:pt>
                <c:pt idx="26">
                  <c:v>-0.28471452839943878</c:v>
                </c:pt>
                <c:pt idx="27">
                  <c:v>0.37889700630749257</c:v>
                </c:pt>
                <c:pt idx="28">
                  <c:v>0.29161960272835619</c:v>
                </c:pt>
                <c:pt idx="29">
                  <c:v>-5.505065878158022E-2</c:v>
                </c:pt>
                <c:pt idx="30">
                  <c:v>3.1445093798414536E-3</c:v>
                </c:pt>
                <c:pt idx="31">
                  <c:v>-1.0596654331936683E-2</c:v>
                </c:pt>
                <c:pt idx="32">
                  <c:v>4.1779357597300226E-3</c:v>
                </c:pt>
                <c:pt idx="33">
                  <c:v>-1.9084165272975406E-2</c:v>
                </c:pt>
                <c:pt idx="34">
                  <c:v>8.1331129776262445E-2</c:v>
                </c:pt>
                <c:pt idx="35">
                  <c:v>0.24129291874035697</c:v>
                </c:pt>
                <c:pt idx="36">
                  <c:v>-0.14089835804960926</c:v>
                </c:pt>
                <c:pt idx="37">
                  <c:v>-3.8932353674853037E-2</c:v>
                </c:pt>
                <c:pt idx="38">
                  <c:v>0.40452852983232734</c:v>
                </c:pt>
                <c:pt idx="39">
                  <c:v>-0.10512363038898465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783-8C20-75BF5C15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48064"/>
        <c:axId val="555948896"/>
      </c:lineChart>
      <c:catAx>
        <c:axId val="5559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48896"/>
        <c:crosses val="autoZero"/>
        <c:auto val="1"/>
        <c:lblAlgn val="ctr"/>
        <c:lblOffset val="100"/>
        <c:noMultiLvlLbl val="0"/>
      </c:catAx>
      <c:valAx>
        <c:axId val="5559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코스피 </a:t>
            </a:r>
            <a:r>
              <a:rPr lang="en-US" altLang="ko-KR"/>
              <a:t>vs</a:t>
            </a:r>
            <a:r>
              <a:rPr lang="en-US" altLang="ko-KR" baseline="0"/>
              <a:t> </a:t>
            </a:r>
            <a:r>
              <a:rPr lang="ko-KR" altLang="en-US" baseline="0"/>
              <a:t>한미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Stocks!$E$1</c:f>
              <c:strCache>
                <c:ptCount val="1"/>
                <c:pt idx="0">
                  <c:v>Kospi_Rate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88412040098041E-4"/>
                  <c:y val="-3.6883870648244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Stocks!$D$2:$D$262</c:f>
              <c:numCache>
                <c:formatCode>0.000%</c:formatCode>
                <c:ptCount val="261"/>
                <c:pt idx="0">
                  <c:v>1.3192612137202797E-3</c:v>
                </c:pt>
                <c:pt idx="1">
                  <c:v>3.6890645586297843E-2</c:v>
                </c:pt>
                <c:pt idx="2">
                  <c:v>2.414231257941557E-2</c:v>
                </c:pt>
                <c:pt idx="3">
                  <c:v>9.8014888337468964E-2</c:v>
                </c:pt>
                <c:pt idx="4">
                  <c:v>-5.3107344632768338E-2</c:v>
                </c:pt>
                <c:pt idx="5">
                  <c:v>1.193317422434359E-2</c:v>
                </c:pt>
                <c:pt idx="6">
                  <c:v>-8.2547169811321153E-3</c:v>
                </c:pt>
                <c:pt idx="7">
                  <c:v>-4.7562425683710385E-3</c:v>
                </c:pt>
                <c:pt idx="8">
                  <c:v>1.6726403823178027E-2</c:v>
                </c:pt>
                <c:pt idx="9">
                  <c:v>4.7003525264394774E-2</c:v>
                </c:pt>
                <c:pt idx="10">
                  <c:v>-5.1627384960718281E-2</c:v>
                </c:pt>
                <c:pt idx="11">
                  <c:v>-5.9171597633136064E-2</c:v>
                </c:pt>
                <c:pt idx="12">
                  <c:v>-5.2830188679245271E-2</c:v>
                </c:pt>
                <c:pt idx="13">
                  <c:v>-1.3280212483399723E-3</c:v>
                </c:pt>
                <c:pt idx="14">
                  <c:v>5.3191489361701372E-3</c:v>
                </c:pt>
                <c:pt idx="15">
                  <c:v>6.2169312169312096E-2</c:v>
                </c:pt>
                <c:pt idx="16">
                  <c:v>1.8679950186799577E-2</c:v>
                </c:pt>
                <c:pt idx="17">
                  <c:v>2.0782396088019572E-2</c:v>
                </c:pt>
                <c:pt idx="18">
                  <c:v>-5.2694610778443063E-2</c:v>
                </c:pt>
                <c:pt idx="19">
                  <c:v>0.11757269279393179</c:v>
                </c:pt>
                <c:pt idx="20">
                  <c:v>0</c:v>
                </c:pt>
                <c:pt idx="21">
                  <c:v>-3.3936651583710287E-3</c:v>
                </c:pt>
                <c:pt idx="22">
                  <c:v>8.399545970488087E-2</c:v>
                </c:pt>
                <c:pt idx="23">
                  <c:v>2.5130890052355914E-2</c:v>
                </c:pt>
                <c:pt idx="24">
                  <c:v>-9.1930541368743235E-3</c:v>
                </c:pt>
                <c:pt idx="25">
                  <c:v>3.0927835051546282E-2</c:v>
                </c:pt>
                <c:pt idx="26">
                  <c:v>9.000000000000008E-2</c:v>
                </c:pt>
                <c:pt idx="27">
                  <c:v>0.1834862385321101</c:v>
                </c:pt>
                <c:pt idx="28">
                  <c:v>-7.3643410852713198E-2</c:v>
                </c:pt>
                <c:pt idx="29">
                  <c:v>-8.786610878661083E-2</c:v>
                </c:pt>
                <c:pt idx="30">
                  <c:v>5.504587155963292E-2</c:v>
                </c:pt>
                <c:pt idx="31">
                  <c:v>2.1739130434782705E-2</c:v>
                </c:pt>
                <c:pt idx="32">
                  <c:v>8.5106382978723527E-3</c:v>
                </c:pt>
                <c:pt idx="33">
                  <c:v>0</c:v>
                </c:pt>
                <c:pt idx="34">
                  <c:v>-5.4852320675105481E-2</c:v>
                </c:pt>
                <c:pt idx="35">
                  <c:v>2.6785714285714191E-2</c:v>
                </c:pt>
                <c:pt idx="36">
                  <c:v>5.2173913043478182E-2</c:v>
                </c:pt>
                <c:pt idx="37">
                  <c:v>-5.3719008264462853E-2</c:v>
                </c:pt>
                <c:pt idx="38">
                  <c:v>3.9301310043668103E-2</c:v>
                </c:pt>
                <c:pt idx="39">
                  <c:v>-8.4033613445377853E-3</c:v>
                </c:pt>
                <c:pt idx="40">
                  <c:v>-8.4745762711864181E-3</c:v>
                </c:pt>
                <c:pt idx="41">
                  <c:v>-8.5470085470085166E-3</c:v>
                </c:pt>
                <c:pt idx="42">
                  <c:v>-6.8965517241379337E-2</c:v>
                </c:pt>
                <c:pt idx="43">
                  <c:v>4.6296296296295392E-3</c:v>
                </c:pt>
                <c:pt idx="44">
                  <c:v>-4.6082949308755561E-3</c:v>
                </c:pt>
                <c:pt idx="45">
                  <c:v>4.1666666666666741E-2</c:v>
                </c:pt>
                <c:pt idx="46">
                  <c:v>-8.4444444444444433E-2</c:v>
                </c:pt>
                <c:pt idx="47">
                  <c:v>6.3106796116504826E-2</c:v>
                </c:pt>
                <c:pt idx="48">
                  <c:v>-2.2831050228310557E-2</c:v>
                </c:pt>
                <c:pt idx="49">
                  <c:v>1.8691588785046731E-2</c:v>
                </c:pt>
                <c:pt idx="50">
                  <c:v>-3.669724770642202E-2</c:v>
                </c:pt>
                <c:pt idx="51">
                  <c:v>-9.52380952380949E-3</c:v>
                </c:pt>
                <c:pt idx="52">
                  <c:v>-1.4423076923076872E-2</c:v>
                </c:pt>
                <c:pt idx="53">
                  <c:v>-2.4390243902439046E-2</c:v>
                </c:pt>
                <c:pt idx="54">
                  <c:v>-2.5000000000000022E-2</c:v>
                </c:pt>
                <c:pt idx="55">
                  <c:v>1.8461538461538529E-2</c:v>
                </c:pt>
                <c:pt idx="56">
                  <c:v>-5.0352467270896262E-2</c:v>
                </c:pt>
                <c:pt idx="57">
                  <c:v>-2.2269353128313907E-2</c:v>
                </c:pt>
                <c:pt idx="58">
                  <c:v>-8.4598698481561874E-2</c:v>
                </c:pt>
                <c:pt idx="59">
                  <c:v>-1.4218009478673022E-2</c:v>
                </c:pt>
                <c:pt idx="60">
                  <c:v>0.15024038461538458</c:v>
                </c:pt>
                <c:pt idx="61">
                  <c:v>1.0449320794148287E-2</c:v>
                </c:pt>
                <c:pt idx="62">
                  <c:v>4.4467425025853213E-2</c:v>
                </c:pt>
                <c:pt idx="63">
                  <c:v>3.4653465346534684E-2</c:v>
                </c:pt>
                <c:pt idx="64">
                  <c:v>-5.4545454545454564E-2</c:v>
                </c:pt>
                <c:pt idx="65">
                  <c:v>-2.8340080971659964E-2</c:v>
                </c:pt>
                <c:pt idx="66">
                  <c:v>0.1875</c:v>
                </c:pt>
                <c:pt idx="67">
                  <c:v>7.0175438596491224E-2</c:v>
                </c:pt>
                <c:pt idx="68">
                  <c:v>-4.9180327868852514E-2</c:v>
                </c:pt>
                <c:pt idx="69">
                  <c:v>-8.6206896551724088E-2</c:v>
                </c:pt>
                <c:pt idx="70">
                  <c:v>4.7169811320755262E-3</c:v>
                </c:pt>
                <c:pt idx="71">
                  <c:v>-2.8169014084507005E-2</c:v>
                </c:pt>
                <c:pt idx="72">
                  <c:v>-5.9903381642512077E-2</c:v>
                </c:pt>
                <c:pt idx="73">
                  <c:v>-6.3720452209660827E-2</c:v>
                </c:pt>
                <c:pt idx="74">
                  <c:v>4.8298572996706923E-2</c:v>
                </c:pt>
                <c:pt idx="75">
                  <c:v>-8.6910994764397898E-2</c:v>
                </c:pt>
                <c:pt idx="76">
                  <c:v>8.6009174311926673E-2</c:v>
                </c:pt>
                <c:pt idx="77">
                  <c:v>-6.23020063357973E-2</c:v>
                </c:pt>
                <c:pt idx="78">
                  <c:v>-2.0270270270270285E-2</c:v>
                </c:pt>
                <c:pt idx="79">
                  <c:v>-0.10689655172413792</c:v>
                </c:pt>
                <c:pt idx="80">
                  <c:v>5.7915057915058021E-2</c:v>
                </c:pt>
                <c:pt idx="81">
                  <c:v>6.5693430656934337E-2</c:v>
                </c:pt>
                <c:pt idx="82">
                  <c:v>-6.164383561643838E-2</c:v>
                </c:pt>
                <c:pt idx="83">
                  <c:v>-4.6228710462287159E-2</c:v>
                </c:pt>
                <c:pt idx="84">
                  <c:v>-7.6530612244898322E-3</c:v>
                </c:pt>
                <c:pt idx="85">
                  <c:v>-0.11311053984575836</c:v>
                </c:pt>
                <c:pt idx="86">
                  <c:v>6.6666666666666652E-2</c:v>
                </c:pt>
                <c:pt idx="87">
                  <c:v>-1.3586956521739135E-2</c:v>
                </c:pt>
                <c:pt idx="88">
                  <c:v>1.7906336088154173E-2</c:v>
                </c:pt>
                <c:pt idx="89">
                  <c:v>0.10554803788903921</c:v>
                </c:pt>
                <c:pt idx="90">
                  <c:v>-1.7135862913096656E-2</c:v>
                </c:pt>
                <c:pt idx="91">
                  <c:v>8.7173100871730913E-2</c:v>
                </c:pt>
                <c:pt idx="92">
                  <c:v>-1.6036655211912998E-2</c:v>
                </c:pt>
                <c:pt idx="93">
                  <c:v>-3.60884749708964E-2</c:v>
                </c:pt>
                <c:pt idx="94">
                  <c:v>-4.8309178743961345E-2</c:v>
                </c:pt>
                <c:pt idx="95">
                  <c:v>5.4568527918781751E-2</c:v>
                </c:pt>
                <c:pt idx="96">
                  <c:v>2.5270758122743597E-2</c:v>
                </c:pt>
                <c:pt idx="97">
                  <c:v>-5.9859154929577496E-2</c:v>
                </c:pt>
                <c:pt idx="98">
                  <c:v>4.8689138576778923E-2</c:v>
                </c:pt>
                <c:pt idx="99">
                  <c:v>9.52380952380949E-3</c:v>
                </c:pt>
                <c:pt idx="100">
                  <c:v>1.7688679245283057E-2</c:v>
                </c:pt>
                <c:pt idx="101">
                  <c:v>6.6048667439165598E-2</c:v>
                </c:pt>
                <c:pt idx="102">
                  <c:v>9.782608695652284E-3</c:v>
                </c:pt>
                <c:pt idx="103">
                  <c:v>-0.12271259418729819</c:v>
                </c:pt>
                <c:pt idx="104">
                  <c:v>-7.361963190184051E-2</c:v>
                </c:pt>
                <c:pt idx="105">
                  <c:v>-7.2847682119205337E-2</c:v>
                </c:pt>
                <c:pt idx="106">
                  <c:v>7.1428571428571175E-3</c:v>
                </c:pt>
                <c:pt idx="107">
                  <c:v>3.2624113475177241E-2</c:v>
                </c:pt>
                <c:pt idx="108">
                  <c:v>2.7472527472527375E-3</c:v>
                </c:pt>
                <c:pt idx="109">
                  <c:v>3.9726027397260166E-2</c:v>
                </c:pt>
                <c:pt idx="110">
                  <c:v>-3.9525691699604515E-3</c:v>
                </c:pt>
                <c:pt idx="111">
                  <c:v>-7.9365079365079083E-3</c:v>
                </c:pt>
                <c:pt idx="112">
                  <c:v>-4.933333333333334E-2</c:v>
                </c:pt>
                <c:pt idx="113">
                  <c:v>-2.8050490883591017E-3</c:v>
                </c:pt>
                <c:pt idx="114">
                  <c:v>-4.641350210970463E-2</c:v>
                </c:pt>
                <c:pt idx="115">
                  <c:v>-3.6873156342182911E-2</c:v>
                </c:pt>
                <c:pt idx="116">
                  <c:v>-0.10566615620214392</c:v>
                </c:pt>
                <c:pt idx="117">
                  <c:v>1.0273972602739656E-2</c:v>
                </c:pt>
                <c:pt idx="118">
                  <c:v>-3.8983050847457679E-2</c:v>
                </c:pt>
                <c:pt idx="119">
                  <c:v>1.2345679012345734E-2</c:v>
                </c:pt>
                <c:pt idx="120">
                  <c:v>0.13240418118466901</c:v>
                </c:pt>
                <c:pt idx="121">
                  <c:v>-2.4615384615384595E-2</c:v>
                </c:pt>
                <c:pt idx="122">
                  <c:v>2.8391167192429068E-2</c:v>
                </c:pt>
                <c:pt idx="123">
                  <c:v>2.914110429447847E-2</c:v>
                </c:pt>
                <c:pt idx="124">
                  <c:v>-4.4709388971684305E-3</c:v>
                </c:pt>
                <c:pt idx="125">
                  <c:v>-2.9940119760479056E-2</c:v>
                </c:pt>
                <c:pt idx="126">
                  <c:v>7.870370370370372E-2</c:v>
                </c:pt>
                <c:pt idx="127">
                  <c:v>-1.4306151645207432E-2</c:v>
                </c:pt>
                <c:pt idx="128">
                  <c:v>-2.0319303338171224E-2</c:v>
                </c:pt>
                <c:pt idx="129">
                  <c:v>-4.5925925925925926E-2</c:v>
                </c:pt>
                <c:pt idx="130">
                  <c:v>-9.3167701863353658E-3</c:v>
                </c:pt>
                <c:pt idx="131">
                  <c:v>-4.3887147335423204E-2</c:v>
                </c:pt>
                <c:pt idx="132">
                  <c:v>2.2950819672131084E-2</c:v>
                </c:pt>
                <c:pt idx="133">
                  <c:v>-3.0448717948717952E-2</c:v>
                </c:pt>
                <c:pt idx="134">
                  <c:v>0.1454545454545455</c:v>
                </c:pt>
                <c:pt idx="135">
                  <c:v>0.15873015873015883</c:v>
                </c:pt>
                <c:pt idx="136">
                  <c:v>1.8679950186799577E-2</c:v>
                </c:pt>
                <c:pt idx="137">
                  <c:v>-2.5672371638141844E-2</c:v>
                </c:pt>
                <c:pt idx="138">
                  <c:v>8.4065244667503203E-2</c:v>
                </c:pt>
                <c:pt idx="139">
                  <c:v>5.6712962962963021E-2</c:v>
                </c:pt>
                <c:pt idx="140">
                  <c:v>8.6527929901423883E-2</c:v>
                </c:pt>
                <c:pt idx="141">
                  <c:v>-0.12298387096774188</c:v>
                </c:pt>
                <c:pt idx="142">
                  <c:v>7.8160919540229967E-2</c:v>
                </c:pt>
                <c:pt idx="143">
                  <c:v>5.1172707889125757E-2</c:v>
                </c:pt>
                <c:pt idx="144">
                  <c:v>-3.0425963488843855E-2</c:v>
                </c:pt>
                <c:pt idx="145">
                  <c:v>-9.4142259414225937E-2</c:v>
                </c:pt>
                <c:pt idx="146">
                  <c:v>6.4665127020785196E-2</c:v>
                </c:pt>
                <c:pt idx="147">
                  <c:v>-0.18112798264642083</c:v>
                </c:pt>
                <c:pt idx="148">
                  <c:v>-0.19602649006622519</c:v>
                </c:pt>
                <c:pt idx="149">
                  <c:v>0.11696869851729819</c:v>
                </c:pt>
                <c:pt idx="150">
                  <c:v>-1.4749262536872809E-3</c:v>
                </c:pt>
                <c:pt idx="151">
                  <c:v>5.7607090103397374E-2</c:v>
                </c:pt>
                <c:pt idx="152">
                  <c:v>8.9385474860335101E-2</c:v>
                </c:pt>
                <c:pt idx="153">
                  <c:v>-1.2820512820512775E-2</c:v>
                </c:pt>
                <c:pt idx="154">
                  <c:v>1.6883116883116944E-2</c:v>
                </c:pt>
                <c:pt idx="155">
                  <c:v>0.11749680715197952</c:v>
                </c:pt>
                <c:pt idx="156">
                  <c:v>-2.9714285714285693E-2</c:v>
                </c:pt>
                <c:pt idx="157">
                  <c:v>9.1872791519434616E-2</c:v>
                </c:pt>
                <c:pt idx="158">
                  <c:v>-4.3149946062567279E-3</c:v>
                </c:pt>
                <c:pt idx="159">
                  <c:v>-4.8754062838569867E-2</c:v>
                </c:pt>
                <c:pt idx="160">
                  <c:v>-7.5170842824601403E-2</c:v>
                </c:pt>
                <c:pt idx="161">
                  <c:v>-4.9261083743842304E-3</c:v>
                </c:pt>
                <c:pt idx="162">
                  <c:v>-4.826732673267331E-2</c:v>
                </c:pt>
                <c:pt idx="163">
                  <c:v>2.4707412223667014E-2</c:v>
                </c:pt>
                <c:pt idx="164">
                  <c:v>0.10152284263959399</c:v>
                </c:pt>
                <c:pt idx="165">
                  <c:v>0.1301843317972351</c:v>
                </c:pt>
                <c:pt idx="166">
                  <c:v>0.21304791029561665</c:v>
                </c:pt>
                <c:pt idx="167">
                  <c:v>-4.2016806722688926E-3</c:v>
                </c:pt>
                <c:pt idx="168">
                  <c:v>-8.4388185654008518E-3</c:v>
                </c:pt>
                <c:pt idx="169">
                  <c:v>-6.3829787234042534E-2</c:v>
                </c:pt>
                <c:pt idx="170">
                  <c:v>-9.2727272727272769E-2</c:v>
                </c:pt>
                <c:pt idx="171">
                  <c:v>-1.0020040080159776E-3</c:v>
                </c:pt>
                <c:pt idx="172">
                  <c:v>5.3159478435305996E-2</c:v>
                </c:pt>
                <c:pt idx="173">
                  <c:v>6.1904761904761907E-2</c:v>
                </c:pt>
                <c:pt idx="174">
                  <c:v>-5.8295964125560484E-2</c:v>
                </c:pt>
                <c:pt idx="175">
                  <c:v>-5.7142857142857162E-2</c:v>
                </c:pt>
                <c:pt idx="176">
                  <c:v>5.555555555555558E-2</c:v>
                </c:pt>
                <c:pt idx="177">
                  <c:v>4.7846889952152249E-3</c:v>
                </c:pt>
                <c:pt idx="178">
                  <c:v>7.6190476190476142E-2</c:v>
                </c:pt>
                <c:pt idx="179">
                  <c:v>-9.2920353982300918E-2</c:v>
                </c:pt>
                <c:pt idx="180">
                  <c:v>5.8536585365853711E-2</c:v>
                </c:pt>
                <c:pt idx="181">
                  <c:v>6.9124423963133674E-2</c:v>
                </c:pt>
                <c:pt idx="182">
                  <c:v>0</c:v>
                </c:pt>
                <c:pt idx="183">
                  <c:v>8.6206896551724199E-2</c:v>
                </c:pt>
                <c:pt idx="184">
                  <c:v>-1.1904761904761862E-2</c:v>
                </c:pt>
                <c:pt idx="185">
                  <c:v>-4.0160642570281624E-3</c:v>
                </c:pt>
                <c:pt idx="186">
                  <c:v>0.13306451612903225</c:v>
                </c:pt>
                <c:pt idx="187">
                  <c:v>0.16014234875444844</c:v>
                </c:pt>
                <c:pt idx="188">
                  <c:v>3.6809815950920255E-2</c:v>
                </c:pt>
                <c:pt idx="189">
                  <c:v>7.1005917159763232E-2</c:v>
                </c:pt>
                <c:pt idx="190">
                  <c:v>-3.3149171270718258E-2</c:v>
                </c:pt>
                <c:pt idx="191">
                  <c:v>7.714285714285718E-2</c:v>
                </c:pt>
                <c:pt idx="192">
                  <c:v>9.8143236074270668E-2</c:v>
                </c:pt>
                <c:pt idx="193">
                  <c:v>-8.6956521739130488E-2</c:v>
                </c:pt>
                <c:pt idx="194">
                  <c:v>3.1746031746031855E-2</c:v>
                </c:pt>
                <c:pt idx="195">
                  <c:v>-7.692307692307665E-3</c:v>
                </c:pt>
                <c:pt idx="196">
                  <c:v>0.25322997416020665</c:v>
                </c:pt>
                <c:pt idx="197">
                  <c:v>-8.6597938144329922E-2</c:v>
                </c:pt>
                <c:pt idx="198">
                  <c:v>4.5146726862301811E-3</c:v>
                </c:pt>
                <c:pt idx="199">
                  <c:v>2.0224719101123556E-2</c:v>
                </c:pt>
                <c:pt idx="200">
                  <c:v>0.12334801762114544</c:v>
                </c:pt>
                <c:pt idx="201">
                  <c:v>-5.4901960784313752E-2</c:v>
                </c:pt>
                <c:pt idx="202">
                  <c:v>9.9585062240663991E-2</c:v>
                </c:pt>
                <c:pt idx="203">
                  <c:v>0.23962264150943402</c:v>
                </c:pt>
                <c:pt idx="204">
                  <c:v>-4.1095890410958957E-2</c:v>
                </c:pt>
                <c:pt idx="205">
                  <c:v>0.13492063492063489</c:v>
                </c:pt>
                <c:pt idx="206">
                  <c:v>-3.6363636363636376E-2</c:v>
                </c:pt>
                <c:pt idx="207">
                  <c:v>-5.0798258345428171E-2</c:v>
                </c:pt>
                <c:pt idx="208">
                  <c:v>4.5871559633028358E-3</c:v>
                </c:pt>
                <c:pt idx="209">
                  <c:v>4.2617960426179602E-2</c:v>
                </c:pt>
                <c:pt idx="210">
                  <c:v>-2.7737226277372296E-2</c:v>
                </c:pt>
                <c:pt idx="211">
                  <c:v>1.9519519519519468E-2</c:v>
                </c:pt>
                <c:pt idx="212">
                  <c:v>-1.9145802650957333E-2</c:v>
                </c:pt>
                <c:pt idx="213">
                  <c:v>1.2012012012011963E-2</c:v>
                </c:pt>
                <c:pt idx="214">
                  <c:v>-2.9673590504451064E-2</c:v>
                </c:pt>
                <c:pt idx="215">
                  <c:v>9.6330275229357776E-2</c:v>
                </c:pt>
                <c:pt idx="216">
                  <c:v>-4.4630404463040452E-2</c:v>
                </c:pt>
                <c:pt idx="217">
                  <c:v>-8.7591240875912746E-3</c:v>
                </c:pt>
                <c:pt idx="218">
                  <c:v>0.18703976435935199</c:v>
                </c:pt>
                <c:pt idx="219">
                  <c:v>-9.057071960297769E-2</c:v>
                </c:pt>
                <c:pt idx="220">
                  <c:v>5.4570259208730487E-3</c:v>
                </c:pt>
                <c:pt idx="221">
                  <c:v>-7.1913161465400277E-2</c:v>
                </c:pt>
                <c:pt idx="222">
                  <c:v>-6.1403508771929793E-2</c:v>
                </c:pt>
                <c:pt idx="223">
                  <c:v>7.4766355140186924E-2</c:v>
                </c:pt>
                <c:pt idx="224">
                  <c:v>-1.3043478260869601E-2</c:v>
                </c:pt>
                <c:pt idx="225">
                  <c:v>-5.2863436123347984E-2</c:v>
                </c:pt>
                <c:pt idx="226">
                  <c:v>7.7519379844961378E-3</c:v>
                </c:pt>
                <c:pt idx="227">
                  <c:v>-3.0769230769230882E-3</c:v>
                </c:pt>
                <c:pt idx="228">
                  <c:v>-5.8641975308642014E-2</c:v>
                </c:pt>
                <c:pt idx="229">
                  <c:v>-3.6065573770491799E-2</c:v>
                </c:pt>
                <c:pt idx="230">
                  <c:v>6.8027210884353817E-2</c:v>
                </c:pt>
                <c:pt idx="231">
                  <c:v>-2.7070063694267565E-2</c:v>
                </c:pt>
                <c:pt idx="232">
                  <c:v>5.2373158756137572E-2</c:v>
                </c:pt>
                <c:pt idx="233">
                  <c:v>4.6656298600311619E-3</c:v>
                </c:pt>
                <c:pt idx="234">
                  <c:v>-3.0959752321981782E-3</c:v>
                </c:pt>
                <c:pt idx="235">
                  <c:v>0.11180124223602483</c:v>
                </c:pt>
                <c:pt idx="236">
                  <c:v>-5.4469273743016799E-2</c:v>
                </c:pt>
                <c:pt idx="237">
                  <c:v>8.5672082717872966E-2</c:v>
                </c:pt>
                <c:pt idx="238">
                  <c:v>-2.3129251700680253E-2</c:v>
                </c:pt>
                <c:pt idx="239">
                  <c:v>-1.6713091922005541E-2</c:v>
                </c:pt>
                <c:pt idx="240">
                  <c:v>2.2662889518413554E-2</c:v>
                </c:pt>
                <c:pt idx="241">
                  <c:v>4.8476454293628901E-2</c:v>
                </c:pt>
                <c:pt idx="242">
                  <c:v>-4.8877146631439938E-2</c:v>
                </c:pt>
                <c:pt idx="243">
                  <c:v>3.1944444444444553E-2</c:v>
                </c:pt>
                <c:pt idx="244">
                  <c:v>-2.6917900403768513E-2</c:v>
                </c:pt>
                <c:pt idx="245">
                  <c:v>2.0746887966804906E-2</c:v>
                </c:pt>
                <c:pt idx="246">
                  <c:v>2.1680216802167918E-2</c:v>
                </c:pt>
                <c:pt idx="247">
                  <c:v>-6.8965517241379337E-2</c:v>
                </c:pt>
                <c:pt idx="248">
                  <c:v>-3.8461538461538436E-2</c:v>
                </c:pt>
                <c:pt idx="249">
                  <c:v>-1.1851851851851891E-2</c:v>
                </c:pt>
                <c:pt idx="250">
                  <c:v>1.7991004497751151E-2</c:v>
                </c:pt>
                <c:pt idx="251">
                  <c:v>-3.6818851251840923E-2</c:v>
                </c:pt>
                <c:pt idx="252">
                  <c:v>9.1743119266054496E-3</c:v>
                </c:pt>
                <c:pt idx="253">
                  <c:v>4.0909090909091006E-2</c:v>
                </c:pt>
                <c:pt idx="254">
                  <c:v>1.8922852983988436E-2</c:v>
                </c:pt>
                <c:pt idx="255">
                  <c:v>-2.8571428571428581E-2</c:v>
                </c:pt>
                <c:pt idx="256">
                  <c:v>-2.9411764705882248E-3</c:v>
                </c:pt>
                <c:pt idx="257">
                  <c:v>-2.359882005899705E-2</c:v>
                </c:pt>
                <c:pt idx="258">
                  <c:v>-7.5528700906344448E-2</c:v>
                </c:pt>
                <c:pt idx="259">
                  <c:v>-5.2287581699346442E-2</c:v>
                </c:pt>
                <c:pt idx="260">
                  <c:v>0</c:v>
                </c:pt>
              </c:numCache>
            </c:numRef>
          </c:xVal>
          <c:yVal>
            <c:numRef>
              <c:f>Stocks!$E$2:$E$262</c:f>
              <c:numCache>
                <c:formatCode>0.000%</c:formatCode>
                <c:ptCount val="261"/>
                <c:pt idx="0">
                  <c:v>1.076088563738864E-3</c:v>
                </c:pt>
                <c:pt idx="1">
                  <c:v>2.9198450318101532E-2</c:v>
                </c:pt>
                <c:pt idx="2">
                  <c:v>6.9714777983260756E-3</c:v>
                </c:pt>
                <c:pt idx="3">
                  <c:v>4.2036876705120463E-3</c:v>
                </c:pt>
                <c:pt idx="4">
                  <c:v>-8.3385593809333081E-3</c:v>
                </c:pt>
                <c:pt idx="5">
                  <c:v>7.1004345978187278E-3</c:v>
                </c:pt>
                <c:pt idx="6">
                  <c:v>5.5452537024154314E-3</c:v>
                </c:pt>
                <c:pt idx="7">
                  <c:v>-4.9836824326702223E-3</c:v>
                </c:pt>
                <c:pt idx="8">
                  <c:v>1.4605740772028808E-2</c:v>
                </c:pt>
                <c:pt idx="9">
                  <c:v>1.4673129099181281E-2</c:v>
                </c:pt>
                <c:pt idx="10">
                  <c:v>-2.0028108625234298E-2</c:v>
                </c:pt>
                <c:pt idx="11">
                  <c:v>-2.3073977913585786E-3</c:v>
                </c:pt>
                <c:pt idx="12">
                  <c:v>-3.1618272787699797E-2</c:v>
                </c:pt>
                <c:pt idx="13">
                  <c:v>1.6665943867971267E-2</c:v>
                </c:pt>
                <c:pt idx="14">
                  <c:v>8.5397507604190181E-3</c:v>
                </c:pt>
                <c:pt idx="15">
                  <c:v>-8.7534081893563265E-3</c:v>
                </c:pt>
                <c:pt idx="16">
                  <c:v>-5.9252787048303945E-3</c:v>
                </c:pt>
                <c:pt idx="17">
                  <c:v>1.8069606234541125E-2</c:v>
                </c:pt>
                <c:pt idx="18">
                  <c:v>1.1063769817174496E-3</c:v>
                </c:pt>
                <c:pt idx="19">
                  <c:v>2.4113475867906242E-3</c:v>
                </c:pt>
                <c:pt idx="20">
                  <c:v>0</c:v>
                </c:pt>
                <c:pt idx="21">
                  <c:v>3.3055393034202352E-2</c:v>
                </c:pt>
                <c:pt idx="22">
                  <c:v>6.4358799035431069E-3</c:v>
                </c:pt>
                <c:pt idx="23">
                  <c:v>2.847852972410081E-3</c:v>
                </c:pt>
                <c:pt idx="24">
                  <c:v>2.4569155571546819E-2</c:v>
                </c:pt>
                <c:pt idx="25">
                  <c:v>-5.871851573819753E-3</c:v>
                </c:pt>
                <c:pt idx="26">
                  <c:v>-3.5234515710687031E-3</c:v>
                </c:pt>
                <c:pt idx="27">
                  <c:v>4.080555977255429E-3</c:v>
                </c:pt>
                <c:pt idx="28">
                  <c:v>-2.708774564901395E-2</c:v>
                </c:pt>
                <c:pt idx="29">
                  <c:v>-4.609302057282938E-3</c:v>
                </c:pt>
                <c:pt idx="30">
                  <c:v>7.3336314935064095E-3</c:v>
                </c:pt>
                <c:pt idx="31">
                  <c:v>-1.673201314315198E-2</c:v>
                </c:pt>
                <c:pt idx="32">
                  <c:v>1.1042617850696157E-2</c:v>
                </c:pt>
                <c:pt idx="33">
                  <c:v>1.2170274295621342E-2</c:v>
                </c:pt>
                <c:pt idx="34">
                  <c:v>-4.4047614881581598E-4</c:v>
                </c:pt>
                <c:pt idx="35">
                  <c:v>9.549710683649959E-3</c:v>
                </c:pt>
                <c:pt idx="36">
                  <c:v>2.1624752915870848E-2</c:v>
                </c:pt>
                <c:pt idx="37">
                  <c:v>-1.9174648048071896E-2</c:v>
                </c:pt>
                <c:pt idx="38">
                  <c:v>-6.3997988369235981E-2</c:v>
                </c:pt>
                <c:pt idx="39">
                  <c:v>2.4562481759541122E-2</c:v>
                </c:pt>
                <c:pt idx="40">
                  <c:v>1.2259300216685087E-2</c:v>
                </c:pt>
                <c:pt idx="41">
                  <c:v>-2.0134491090144091E-2</c:v>
                </c:pt>
                <c:pt idx="42">
                  <c:v>2.384938601040143E-2</c:v>
                </c:pt>
                <c:pt idx="43">
                  <c:v>1.4035666790439993E-2</c:v>
                </c:pt>
                <c:pt idx="44">
                  <c:v>-3.0958657039900639E-2</c:v>
                </c:pt>
                <c:pt idx="45">
                  <c:v>1.2036812873281511E-2</c:v>
                </c:pt>
                <c:pt idx="46">
                  <c:v>-6.6520920531082384E-3</c:v>
                </c:pt>
                <c:pt idx="47">
                  <c:v>1.0491520831444667E-2</c:v>
                </c:pt>
                <c:pt idx="48">
                  <c:v>8.6596347196392642E-3</c:v>
                </c:pt>
                <c:pt idx="49">
                  <c:v>6.4893707598863148E-3</c:v>
                </c:pt>
                <c:pt idx="50">
                  <c:v>-1.2445843451971084E-2</c:v>
                </c:pt>
                <c:pt idx="51">
                  <c:v>6.6345216001750806E-3</c:v>
                </c:pt>
                <c:pt idx="52">
                  <c:v>-6.8854140591638746E-3</c:v>
                </c:pt>
                <c:pt idx="53">
                  <c:v>6.101924531320968E-5</c:v>
                </c:pt>
                <c:pt idx="54">
                  <c:v>-8.8751981327679363E-3</c:v>
                </c:pt>
                <c:pt idx="55">
                  <c:v>5.174384656493336E-3</c:v>
                </c:pt>
                <c:pt idx="56">
                  <c:v>-1.9391591335977565E-2</c:v>
                </c:pt>
                <c:pt idx="57">
                  <c:v>-1.9475577461461779E-2</c:v>
                </c:pt>
                <c:pt idx="58">
                  <c:v>-1.3189302815388326E-2</c:v>
                </c:pt>
                <c:pt idx="59">
                  <c:v>-2.2896299294909217E-2</c:v>
                </c:pt>
                <c:pt idx="60">
                  <c:v>1.6732053765657451E-2</c:v>
                </c:pt>
                <c:pt idx="61">
                  <c:v>-9.3945916831840171E-3</c:v>
                </c:pt>
                <c:pt idx="62">
                  <c:v>2.5336687428680893E-3</c:v>
                </c:pt>
                <c:pt idx="63">
                  <c:v>-3.1852243503684985E-3</c:v>
                </c:pt>
                <c:pt idx="64">
                  <c:v>-2.1374900096819971E-3</c:v>
                </c:pt>
                <c:pt idx="65">
                  <c:v>-1.5656275605467562E-2</c:v>
                </c:pt>
                <c:pt idx="66">
                  <c:v>2.0542449430773768E-2</c:v>
                </c:pt>
                <c:pt idx="67">
                  <c:v>1.2938162010713627E-2</c:v>
                </c:pt>
                <c:pt idx="68">
                  <c:v>-1.7779569792761518E-2</c:v>
                </c:pt>
                <c:pt idx="69">
                  <c:v>1.6072160847470318E-2</c:v>
                </c:pt>
                <c:pt idx="70">
                  <c:v>9.0240146662352583E-3</c:v>
                </c:pt>
                <c:pt idx="71">
                  <c:v>1.6673205154182913E-3</c:v>
                </c:pt>
                <c:pt idx="72">
                  <c:v>-3.2244041282336933E-2</c:v>
                </c:pt>
                <c:pt idx="73">
                  <c:v>-4.6601538715411284E-2</c:v>
                </c:pt>
                <c:pt idx="74">
                  <c:v>-2.5857889060724171E-3</c:v>
                </c:pt>
                <c:pt idx="75">
                  <c:v>-5.9876816989246073E-2</c:v>
                </c:pt>
                <c:pt idx="76">
                  <c:v>3.3963927279612172E-2</c:v>
                </c:pt>
                <c:pt idx="77">
                  <c:v>-4.7280114503817083E-3</c:v>
                </c:pt>
                <c:pt idx="78">
                  <c:v>3.0247082982162166E-3</c:v>
                </c:pt>
                <c:pt idx="79">
                  <c:v>-1.6688933108160664E-2</c:v>
                </c:pt>
                <c:pt idx="80">
                  <c:v>1.913998064758804E-2</c:v>
                </c:pt>
                <c:pt idx="81">
                  <c:v>-1.0062710874016334E-2</c:v>
                </c:pt>
                <c:pt idx="82">
                  <c:v>-3.0736342203643297E-3</c:v>
                </c:pt>
                <c:pt idx="83">
                  <c:v>-3.8126846911075152E-3</c:v>
                </c:pt>
                <c:pt idx="84">
                  <c:v>-9.9199855925568015E-3</c:v>
                </c:pt>
                <c:pt idx="85">
                  <c:v>-1.5085465454702907E-2</c:v>
                </c:pt>
                <c:pt idx="86">
                  <c:v>3.2493504787961758E-2</c:v>
                </c:pt>
                <c:pt idx="87">
                  <c:v>2.3468232535718059E-2</c:v>
                </c:pt>
                <c:pt idx="88">
                  <c:v>2.516144306321122E-2</c:v>
                </c:pt>
                <c:pt idx="89">
                  <c:v>1.1815046510036176E-2</c:v>
                </c:pt>
                <c:pt idx="90">
                  <c:v>-1.1985655499732517E-2</c:v>
                </c:pt>
                <c:pt idx="91">
                  <c:v>8.7457975569948943E-3</c:v>
                </c:pt>
                <c:pt idx="92">
                  <c:v>1.5668716045860176E-2</c:v>
                </c:pt>
                <c:pt idx="93">
                  <c:v>-1.5718475229769102E-2</c:v>
                </c:pt>
                <c:pt idx="94">
                  <c:v>-2.6418395200363154E-2</c:v>
                </c:pt>
                <c:pt idx="95">
                  <c:v>1.8091814070765544E-2</c:v>
                </c:pt>
                <c:pt idx="96">
                  <c:v>4.9812938992062072E-3</c:v>
                </c:pt>
                <c:pt idx="97">
                  <c:v>-2.1161905867501996E-2</c:v>
                </c:pt>
                <c:pt idx="98">
                  <c:v>3.2204958032759246E-2</c:v>
                </c:pt>
                <c:pt idx="99">
                  <c:v>1.0789163176107897E-2</c:v>
                </c:pt>
                <c:pt idx="100">
                  <c:v>-7.7458861311192617E-3</c:v>
                </c:pt>
                <c:pt idx="101">
                  <c:v>-1.6623353396245211E-2</c:v>
                </c:pt>
                <c:pt idx="102">
                  <c:v>7.8052266724291108E-3</c:v>
                </c:pt>
                <c:pt idx="103">
                  <c:v>-4.0194519135086315E-2</c:v>
                </c:pt>
                <c:pt idx="104">
                  <c:v>-2.4781308245350631E-2</c:v>
                </c:pt>
                <c:pt idx="105">
                  <c:v>-5.1026314573261455E-3</c:v>
                </c:pt>
                <c:pt idx="106">
                  <c:v>-1.7454903643046027E-3</c:v>
                </c:pt>
                <c:pt idx="107">
                  <c:v>1.4982362176292563E-2</c:v>
                </c:pt>
                <c:pt idx="108">
                  <c:v>1.1137141831321751E-2</c:v>
                </c:pt>
                <c:pt idx="109">
                  <c:v>1.4417324661390563E-2</c:v>
                </c:pt>
                <c:pt idx="110">
                  <c:v>2.3522547420451456E-3</c:v>
                </c:pt>
                <c:pt idx="111">
                  <c:v>-9.4010325163939035E-3</c:v>
                </c:pt>
                <c:pt idx="112">
                  <c:v>-1.1338144785222659E-2</c:v>
                </c:pt>
                <c:pt idx="113">
                  <c:v>3.6902012425299446E-3</c:v>
                </c:pt>
                <c:pt idx="114">
                  <c:v>-1.3417032202857948E-2</c:v>
                </c:pt>
                <c:pt idx="115">
                  <c:v>-3.2972619452669938E-2</c:v>
                </c:pt>
                <c:pt idx="116">
                  <c:v>-3.0218256494276452E-2</c:v>
                </c:pt>
                <c:pt idx="117">
                  <c:v>-5.4599179460714797E-3</c:v>
                </c:pt>
                <c:pt idx="118">
                  <c:v>1.0964266005371703E-2</c:v>
                </c:pt>
                <c:pt idx="119">
                  <c:v>1.0003587491569155E-2</c:v>
                </c:pt>
                <c:pt idx="120">
                  <c:v>2.1008321609864655E-2</c:v>
                </c:pt>
                <c:pt idx="121">
                  <c:v>1.9943928914644804E-2</c:v>
                </c:pt>
                <c:pt idx="122">
                  <c:v>2.0651995906669773E-2</c:v>
                </c:pt>
                <c:pt idx="123">
                  <c:v>-1.9885101554036222E-2</c:v>
                </c:pt>
                <c:pt idx="124">
                  <c:v>-1.4263897776970458E-2</c:v>
                </c:pt>
                <c:pt idx="125">
                  <c:v>1.1837562762430753E-2</c:v>
                </c:pt>
                <c:pt idx="126">
                  <c:v>7.8645590689512268E-3</c:v>
                </c:pt>
                <c:pt idx="127">
                  <c:v>1.3199439400767066E-2</c:v>
                </c:pt>
                <c:pt idx="128">
                  <c:v>5.8959325591219081E-3</c:v>
                </c:pt>
                <c:pt idx="129">
                  <c:v>1.7631668347753537E-2</c:v>
                </c:pt>
                <c:pt idx="130">
                  <c:v>1.1673966879315323E-2</c:v>
                </c:pt>
                <c:pt idx="131">
                  <c:v>-2.7851507688491428E-2</c:v>
                </c:pt>
                <c:pt idx="132">
                  <c:v>-6.6604503700153916E-3</c:v>
                </c:pt>
                <c:pt idx="133">
                  <c:v>-2.9262357105133141E-3</c:v>
                </c:pt>
                <c:pt idx="134">
                  <c:v>4.2462184037613593E-2</c:v>
                </c:pt>
                <c:pt idx="135">
                  <c:v>1.5634112199055306E-2</c:v>
                </c:pt>
                <c:pt idx="136">
                  <c:v>1.3623660919837022E-5</c:v>
                </c:pt>
                <c:pt idx="137">
                  <c:v>-1.2589544776129391E-2</c:v>
                </c:pt>
                <c:pt idx="138">
                  <c:v>1.3751657524748717E-2</c:v>
                </c:pt>
                <c:pt idx="139">
                  <c:v>2.0023738841519423E-2</c:v>
                </c:pt>
                <c:pt idx="140">
                  <c:v>-1.9729156906213019E-3</c:v>
                </c:pt>
                <c:pt idx="141">
                  <c:v>-5.6595067792880704E-2</c:v>
                </c:pt>
                <c:pt idx="142">
                  <c:v>4.3860076432578943E-2</c:v>
                </c:pt>
                <c:pt idx="143">
                  <c:v>1.4304183051563113E-2</c:v>
                </c:pt>
                <c:pt idx="144">
                  <c:v>-3.5991423046436655E-2</c:v>
                </c:pt>
                <c:pt idx="145">
                  <c:v>-8.1295921494867307E-2</c:v>
                </c:pt>
                <c:pt idx="146">
                  <c:v>2.6778909382545013E-2</c:v>
                </c:pt>
                <c:pt idx="147">
                  <c:v>-0.13174071120785036</c:v>
                </c:pt>
                <c:pt idx="148">
                  <c:v>-0.1158887254648393</c:v>
                </c:pt>
                <c:pt idx="149">
                  <c:v>9.6785080405553892E-2</c:v>
                </c:pt>
                <c:pt idx="150">
                  <c:v>4.4884592396763345E-3</c:v>
                </c:pt>
                <c:pt idx="151">
                  <c:v>7.8391607140847919E-2</c:v>
                </c:pt>
                <c:pt idx="152">
                  <c:v>2.8930015272516041E-2</c:v>
                </c:pt>
                <c:pt idx="153">
                  <c:v>-1.3329651984267721E-2</c:v>
                </c:pt>
                <c:pt idx="154">
                  <c:v>3.0995097267906946E-2</c:v>
                </c:pt>
                <c:pt idx="155">
                  <c:v>-8.9348361400121146E-4</c:v>
                </c:pt>
                <c:pt idx="156">
                  <c:v>-9.5280742897678739E-3</c:v>
                </c:pt>
                <c:pt idx="157">
                  <c:v>2.2233393879058427E-2</c:v>
                </c:pt>
                <c:pt idx="158">
                  <c:v>3.0185810504419042E-2</c:v>
                </c:pt>
                <c:pt idx="159">
                  <c:v>7.5024705755120769E-2</c:v>
                </c:pt>
                <c:pt idx="160">
                  <c:v>-2.2719073703689197E-2</c:v>
                </c:pt>
                <c:pt idx="161">
                  <c:v>4.2301828038835421E-3</c:v>
                </c:pt>
                <c:pt idx="162">
                  <c:v>-3.1149785124041651E-3</c:v>
                </c:pt>
                <c:pt idx="163">
                  <c:v>8.3198701498359284E-3</c:v>
                </c:pt>
                <c:pt idx="164">
                  <c:v>-1.0034854364674439E-3</c:v>
                </c:pt>
                <c:pt idx="165">
                  <c:v>2.3690241134751711E-2</c:v>
                </c:pt>
                <c:pt idx="166">
                  <c:v>-3.4072479890545626E-4</c:v>
                </c:pt>
                <c:pt idx="167">
                  <c:v>2.2236542378776925E-2</c:v>
                </c:pt>
                <c:pt idx="168">
                  <c:v>4.5479311842391734E-2</c:v>
                </c:pt>
                <c:pt idx="169">
                  <c:v>2.3736353251704312E-2</c:v>
                </c:pt>
                <c:pt idx="170">
                  <c:v>-4.2741570028293263E-2</c:v>
                </c:pt>
                <c:pt idx="171">
                  <c:v>2.1353021197234368E-2</c:v>
                </c:pt>
                <c:pt idx="172">
                  <c:v>6.1389883164200132E-3</c:v>
                </c:pt>
                <c:pt idx="173">
                  <c:v>1.2008842394172881E-2</c:v>
                </c:pt>
                <c:pt idx="174">
                  <c:v>6.5548574854221719E-3</c:v>
                </c:pt>
                <c:pt idx="175">
                  <c:v>-5.53846246176809E-2</c:v>
                </c:pt>
                <c:pt idx="176">
                  <c:v>2.1546458058745221E-2</c:v>
                </c:pt>
                <c:pt idx="177">
                  <c:v>2.752280861421319E-2</c:v>
                </c:pt>
                <c:pt idx="178">
                  <c:v>-2.1083100395592247E-2</c:v>
                </c:pt>
                <c:pt idx="179">
                  <c:v>8.2339452243684885E-3</c:v>
                </c:pt>
                <c:pt idx="180">
                  <c:v>-3.9672889668926903E-2</c:v>
                </c:pt>
                <c:pt idx="181">
                  <c:v>6.5875704940484336E-2</c:v>
                </c:pt>
                <c:pt idx="182">
                  <c:v>3.2017428926132796E-2</c:v>
                </c:pt>
                <c:pt idx="183">
                  <c:v>2.391058082516806E-2</c:v>
                </c:pt>
                <c:pt idx="184">
                  <c:v>3.1309947523007642E-2</c:v>
                </c:pt>
                <c:pt idx="185">
                  <c:v>3.7213541864650423E-2</c:v>
                </c:pt>
                <c:pt idx="186">
                  <c:v>1.4135389149585009E-2</c:v>
                </c:pt>
                <c:pt idx="187">
                  <c:v>7.6528051913982154E-4</c:v>
                </c:pt>
                <c:pt idx="188">
                  <c:v>1.2510073606578631E-2</c:v>
                </c:pt>
                <c:pt idx="189">
                  <c:v>2.3731095053110218E-2</c:v>
                </c:pt>
                <c:pt idx="190">
                  <c:v>9.6994213899164405E-2</c:v>
                </c:pt>
                <c:pt idx="191">
                  <c:v>-2.1026727988191496E-2</c:v>
                </c:pt>
                <c:pt idx="192">
                  <c:v>1.7735501065517134E-2</c:v>
                </c:pt>
                <c:pt idx="193">
                  <c:v>-5.2352530583114287E-2</c:v>
                </c:pt>
                <c:pt idx="194">
                  <c:v>4.8524776105337342E-2</c:v>
                </c:pt>
                <c:pt idx="195">
                  <c:v>-6.4249224521061299E-3</c:v>
                </c:pt>
                <c:pt idx="196">
                  <c:v>2.2705554518498428E-3</c:v>
                </c:pt>
                <c:pt idx="197">
                  <c:v>-3.046387989384991E-2</c:v>
                </c:pt>
                <c:pt idx="198">
                  <c:v>4.4176170253282798E-3</c:v>
                </c:pt>
                <c:pt idx="199">
                  <c:v>9.2952630993528018E-3</c:v>
                </c:pt>
                <c:pt idx="200">
                  <c:v>-4.8650841970292458E-3</c:v>
                </c:pt>
                <c:pt idx="201">
                  <c:v>4.8691112964149852E-4</c:v>
                </c:pt>
                <c:pt idx="202">
                  <c:v>2.3607301115065926E-2</c:v>
                </c:pt>
                <c:pt idx="203">
                  <c:v>6.1294762592056795E-3</c:v>
                </c:pt>
                <c:pt idx="204">
                  <c:v>2.1309959670633871E-2</c:v>
                </c:pt>
                <c:pt idx="205">
                  <c:v>-5.4836268010628464E-3</c:v>
                </c:pt>
                <c:pt idx="206">
                  <c:v>-1.0442984830764113E-2</c:v>
                </c:pt>
                <c:pt idx="207">
                  <c:v>1.567409043695478E-2</c:v>
                </c:pt>
                <c:pt idx="208">
                  <c:v>-1.3724472561147061E-2</c:v>
                </c:pt>
                <c:pt idx="209">
                  <c:v>9.8304451598729692E-4</c:v>
                </c:pt>
                <c:pt idx="210">
                  <c:v>1.0236298971122881E-2</c:v>
                </c:pt>
                <c:pt idx="211">
                  <c:v>1.6103620664676077E-2</c:v>
                </c:pt>
                <c:pt idx="212">
                  <c:v>2.8517782824997173E-3</c:v>
                </c:pt>
                <c:pt idx="213">
                  <c:v>5.7273102096877526E-3</c:v>
                </c:pt>
                <c:pt idx="214">
                  <c:v>1.0682651319465331E-2</c:v>
                </c:pt>
                <c:pt idx="215">
                  <c:v>-6.376348366521345E-3</c:v>
                </c:pt>
                <c:pt idx="216">
                  <c:v>-1.9449834369139496E-2</c:v>
                </c:pt>
                <c:pt idx="217">
                  <c:v>1.8322211935483335E-2</c:v>
                </c:pt>
                <c:pt idx="218">
                  <c:v>-6.8631700608069446E-3</c:v>
                </c:pt>
                <c:pt idx="219">
                  <c:v>-1.6008952516484709E-2</c:v>
                </c:pt>
                <c:pt idx="220">
                  <c:v>2.124710758300119E-2</c:v>
                </c:pt>
                <c:pt idx="221">
                  <c:v>-3.0293320844987925E-2</c:v>
                </c:pt>
                <c:pt idx="222">
                  <c:v>-3.4932165660550019E-2</c:v>
                </c:pt>
                <c:pt idx="223">
                  <c:v>2.3979628153544263E-2</c:v>
                </c:pt>
                <c:pt idx="224">
                  <c:v>2.1430217652178118E-2</c:v>
                </c:pt>
                <c:pt idx="225">
                  <c:v>-2.3523472728444683E-2</c:v>
                </c:pt>
                <c:pt idx="226">
                  <c:v>4.7188523600056875E-3</c:v>
                </c:pt>
                <c:pt idx="227">
                  <c:v>-4.8622739463899389E-3</c:v>
                </c:pt>
                <c:pt idx="228">
                  <c:v>-3.39366123367697E-2</c:v>
                </c:pt>
                <c:pt idx="229">
                  <c:v>-2.0826808741520209E-2</c:v>
                </c:pt>
                <c:pt idx="230">
                  <c:v>1.9876199650260773E-2</c:v>
                </c:pt>
                <c:pt idx="231">
                  <c:v>-2.9518970852446813E-3</c:v>
                </c:pt>
                <c:pt idx="232">
                  <c:v>-1.180242603142001E-2</c:v>
                </c:pt>
                <c:pt idx="233">
                  <c:v>-4.7460919125363876E-4</c:v>
                </c:pt>
                <c:pt idx="234">
                  <c:v>-1.5827829629322387E-4</c:v>
                </c:pt>
                <c:pt idx="235">
                  <c:v>7.477670989488594E-4</c:v>
                </c:pt>
                <c:pt idx="236">
                  <c:v>-1.1639126888145279E-2</c:v>
                </c:pt>
                <c:pt idx="237">
                  <c:v>1.0860135960805595E-2</c:v>
                </c:pt>
                <c:pt idx="238">
                  <c:v>1.4115647821832278E-2</c:v>
                </c:pt>
                <c:pt idx="239">
                  <c:v>2.4915039880109013E-3</c:v>
                </c:pt>
                <c:pt idx="240">
                  <c:v>-1.7563029280704967E-3</c:v>
                </c:pt>
                <c:pt idx="241">
                  <c:v>-1.1545506712220432E-2</c:v>
                </c:pt>
                <c:pt idx="242">
                  <c:v>-7.643614846968072E-3</c:v>
                </c:pt>
                <c:pt idx="243">
                  <c:v>-1.1157766344561337E-2</c:v>
                </c:pt>
                <c:pt idx="244">
                  <c:v>-2.9990514914597366E-2</c:v>
                </c:pt>
                <c:pt idx="245">
                  <c:v>-6.0314910841063774E-2</c:v>
                </c:pt>
                <c:pt idx="246">
                  <c:v>3.2635682687174761E-2</c:v>
                </c:pt>
                <c:pt idx="247">
                  <c:v>-9.2720287926517653E-4</c:v>
                </c:pt>
                <c:pt idx="248">
                  <c:v>-1.1609453127429115E-3</c:v>
                </c:pt>
                <c:pt idx="249">
                  <c:v>-2.4689202303577962E-2</c:v>
                </c:pt>
                <c:pt idx="250">
                  <c:v>1.3699368588519834E-2</c:v>
                </c:pt>
                <c:pt idx="251">
                  <c:v>-1.921918173931314E-2</c:v>
                </c:pt>
                <c:pt idx="252">
                  <c:v>1.7187214611604551E-2</c:v>
                </c:pt>
                <c:pt idx="253">
                  <c:v>8.4816365709774466E-3</c:v>
                </c:pt>
                <c:pt idx="254">
                  <c:v>3.6154543521595972E-3</c:v>
                </c:pt>
                <c:pt idx="255">
                  <c:v>-1.4402322604730955E-2</c:v>
                </c:pt>
                <c:pt idx="256">
                  <c:v>-1.6034106819996508E-3</c:v>
                </c:pt>
                <c:pt idx="257">
                  <c:v>3.2083491505039419E-3</c:v>
                </c:pt>
                <c:pt idx="258">
                  <c:v>-3.5715149274003766E-3</c:v>
                </c:pt>
                <c:pt idx="259">
                  <c:v>-1.8752912963064583E-2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B-42D5-8230-0B544E80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72160"/>
        <c:axId val="704870496"/>
      </c:scatterChart>
      <c:valAx>
        <c:axId val="7048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870496"/>
        <c:crosses val="autoZero"/>
        <c:crossBetween val="midCat"/>
      </c:valAx>
      <c:valAx>
        <c:axId val="7048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8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681037</xdr:colOff>
      <xdr:row>1</xdr:row>
      <xdr:rowOff>123825</xdr:rowOff>
    </xdr:from>
    <xdr:to>
      <xdr:col>17</xdr:col>
      <xdr:colOff>552450</xdr:colOff>
      <xdr:row>229</xdr:row>
      <xdr:rowOff>161925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4C27546-F110-CCA3-D0F1-514CBFDF4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398369</xdr:colOff>
      <xdr:row>0</xdr:row>
      <xdr:rowOff>156882</xdr:rowOff>
    </xdr:from>
    <xdr:to>
      <xdr:col>20</xdr:col>
      <xdr:colOff>343461</xdr:colOff>
      <xdr:row>24</xdr:row>
      <xdr:rowOff>115420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19370B-9C6F-4FA3-8188-99481C60D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12" sqref="A12"/>
    </sheetView>
  </sheetViews>
  <sheetFormatPr defaultRowHeight="15"/>
  <cols>
    <col min="1" max="1" width="38.625" style="30" bestFit="1" customWidth="1"/>
    <col min="2" max="2" width="18.875" style="30" bestFit="1" customWidth="1"/>
    <col min="3" max="3" width="16.375" style="30" bestFit="1" customWidth="1"/>
    <col min="4" max="4" width="15.125" style="30" bestFit="1" customWidth="1"/>
    <col min="5" max="5" width="16.375" style="30" bestFit="1" customWidth="1"/>
    <col min="6" max="16384" width="9" style="30"/>
  </cols>
  <sheetData>
    <row r="1" spans="1:8" ht="19.5" thickBot="1">
      <c r="A1" s="50" t="s">
        <v>0</v>
      </c>
      <c r="B1" s="51"/>
      <c r="C1" s="51"/>
      <c r="D1" s="52"/>
      <c r="E1" s="29"/>
      <c r="F1" s="29"/>
      <c r="G1" s="29"/>
      <c r="H1" s="29"/>
    </row>
    <row r="2" spans="1:8" ht="21" thickBot="1">
      <c r="A2" s="42" t="s">
        <v>56</v>
      </c>
      <c r="B2" s="45">
        <v>3.0700000000000002E-2</v>
      </c>
      <c r="C2" s="41"/>
      <c r="D2" s="41"/>
      <c r="E2" s="22"/>
      <c r="F2" s="29"/>
      <c r="G2" s="29"/>
      <c r="H2" s="29"/>
    </row>
    <row r="3" spans="1:8" ht="19.5" thickBot="1">
      <c r="A3" s="43" t="s">
        <v>37</v>
      </c>
      <c r="B3" s="46">
        <v>4.7300000000000002E-2</v>
      </c>
      <c r="C3" s="40"/>
      <c r="D3" s="40"/>
      <c r="E3" s="29"/>
      <c r="F3" s="29"/>
      <c r="G3" s="29"/>
      <c r="H3" s="29"/>
    </row>
    <row r="4" spans="1:8" ht="21" thickBot="1">
      <c r="A4" s="47" t="s">
        <v>55</v>
      </c>
      <c r="B4" s="48"/>
      <c r="C4" s="48"/>
      <c r="D4" s="49"/>
      <c r="E4" s="29"/>
      <c r="F4" s="29"/>
      <c r="G4" s="29"/>
      <c r="H4" s="29"/>
    </row>
    <row r="5" spans="1:8" ht="20.25">
      <c r="A5" s="24" t="s">
        <v>31</v>
      </c>
      <c r="B5" s="31" t="s">
        <v>36</v>
      </c>
      <c r="C5" s="31"/>
      <c r="D5" s="32"/>
      <c r="E5" s="29"/>
      <c r="F5" s="29"/>
      <c r="G5" s="29"/>
      <c r="H5" s="29"/>
    </row>
    <row r="6" spans="1:8" ht="20.25">
      <c r="A6" s="25" t="s">
        <v>32</v>
      </c>
      <c r="B6" s="26">
        <f>'회귀분석 결과'!B18</f>
        <v>1.1515615297945025</v>
      </c>
      <c r="C6" s="33"/>
      <c r="D6" s="34"/>
    </row>
    <row r="7" spans="1:8" ht="21" thickBot="1">
      <c r="A7" s="27" t="s">
        <v>33</v>
      </c>
      <c r="B7" s="35">
        <f>B6-2*'회귀분석 결과'!C18</f>
        <v>0.8595917694631644</v>
      </c>
      <c r="C7" s="35" t="s">
        <v>34</v>
      </c>
      <c r="D7" s="36">
        <f>B6+2*'회귀분석 결과'!C18</f>
        <v>1.4435312901258408</v>
      </c>
    </row>
    <row r="8" spans="1:8" ht="21" thickBot="1">
      <c r="A8" s="23" t="s">
        <v>35</v>
      </c>
      <c r="B8" s="37">
        <v>1.56</v>
      </c>
      <c r="C8" s="38"/>
      <c r="D8" s="39"/>
    </row>
    <row r="10" spans="1:8" ht="26.25">
      <c r="A10" s="28" t="s">
        <v>57</v>
      </c>
      <c r="B10" s="44">
        <f>B2+B6*B3</f>
        <v>8.516886035927998E-2</v>
      </c>
    </row>
    <row r="11" spans="1:8" ht="20.25">
      <c r="A11" s="2"/>
    </row>
  </sheetData>
  <mergeCells count="2">
    <mergeCell ref="A4:D4"/>
    <mergeCell ref="A1:D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A351-E454-43D5-AF87-B3CC1441F297}">
  <sheetPr filterMode="1"/>
  <dimension ref="A1:N486"/>
  <sheetViews>
    <sheetView workbookViewId="0">
      <selection activeCell="I134" sqref="I134"/>
    </sheetView>
  </sheetViews>
  <sheetFormatPr defaultRowHeight="15.75"/>
  <cols>
    <col min="1" max="1" width="11.125" style="14" bestFit="1" customWidth="1"/>
    <col min="2" max="3" width="9" style="14"/>
    <col min="4" max="4" width="9.25" style="14" bestFit="1" customWidth="1"/>
    <col min="5" max="5" width="10.125" style="14" customWidth="1"/>
    <col min="6" max="6" width="11.375" style="14" customWidth="1"/>
    <col min="7" max="7" width="9.875" style="14" bestFit="1" customWidth="1"/>
    <col min="8" max="8" width="9.375" style="14" bestFit="1" customWidth="1"/>
    <col min="9" max="16384" width="9" style="14"/>
  </cols>
  <sheetData>
    <row r="1" spans="1:8">
      <c r="A1" s="14" t="s">
        <v>1</v>
      </c>
      <c r="B1" s="14" t="s">
        <v>39</v>
      </c>
      <c r="C1" s="14" t="s">
        <v>38</v>
      </c>
    </row>
    <row r="2" spans="1:8">
      <c r="A2" s="15">
        <v>29952</v>
      </c>
      <c r="B2" s="14">
        <v>125.65</v>
      </c>
      <c r="C2" s="16">
        <v>-4.2999999999999997E-2</v>
      </c>
      <c r="D2" s="17">
        <f>B14/B2-1</f>
        <v>-5.8734580183048224E-2</v>
      </c>
      <c r="F2" s="14" t="s">
        <v>52</v>
      </c>
    </row>
    <row r="3" spans="1:8" s="1" customFormat="1" ht="16.5" hidden="1">
      <c r="A3" s="3">
        <v>29983</v>
      </c>
      <c r="B3" s="1">
        <v>128.78</v>
      </c>
      <c r="C3" s="10">
        <v>2.4899999999999999E-2</v>
      </c>
      <c r="E3" s="1">
        <f>B14/B2-1</f>
        <v>-5.8734580183048224E-2</v>
      </c>
    </row>
    <row r="4" spans="1:8" s="1" customFormat="1" ht="16.5" hidden="1">
      <c r="A4" s="3">
        <v>30011</v>
      </c>
      <c r="B4" s="1">
        <v>127.83</v>
      </c>
      <c r="C4" s="10">
        <v>-7.4000000000000003E-3</v>
      </c>
      <c r="E4" s="1">
        <f>B26/B14-1</f>
        <v>4.9124883740593539E-2</v>
      </c>
      <c r="G4" s="13"/>
    </row>
    <row r="5" spans="1:8" s="1" customFormat="1" ht="16.5" hidden="1">
      <c r="A5" s="3">
        <v>30042</v>
      </c>
      <c r="B5" s="1">
        <v>121.4</v>
      </c>
      <c r="C5" s="10">
        <v>-5.0299999999999997E-2</v>
      </c>
      <c r="E5" s="1">
        <f>B38/B26-1</f>
        <v>0.11943907156673128</v>
      </c>
    </row>
    <row r="6" spans="1:8" s="1" customFormat="1" ht="16.5" hidden="1">
      <c r="A6" s="3">
        <v>30072</v>
      </c>
      <c r="B6" s="1">
        <v>114.57</v>
      </c>
      <c r="C6" s="10">
        <v>-5.6300000000000003E-2</v>
      </c>
    </row>
    <row r="7" spans="1:8" s="1" customFormat="1" ht="16.5" hidden="1">
      <c r="A7" s="3">
        <v>30103</v>
      </c>
      <c r="B7" s="1">
        <v>123.64</v>
      </c>
      <c r="C7" s="10">
        <v>7.9200000000000007E-2</v>
      </c>
    </row>
    <row r="8" spans="1:8" s="1" customFormat="1" ht="16.5" hidden="1">
      <c r="A8" s="3">
        <v>30133</v>
      </c>
      <c r="B8" s="1">
        <v>125.08</v>
      </c>
      <c r="C8" s="10">
        <v>1.1599999999999999E-2</v>
      </c>
    </row>
    <row r="9" spans="1:8" s="1" customFormat="1" ht="16.5" hidden="1">
      <c r="A9" s="3">
        <v>30164</v>
      </c>
      <c r="B9" s="1">
        <v>121.94</v>
      </c>
      <c r="C9" s="10">
        <v>-2.5100000000000001E-2</v>
      </c>
    </row>
    <row r="10" spans="1:8" s="1" customFormat="1" ht="16.5" hidden="1">
      <c r="A10" s="3">
        <v>30195</v>
      </c>
      <c r="B10" s="1">
        <v>119.71</v>
      </c>
      <c r="C10" s="10">
        <v>-1.83E-2</v>
      </c>
    </row>
    <row r="11" spans="1:8" s="1" customFormat="1" ht="16.5" hidden="1">
      <c r="A11" s="3">
        <v>30225</v>
      </c>
      <c r="B11" s="1">
        <v>121.91</v>
      </c>
      <c r="C11" s="10">
        <v>1.84E-2</v>
      </c>
    </row>
    <row r="12" spans="1:8" s="1" customFormat="1" ht="16.5" hidden="1">
      <c r="A12" s="3">
        <v>30256</v>
      </c>
      <c r="B12" s="1">
        <v>123.66</v>
      </c>
      <c r="C12" s="10">
        <v>1.44E-2</v>
      </c>
    </row>
    <row r="13" spans="1:8" s="1" customFormat="1" ht="16.5" hidden="1">
      <c r="A13" s="3">
        <v>30286</v>
      </c>
      <c r="B13" s="1">
        <v>128.99</v>
      </c>
      <c r="C13" s="10">
        <v>4.3099999999999999E-2</v>
      </c>
    </row>
    <row r="14" spans="1:8">
      <c r="A14" s="15">
        <v>30317</v>
      </c>
      <c r="B14" s="14">
        <v>118.27</v>
      </c>
      <c r="C14" s="16">
        <v>-8.3099999999999993E-2</v>
      </c>
      <c r="D14" s="17">
        <f>B26/B14-1</f>
        <v>4.9124883740593539E-2</v>
      </c>
      <c r="G14" s="14" t="s">
        <v>53</v>
      </c>
      <c r="H14" s="14" t="s">
        <v>54</v>
      </c>
    </row>
    <row r="15" spans="1:8" s="1" customFormat="1" ht="16.5" hidden="1">
      <c r="A15" s="3">
        <v>30348</v>
      </c>
      <c r="B15" s="1">
        <v>123.5</v>
      </c>
      <c r="C15" s="10">
        <v>4.4200000000000003E-2</v>
      </c>
    </row>
    <row r="16" spans="1:8" s="1" customFormat="1" ht="16.5" hidden="1">
      <c r="A16" s="3">
        <v>30376</v>
      </c>
      <c r="B16" s="1">
        <v>119.8</v>
      </c>
      <c r="C16" s="10">
        <v>-0.03</v>
      </c>
    </row>
    <row r="17" spans="1:14" s="1" customFormat="1" ht="16.5" hidden="1">
      <c r="A17" s="3">
        <v>30407</v>
      </c>
      <c r="B17" s="1">
        <v>131.44</v>
      </c>
      <c r="C17" s="10">
        <v>9.7199999999999995E-2</v>
      </c>
    </row>
    <row r="18" spans="1:14" s="1" customFormat="1" ht="16.5" hidden="1">
      <c r="A18" s="3">
        <v>30437</v>
      </c>
      <c r="B18" s="1">
        <v>125.76</v>
      </c>
      <c r="C18" s="10">
        <v>-4.3200000000000002E-2</v>
      </c>
      <c r="M18" s="1" t="s">
        <v>40</v>
      </c>
    </row>
    <row r="19" spans="1:14" s="1" customFormat="1" ht="16.5" hidden="1">
      <c r="A19" s="3">
        <v>30468</v>
      </c>
      <c r="B19" s="1">
        <v>122.44</v>
      </c>
      <c r="C19" s="10">
        <v>-2.64E-2</v>
      </c>
      <c r="M19" s="12" t="s">
        <v>41</v>
      </c>
      <c r="N19" s="12"/>
    </row>
    <row r="20" spans="1:14" s="1" customFormat="1" ht="16.5" hidden="1">
      <c r="A20" s="3">
        <v>30498</v>
      </c>
      <c r="B20" s="1">
        <v>125.04</v>
      </c>
      <c r="C20" s="10">
        <v>2.12E-2</v>
      </c>
      <c r="M20" s="1" t="s">
        <v>42</v>
      </c>
      <c r="N20" s="12"/>
    </row>
    <row r="21" spans="1:14" s="1" customFormat="1" ht="16.5" hidden="1">
      <c r="A21" s="3">
        <v>30529</v>
      </c>
      <c r="B21" s="1">
        <v>118.82</v>
      </c>
      <c r="C21" s="10">
        <v>-4.9700000000000001E-2</v>
      </c>
      <c r="M21" s="1" t="s">
        <v>43</v>
      </c>
      <c r="N21" s="12"/>
    </row>
    <row r="22" spans="1:14" s="1" customFormat="1" ht="16.5" hidden="1">
      <c r="A22" s="3">
        <v>30560</v>
      </c>
      <c r="B22" s="1">
        <v>117.71</v>
      </c>
      <c r="C22" s="10">
        <v>-9.2999999999999992E-3</v>
      </c>
    </row>
    <row r="23" spans="1:14" s="1" customFormat="1" ht="16.5" hidden="1">
      <c r="A23" s="3">
        <v>30590</v>
      </c>
      <c r="B23" s="1">
        <v>121.42</v>
      </c>
      <c r="C23" s="10">
        <v>3.15E-2</v>
      </c>
    </row>
    <row r="24" spans="1:14" s="1" customFormat="1" ht="16.5" hidden="1">
      <c r="A24" s="3">
        <v>30621</v>
      </c>
      <c r="B24" s="1">
        <v>117.63</v>
      </c>
      <c r="C24" s="10">
        <v>-3.1199999999999999E-2</v>
      </c>
    </row>
    <row r="25" spans="1:14" s="1" customFormat="1" ht="16.5" hidden="1">
      <c r="A25" s="3">
        <v>30651</v>
      </c>
      <c r="B25" s="1">
        <v>121.21</v>
      </c>
      <c r="C25" s="10">
        <v>3.04E-2</v>
      </c>
    </row>
    <row r="26" spans="1:14">
      <c r="A26" s="15">
        <v>30682</v>
      </c>
      <c r="B26" s="14">
        <v>124.08</v>
      </c>
      <c r="C26" s="16">
        <v>2.3699999999999999E-2</v>
      </c>
      <c r="D26" s="17">
        <f>B38/B26-1</f>
        <v>0.11943907156673128</v>
      </c>
      <c r="F26" s="18" t="s">
        <v>44</v>
      </c>
      <c r="G26" s="17">
        <f>AVERAGEA(D2:D481)</f>
        <v>0.1156864424055208</v>
      </c>
      <c r="H26" s="21"/>
    </row>
    <row r="27" spans="1:14" s="1" customFormat="1" ht="16.5" hidden="1">
      <c r="A27" s="3">
        <v>30713</v>
      </c>
      <c r="B27" s="1">
        <v>129.66</v>
      </c>
      <c r="C27" s="10">
        <v>4.4999999999999998E-2</v>
      </c>
    </row>
    <row r="28" spans="1:14" s="1" customFormat="1" ht="16.5" hidden="1">
      <c r="A28" s="3">
        <v>30742</v>
      </c>
      <c r="B28" s="1">
        <v>133.35</v>
      </c>
      <c r="C28" s="10">
        <v>2.8500000000000001E-2</v>
      </c>
    </row>
    <row r="29" spans="1:14" s="1" customFormat="1" ht="16.5" hidden="1">
      <c r="A29" s="3">
        <v>30773</v>
      </c>
      <c r="B29" s="1">
        <v>135.6</v>
      </c>
      <c r="C29" s="10">
        <v>1.6899999999999998E-2</v>
      </c>
    </row>
    <row r="30" spans="1:14" s="1" customFormat="1" ht="16.5" hidden="1">
      <c r="A30" s="3">
        <v>30803</v>
      </c>
      <c r="B30" s="1">
        <v>130.47999999999999</v>
      </c>
      <c r="C30" s="10">
        <v>-3.78E-2</v>
      </c>
    </row>
    <row r="31" spans="1:14" s="1" customFormat="1" ht="16.5" hidden="1">
      <c r="A31" s="3">
        <v>30834</v>
      </c>
      <c r="B31" s="1">
        <v>130.28</v>
      </c>
      <c r="C31" s="10">
        <v>-1.5E-3</v>
      </c>
    </row>
    <row r="32" spans="1:14" s="1" customFormat="1" ht="16.5" hidden="1">
      <c r="A32" s="3">
        <v>30864</v>
      </c>
      <c r="B32" s="1">
        <v>134.54</v>
      </c>
      <c r="C32" s="10">
        <v>3.27E-2</v>
      </c>
    </row>
    <row r="33" spans="1:8" s="1" customFormat="1" ht="16.5" hidden="1">
      <c r="A33" s="3">
        <v>30895</v>
      </c>
      <c r="B33" s="1">
        <v>136.11000000000001</v>
      </c>
      <c r="C33" s="10">
        <v>1.17E-2</v>
      </c>
    </row>
    <row r="34" spans="1:8" s="1" customFormat="1" ht="16.5" hidden="1">
      <c r="A34" s="3">
        <v>30926</v>
      </c>
      <c r="B34" s="1">
        <v>134.13999999999999</v>
      </c>
      <c r="C34" s="10">
        <v>-1.4500000000000001E-2</v>
      </c>
    </row>
    <row r="35" spans="1:8" s="1" customFormat="1" ht="16.5" hidden="1">
      <c r="A35" s="3">
        <v>30956</v>
      </c>
      <c r="B35" s="1">
        <v>129.82</v>
      </c>
      <c r="C35" s="10">
        <v>-3.2199999999999999E-2</v>
      </c>
    </row>
    <row r="36" spans="1:8" s="1" customFormat="1" ht="16.5" hidden="1">
      <c r="A36" s="3">
        <v>30987</v>
      </c>
      <c r="B36" s="1">
        <v>135.54</v>
      </c>
      <c r="C36" s="10">
        <v>4.41E-2</v>
      </c>
    </row>
    <row r="37" spans="1:8" s="1" customFormat="1" ht="16.5" hidden="1">
      <c r="A37" s="3">
        <v>31017</v>
      </c>
      <c r="B37" s="1">
        <v>142.46</v>
      </c>
      <c r="C37" s="10">
        <v>5.11E-2</v>
      </c>
    </row>
    <row r="38" spans="1:8">
      <c r="A38" s="15">
        <v>31048</v>
      </c>
      <c r="B38" s="14">
        <v>138.9</v>
      </c>
      <c r="C38" s="16">
        <v>-2.5000000000000001E-2</v>
      </c>
      <c r="D38" s="17">
        <f>B50/B38-1</f>
        <v>0.15493160547156215</v>
      </c>
      <c r="F38" s="14" t="s">
        <v>46</v>
      </c>
      <c r="G38" s="17">
        <f>AVERAGEA(D182:D481)</f>
        <v>8.3723304477947846E-2</v>
      </c>
      <c r="H38" s="21"/>
    </row>
    <row r="39" spans="1:8" s="1" customFormat="1" ht="16.5" hidden="1">
      <c r="A39" s="3">
        <v>31079</v>
      </c>
      <c r="B39" s="1">
        <v>134.93</v>
      </c>
      <c r="C39" s="10">
        <v>-2.86E-2</v>
      </c>
    </row>
    <row r="40" spans="1:8" s="1" customFormat="1" ht="16.5" hidden="1">
      <c r="A40" s="3">
        <v>31107</v>
      </c>
      <c r="B40" s="1">
        <v>136.46</v>
      </c>
      <c r="C40" s="10">
        <v>1.1299999999999999E-2</v>
      </c>
    </row>
    <row r="41" spans="1:8" s="1" customFormat="1" ht="16.5" hidden="1">
      <c r="A41" s="3">
        <v>31138</v>
      </c>
      <c r="B41" s="1">
        <v>134.15</v>
      </c>
      <c r="C41" s="10">
        <v>-1.6899999999999998E-2</v>
      </c>
    </row>
    <row r="42" spans="1:8" s="1" customFormat="1" ht="16.5" hidden="1">
      <c r="A42" s="3">
        <v>31168</v>
      </c>
      <c r="B42" s="1">
        <v>134.09</v>
      </c>
      <c r="C42" s="10">
        <v>-4.0000000000000002E-4</v>
      </c>
    </row>
    <row r="43" spans="1:8" s="1" customFormat="1" ht="16.5" hidden="1">
      <c r="A43" s="3">
        <v>31199</v>
      </c>
      <c r="B43" s="1">
        <v>136.58000000000001</v>
      </c>
      <c r="C43" s="10">
        <v>1.8599999999999998E-2</v>
      </c>
    </row>
    <row r="44" spans="1:8" s="1" customFormat="1" ht="16.5" hidden="1">
      <c r="A44" s="3">
        <v>31229</v>
      </c>
      <c r="B44" s="1">
        <v>137.38</v>
      </c>
      <c r="C44" s="10">
        <v>5.8999999999999999E-3</v>
      </c>
    </row>
    <row r="45" spans="1:8" s="1" customFormat="1" ht="16.5" hidden="1">
      <c r="A45" s="3">
        <v>31260</v>
      </c>
      <c r="B45" s="1">
        <v>136.49</v>
      </c>
      <c r="C45" s="10">
        <v>-6.4999999999999997E-3</v>
      </c>
    </row>
    <row r="46" spans="1:8" s="1" customFormat="1" ht="16.5" hidden="1">
      <c r="A46" s="3">
        <v>31291</v>
      </c>
      <c r="B46" s="1">
        <v>138.91</v>
      </c>
      <c r="C46" s="10">
        <v>1.77E-2</v>
      </c>
    </row>
    <row r="47" spans="1:8" s="1" customFormat="1" ht="16.5" hidden="1">
      <c r="A47" s="3">
        <v>31321</v>
      </c>
      <c r="B47" s="1">
        <v>140.88999999999999</v>
      </c>
      <c r="C47" s="10">
        <v>1.43E-2</v>
      </c>
    </row>
    <row r="48" spans="1:8" s="1" customFormat="1" ht="16.5" hidden="1">
      <c r="A48" s="3">
        <v>31352</v>
      </c>
      <c r="B48" s="1">
        <v>150.16</v>
      </c>
      <c r="C48" s="10">
        <v>6.5799999999999997E-2</v>
      </c>
    </row>
    <row r="49" spans="1:7" s="1" customFormat="1" ht="16.5" hidden="1">
      <c r="A49" s="3">
        <v>31382</v>
      </c>
      <c r="B49" s="1">
        <v>163.37</v>
      </c>
      <c r="C49" s="10">
        <v>8.7999999999999995E-2</v>
      </c>
    </row>
    <row r="50" spans="1:7">
      <c r="A50" s="15">
        <v>31413</v>
      </c>
      <c r="B50" s="14">
        <v>160.41999999999999</v>
      </c>
      <c r="C50" s="16">
        <v>-1.8100000000000002E-2</v>
      </c>
      <c r="D50" s="17">
        <f>B62/B50-1</f>
        <v>0.93379877820720636</v>
      </c>
      <c r="F50" s="14" t="s">
        <v>45</v>
      </c>
      <c r="G50" s="17">
        <f>AVERAGEA(D314:D481)</f>
        <v>5.3613663116070638E-2</v>
      </c>
    </row>
    <row r="51" spans="1:7" s="1" customFormat="1" ht="16.5" hidden="1">
      <c r="A51" s="3">
        <v>31444</v>
      </c>
      <c r="B51" s="1">
        <v>175.91</v>
      </c>
      <c r="C51" s="10">
        <v>9.6600000000000005E-2</v>
      </c>
    </row>
    <row r="52" spans="1:7" s="1" customFormat="1" ht="16.5" hidden="1">
      <c r="A52" s="3">
        <v>31472</v>
      </c>
      <c r="B52" s="1">
        <v>199.76</v>
      </c>
      <c r="C52" s="10">
        <v>0.1356</v>
      </c>
    </row>
    <row r="53" spans="1:7" s="1" customFormat="1" ht="16.5" hidden="1">
      <c r="A53" s="3">
        <v>31503</v>
      </c>
      <c r="B53" s="1">
        <v>202.91</v>
      </c>
      <c r="C53" s="10">
        <v>1.5800000000000002E-2</v>
      </c>
    </row>
    <row r="54" spans="1:7" s="1" customFormat="1" ht="16.5" hidden="1">
      <c r="A54" s="3">
        <v>31533</v>
      </c>
      <c r="B54" s="1">
        <v>231.06</v>
      </c>
      <c r="C54" s="10">
        <v>0.13869999999999999</v>
      </c>
    </row>
    <row r="55" spans="1:7" s="1" customFormat="1" ht="16.5" hidden="1">
      <c r="A55" s="3">
        <v>31564</v>
      </c>
      <c r="B55" s="1">
        <v>243.36</v>
      </c>
      <c r="C55" s="10">
        <v>5.3199999999999997E-2</v>
      </c>
    </row>
    <row r="56" spans="1:7" s="1" customFormat="1" ht="16.5" hidden="1">
      <c r="A56" s="3">
        <v>31594</v>
      </c>
      <c r="B56" s="1">
        <v>273.75</v>
      </c>
      <c r="C56" s="10">
        <v>0.1249</v>
      </c>
    </row>
    <row r="57" spans="1:7" s="1" customFormat="1" ht="16.5" hidden="1">
      <c r="A57" s="3">
        <v>31625</v>
      </c>
      <c r="B57" s="1">
        <v>264.64</v>
      </c>
      <c r="C57" s="10">
        <v>-3.3300000000000003E-2</v>
      </c>
    </row>
    <row r="58" spans="1:7" s="1" customFormat="1" ht="16.5" hidden="1">
      <c r="A58" s="3">
        <v>31656</v>
      </c>
      <c r="B58" s="1">
        <v>253.45</v>
      </c>
      <c r="C58" s="10">
        <v>-4.2299999999999997E-2</v>
      </c>
    </row>
    <row r="59" spans="1:7" s="1" customFormat="1" ht="16.5" hidden="1">
      <c r="A59" s="3">
        <v>31686</v>
      </c>
      <c r="B59" s="1">
        <v>240.79</v>
      </c>
      <c r="C59" s="10">
        <v>-0.05</v>
      </c>
    </row>
    <row r="60" spans="1:7" s="1" customFormat="1" ht="16.5" hidden="1">
      <c r="A60" s="3">
        <v>31717</v>
      </c>
      <c r="B60" s="1">
        <v>268.98</v>
      </c>
      <c r="C60" s="10">
        <v>0.1171</v>
      </c>
    </row>
    <row r="61" spans="1:7" s="1" customFormat="1" ht="16.5" hidden="1">
      <c r="A61" s="3">
        <v>31747</v>
      </c>
      <c r="B61" s="1">
        <v>272.61</v>
      </c>
      <c r="C61" s="10">
        <v>1.35E-2</v>
      </c>
    </row>
    <row r="62" spans="1:7">
      <c r="A62" s="15">
        <v>31778</v>
      </c>
      <c r="B62" s="14">
        <v>310.22000000000003</v>
      </c>
      <c r="C62" s="16">
        <v>0.13800000000000001</v>
      </c>
      <c r="D62" s="17">
        <f>B74/B62-1</f>
        <v>1.0423570369415254</v>
      </c>
    </row>
    <row r="63" spans="1:7" s="1" customFormat="1" ht="16.5" hidden="1">
      <c r="A63" s="3">
        <v>31809</v>
      </c>
      <c r="B63" s="1">
        <v>334.98</v>
      </c>
      <c r="C63" s="10">
        <v>7.9799999999999996E-2</v>
      </c>
    </row>
    <row r="64" spans="1:7" s="1" customFormat="1" ht="16.5" hidden="1">
      <c r="A64" s="3">
        <v>31837</v>
      </c>
      <c r="B64" s="1">
        <v>405.13</v>
      </c>
      <c r="C64" s="10">
        <v>0.2094</v>
      </c>
    </row>
    <row r="65" spans="1:6" s="1" customFormat="1" ht="16.5" hidden="1">
      <c r="A65" s="3">
        <v>31868</v>
      </c>
      <c r="B65" s="1">
        <v>358.63</v>
      </c>
      <c r="C65" s="10">
        <v>-0.1148</v>
      </c>
    </row>
    <row r="66" spans="1:6" s="1" customFormat="1" ht="16.5" hidden="1">
      <c r="A66" s="3">
        <v>31898</v>
      </c>
      <c r="B66" s="1">
        <v>387.99</v>
      </c>
      <c r="C66" s="10">
        <v>8.1900000000000001E-2</v>
      </c>
    </row>
    <row r="67" spans="1:6" s="1" customFormat="1" ht="16.5" hidden="1">
      <c r="A67" s="3">
        <v>31929</v>
      </c>
      <c r="B67" s="1">
        <v>411.76</v>
      </c>
      <c r="C67" s="10">
        <v>6.13E-2</v>
      </c>
    </row>
    <row r="68" spans="1:6" s="1" customFormat="1" ht="16.5" hidden="1">
      <c r="A68" s="3">
        <v>31959</v>
      </c>
      <c r="B68" s="1">
        <v>485.48</v>
      </c>
      <c r="C68" s="10">
        <v>0.17899999999999999</v>
      </c>
    </row>
    <row r="69" spans="1:6" s="1" customFormat="1" ht="16.5" hidden="1">
      <c r="A69" s="3">
        <v>31990</v>
      </c>
      <c r="B69" s="1">
        <v>474.01</v>
      </c>
      <c r="C69" s="10">
        <v>-2.3599999999999999E-2</v>
      </c>
    </row>
    <row r="70" spans="1:6" s="1" customFormat="1" ht="16.5" hidden="1">
      <c r="A70" s="3">
        <v>32021</v>
      </c>
      <c r="B70" s="1">
        <v>485.35</v>
      </c>
      <c r="C70" s="10">
        <v>2.3900000000000001E-2</v>
      </c>
    </row>
    <row r="71" spans="1:6" s="1" customFormat="1" ht="16.5" hidden="1">
      <c r="A71" s="3">
        <v>32051</v>
      </c>
      <c r="B71" s="1">
        <v>509.05</v>
      </c>
      <c r="C71" s="10">
        <v>4.8800000000000003E-2</v>
      </c>
    </row>
    <row r="72" spans="1:6" s="1" customFormat="1" ht="16.5" hidden="1">
      <c r="A72" s="3">
        <v>32082</v>
      </c>
      <c r="B72" s="1">
        <v>475.59</v>
      </c>
      <c r="C72" s="10">
        <v>-6.5699999999999995E-2</v>
      </c>
    </row>
    <row r="73" spans="1:6" s="1" customFormat="1" ht="16.5" hidden="1">
      <c r="A73" s="3">
        <v>32112</v>
      </c>
      <c r="B73" s="1">
        <v>525.11</v>
      </c>
      <c r="C73" s="10">
        <v>0.1041</v>
      </c>
    </row>
    <row r="74" spans="1:6">
      <c r="A74" s="15">
        <v>32143</v>
      </c>
      <c r="B74" s="14">
        <v>633.58000000000004</v>
      </c>
      <c r="C74" s="16">
        <v>0.20660000000000001</v>
      </c>
      <c r="D74" s="17">
        <f>B86/B74-1</f>
        <v>0.39570377852836258</v>
      </c>
      <c r="F74" s="14" t="s">
        <v>47</v>
      </c>
    </row>
    <row r="75" spans="1:6" s="1" customFormat="1" ht="16.5" hidden="1">
      <c r="A75" s="3">
        <v>32174</v>
      </c>
      <c r="B75" s="1">
        <v>612.35</v>
      </c>
      <c r="C75" s="10">
        <v>-3.3500000000000002E-2</v>
      </c>
    </row>
    <row r="76" spans="1:6" s="1" customFormat="1" ht="16.5" hidden="1">
      <c r="A76" s="3">
        <v>32203</v>
      </c>
      <c r="B76" s="1">
        <v>656.47</v>
      </c>
      <c r="C76" s="10">
        <v>7.2099999999999997E-2</v>
      </c>
    </row>
    <row r="77" spans="1:6" s="1" customFormat="1" ht="16.5" hidden="1">
      <c r="A77" s="3">
        <v>32234</v>
      </c>
      <c r="B77" s="1">
        <v>647.17999999999995</v>
      </c>
      <c r="C77" s="10">
        <v>-1.4200000000000001E-2</v>
      </c>
    </row>
    <row r="78" spans="1:6" s="1" customFormat="1" ht="16.5" hidden="1">
      <c r="A78" s="3">
        <v>32264</v>
      </c>
      <c r="B78" s="1">
        <v>717.35</v>
      </c>
      <c r="C78" s="10">
        <v>0.1084</v>
      </c>
    </row>
    <row r="79" spans="1:6" s="1" customFormat="1" ht="16.5" hidden="1">
      <c r="A79" s="3">
        <v>32295</v>
      </c>
      <c r="B79" s="1">
        <v>702.83</v>
      </c>
      <c r="C79" s="10">
        <v>-2.0199999999999999E-2</v>
      </c>
    </row>
    <row r="80" spans="1:6" s="1" customFormat="1" ht="16.5" hidden="1">
      <c r="A80" s="3">
        <v>32325</v>
      </c>
      <c r="B80" s="1">
        <v>721.08</v>
      </c>
      <c r="C80" s="10">
        <v>2.5999999999999999E-2</v>
      </c>
    </row>
    <row r="81" spans="1:7" s="1" customFormat="1" ht="16.5" hidden="1">
      <c r="A81" s="3">
        <v>32356</v>
      </c>
      <c r="B81" s="1">
        <v>664.43</v>
      </c>
      <c r="C81" s="10">
        <v>-7.8600000000000003E-2</v>
      </c>
    </row>
    <row r="82" spans="1:7" s="1" customFormat="1" ht="16.5" hidden="1">
      <c r="A82" s="3">
        <v>32387</v>
      </c>
      <c r="B82" s="1">
        <v>677.54</v>
      </c>
      <c r="C82" s="10">
        <v>1.9699999999999999E-2</v>
      </c>
    </row>
    <row r="83" spans="1:7" s="1" customFormat="1" ht="16.5" hidden="1">
      <c r="A83" s="3">
        <v>32417</v>
      </c>
      <c r="B83" s="1">
        <v>729.79</v>
      </c>
      <c r="C83" s="10">
        <v>7.7100000000000002E-2</v>
      </c>
    </row>
    <row r="84" spans="1:7" s="1" customFormat="1" ht="16.5" hidden="1">
      <c r="A84" s="3">
        <v>32448</v>
      </c>
      <c r="B84" s="1">
        <v>831.12</v>
      </c>
      <c r="C84" s="10">
        <v>0.13880000000000001</v>
      </c>
    </row>
    <row r="85" spans="1:7" s="1" customFormat="1" ht="16.5" hidden="1">
      <c r="A85" s="3">
        <v>32478</v>
      </c>
      <c r="B85" s="1">
        <v>907.2</v>
      </c>
      <c r="C85" s="10">
        <v>9.1499999999999998E-2</v>
      </c>
    </row>
    <row r="86" spans="1:7">
      <c r="A86" s="15">
        <v>32509</v>
      </c>
      <c r="B86" s="14">
        <v>884.29</v>
      </c>
      <c r="C86" s="16">
        <v>-2.53E-2</v>
      </c>
      <c r="D86" s="17">
        <f>B98/B86-1</f>
        <v>1.3423198272060066E-2</v>
      </c>
      <c r="F86" s="14" t="s">
        <v>48</v>
      </c>
      <c r="G86" s="20">
        <f>G26/SQRT(5)</f>
        <v>5.1736549858771755E-2</v>
      </c>
    </row>
    <row r="87" spans="1:7" s="1" customFormat="1" ht="16.5" hidden="1">
      <c r="A87" s="3">
        <v>32540</v>
      </c>
      <c r="B87" s="1">
        <v>917.9</v>
      </c>
      <c r="C87" s="10">
        <v>3.7999999999999999E-2</v>
      </c>
    </row>
    <row r="88" spans="1:7" s="1" customFormat="1" ht="16.5" hidden="1">
      <c r="A88" s="3">
        <v>32568</v>
      </c>
      <c r="B88" s="11">
        <v>1003.31</v>
      </c>
      <c r="C88" s="10">
        <v>9.2999999999999999E-2</v>
      </c>
    </row>
    <row r="89" spans="1:7" s="1" customFormat="1" ht="16.5" hidden="1">
      <c r="A89" s="3">
        <v>32599</v>
      </c>
      <c r="B89" s="1">
        <v>940.54</v>
      </c>
      <c r="C89" s="10">
        <v>-6.2600000000000003E-2</v>
      </c>
    </row>
    <row r="90" spans="1:7" s="1" customFormat="1" ht="16.5" hidden="1">
      <c r="A90" s="3">
        <v>32629</v>
      </c>
      <c r="B90" s="1">
        <v>932.76</v>
      </c>
      <c r="C90" s="10">
        <v>-8.3000000000000001E-3</v>
      </c>
    </row>
    <row r="91" spans="1:7" s="1" customFormat="1" ht="16.5" hidden="1">
      <c r="A91" s="3">
        <v>32660</v>
      </c>
      <c r="B91" s="1">
        <v>854.61</v>
      </c>
      <c r="C91" s="10">
        <v>-8.3799999999999999E-2</v>
      </c>
    </row>
    <row r="92" spans="1:7" s="1" customFormat="1" ht="16.5" hidden="1">
      <c r="A92" s="3">
        <v>32690</v>
      </c>
      <c r="B92" s="1">
        <v>895.66</v>
      </c>
      <c r="C92" s="10">
        <v>4.8000000000000001E-2</v>
      </c>
    </row>
    <row r="93" spans="1:7" s="1" customFormat="1" ht="16.5" hidden="1">
      <c r="A93" s="3">
        <v>32721</v>
      </c>
      <c r="B93" s="1">
        <v>975.28</v>
      </c>
      <c r="C93" s="10">
        <v>8.8900000000000007E-2</v>
      </c>
    </row>
    <row r="94" spans="1:7" s="1" customFormat="1" ht="16.5" hidden="1">
      <c r="A94" s="3">
        <v>32752</v>
      </c>
      <c r="B94" s="1">
        <v>942.41</v>
      </c>
      <c r="C94" s="10">
        <v>-3.3700000000000001E-2</v>
      </c>
    </row>
    <row r="95" spans="1:7" s="1" customFormat="1" ht="16.5" hidden="1">
      <c r="A95" s="3">
        <v>32782</v>
      </c>
      <c r="B95" s="1">
        <v>894.02</v>
      </c>
      <c r="C95" s="10">
        <v>-5.1299999999999998E-2</v>
      </c>
    </row>
    <row r="96" spans="1:7" s="1" customFormat="1" ht="16.5" hidden="1">
      <c r="A96" s="3">
        <v>32813</v>
      </c>
      <c r="B96" s="1">
        <v>906.33</v>
      </c>
      <c r="C96" s="10">
        <v>1.38E-2</v>
      </c>
    </row>
    <row r="97" spans="1:7" s="1" customFormat="1" ht="16.5" hidden="1">
      <c r="A97" s="3">
        <v>32843</v>
      </c>
      <c r="B97" s="1">
        <v>909.72</v>
      </c>
      <c r="C97" s="10">
        <v>3.7000000000000002E-3</v>
      </c>
    </row>
    <row r="98" spans="1:7">
      <c r="A98" s="15">
        <v>32874</v>
      </c>
      <c r="B98" s="14">
        <v>896.16</v>
      </c>
      <c r="C98" s="16">
        <v>-1.49E-2</v>
      </c>
      <c r="D98" s="17">
        <f>B110/B98-1</f>
        <v>-0.29097482592394219</v>
      </c>
      <c r="F98" s="14" t="s">
        <v>49</v>
      </c>
      <c r="G98" s="20">
        <f>G38/SQRT(5)</f>
        <v>3.7442200022720785E-2</v>
      </c>
    </row>
    <row r="99" spans="1:7" s="1" customFormat="1" ht="16.5" hidden="1">
      <c r="A99" s="3">
        <v>32905</v>
      </c>
      <c r="B99" s="1">
        <v>861.59</v>
      </c>
      <c r="C99" s="10">
        <v>-3.8600000000000002E-2</v>
      </c>
    </row>
    <row r="100" spans="1:7" s="1" customFormat="1" ht="16.5" hidden="1">
      <c r="A100" s="3">
        <v>32933</v>
      </c>
      <c r="B100" s="1">
        <v>840.89</v>
      </c>
      <c r="C100" s="10">
        <v>-2.4E-2</v>
      </c>
    </row>
    <row r="101" spans="1:7" s="1" customFormat="1" ht="16.5" hidden="1">
      <c r="A101" s="3">
        <v>32964</v>
      </c>
      <c r="B101" s="1">
        <v>688.66</v>
      </c>
      <c r="C101" s="10">
        <v>-0.18099999999999999</v>
      </c>
    </row>
    <row r="102" spans="1:7" s="1" customFormat="1" ht="16.5" hidden="1">
      <c r="A102" s="3">
        <v>32994</v>
      </c>
      <c r="B102" s="1">
        <v>797.95</v>
      </c>
      <c r="C102" s="10">
        <v>0.15870000000000001</v>
      </c>
    </row>
    <row r="103" spans="1:7" s="1" customFormat="1" ht="16.5" hidden="1">
      <c r="A103" s="3">
        <v>33025</v>
      </c>
      <c r="B103" s="1">
        <v>706.79</v>
      </c>
      <c r="C103" s="10">
        <v>-0.1142</v>
      </c>
    </row>
    <row r="104" spans="1:7" s="1" customFormat="1" ht="16.5" hidden="1">
      <c r="A104" s="3">
        <v>33055</v>
      </c>
      <c r="B104" s="1">
        <v>678.38</v>
      </c>
      <c r="C104" s="10">
        <v>-4.02E-2</v>
      </c>
    </row>
    <row r="105" spans="1:7" s="1" customFormat="1" ht="16.5" hidden="1">
      <c r="A105" s="3">
        <v>33086</v>
      </c>
      <c r="B105" s="1">
        <v>606.87</v>
      </c>
      <c r="C105" s="10">
        <v>-0.10539999999999999</v>
      </c>
    </row>
    <row r="106" spans="1:7" s="1" customFormat="1" ht="16.5" hidden="1">
      <c r="A106" s="3">
        <v>33117</v>
      </c>
      <c r="B106" s="1">
        <v>602.88</v>
      </c>
      <c r="C106" s="10">
        <v>-6.6E-3</v>
      </c>
    </row>
    <row r="107" spans="1:7" s="1" customFormat="1" ht="16.5" hidden="1">
      <c r="A107" s="3">
        <v>33147</v>
      </c>
      <c r="B107" s="1">
        <v>690.16</v>
      </c>
      <c r="C107" s="10">
        <v>0.14480000000000001</v>
      </c>
    </row>
    <row r="108" spans="1:7" s="1" customFormat="1" ht="16.5" hidden="1">
      <c r="A108" s="3">
        <v>33178</v>
      </c>
      <c r="B108" s="1">
        <v>697.03</v>
      </c>
      <c r="C108" s="10">
        <v>0.01</v>
      </c>
    </row>
    <row r="109" spans="1:7" s="1" customFormat="1" ht="16.5" hidden="1">
      <c r="A109" s="3">
        <v>33208</v>
      </c>
      <c r="B109" s="1">
        <v>696.11</v>
      </c>
      <c r="C109" s="10">
        <v>-1.2999999999999999E-3</v>
      </c>
    </row>
    <row r="110" spans="1:7">
      <c r="A110" s="15">
        <v>33239</v>
      </c>
      <c r="B110" s="14">
        <v>635.4</v>
      </c>
      <c r="C110" s="16">
        <v>-8.72E-2</v>
      </c>
      <c r="D110" s="17">
        <f>B122/B110-1</f>
        <v>7.0994649039974878E-2</v>
      </c>
      <c r="F110" s="14" t="s">
        <v>50</v>
      </c>
      <c r="G110" s="20">
        <f>G50/SQRT(5)</f>
        <v>2.3976759050061427E-2</v>
      </c>
    </row>
    <row r="111" spans="1:7" s="1" customFormat="1" ht="16.5" hidden="1">
      <c r="A111" s="3">
        <v>33270</v>
      </c>
      <c r="B111" s="1">
        <v>675.57</v>
      </c>
      <c r="C111" s="10">
        <v>6.3200000000000006E-2</v>
      </c>
    </row>
    <row r="112" spans="1:7" s="1" customFormat="1" ht="16.5" hidden="1">
      <c r="A112" s="3">
        <v>33298</v>
      </c>
      <c r="B112" s="1">
        <v>659.85</v>
      </c>
      <c r="C112" s="10">
        <v>-2.3300000000000001E-2</v>
      </c>
    </row>
    <row r="113" spans="1:7" s="1" customFormat="1" ht="16.5" hidden="1">
      <c r="A113" s="3">
        <v>33329</v>
      </c>
      <c r="B113" s="1">
        <v>645.61</v>
      </c>
      <c r="C113" s="10">
        <v>-2.1600000000000001E-2</v>
      </c>
    </row>
    <row r="114" spans="1:7" s="1" customFormat="1" ht="16.5" hidden="1">
      <c r="A114" s="3">
        <v>33359</v>
      </c>
      <c r="B114" s="1">
        <v>611.35</v>
      </c>
      <c r="C114" s="10">
        <v>-5.3100000000000001E-2</v>
      </c>
    </row>
    <row r="115" spans="1:7" s="1" customFormat="1" ht="16.5" hidden="1">
      <c r="A115" s="3">
        <v>33390</v>
      </c>
      <c r="B115" s="1">
        <v>605.27</v>
      </c>
      <c r="C115" s="10">
        <v>-9.9000000000000008E-3</v>
      </c>
    </row>
    <row r="116" spans="1:7" s="1" customFormat="1" ht="16.5" hidden="1">
      <c r="A116" s="3">
        <v>33420</v>
      </c>
      <c r="B116" s="1">
        <v>717.03</v>
      </c>
      <c r="C116" s="10">
        <v>0.18459999999999999</v>
      </c>
    </row>
    <row r="117" spans="1:7" s="1" customFormat="1" ht="16.5" hidden="1">
      <c r="A117" s="3">
        <v>33451</v>
      </c>
      <c r="B117" s="1">
        <v>683.11</v>
      </c>
      <c r="C117" s="10">
        <v>-4.7300000000000002E-2</v>
      </c>
    </row>
    <row r="118" spans="1:7" s="1" customFormat="1" ht="16.5" hidden="1">
      <c r="A118" s="3">
        <v>33482</v>
      </c>
      <c r="B118" s="1">
        <v>705.08</v>
      </c>
      <c r="C118" s="10">
        <v>3.2199999999999999E-2</v>
      </c>
    </row>
    <row r="119" spans="1:7" s="1" customFormat="1" ht="16.5" hidden="1">
      <c r="A119" s="3">
        <v>33512</v>
      </c>
      <c r="B119" s="1">
        <v>695.94</v>
      </c>
      <c r="C119" s="10">
        <v>-1.2999999999999999E-2</v>
      </c>
    </row>
    <row r="120" spans="1:7" s="1" customFormat="1" ht="16.5" hidden="1">
      <c r="A120" s="3">
        <v>33543</v>
      </c>
      <c r="B120" s="1">
        <v>652.11</v>
      </c>
      <c r="C120" s="10">
        <v>-6.3E-2</v>
      </c>
    </row>
    <row r="121" spans="1:7" s="1" customFormat="1" ht="16.5" hidden="1">
      <c r="A121" s="3">
        <v>33573</v>
      </c>
      <c r="B121" s="1">
        <v>610.91999999999996</v>
      </c>
      <c r="C121" s="10">
        <v>-6.3200000000000006E-2</v>
      </c>
    </row>
    <row r="122" spans="1:7">
      <c r="A122" s="15">
        <v>33604</v>
      </c>
      <c r="B122" s="14">
        <v>680.51</v>
      </c>
      <c r="C122" s="16">
        <v>0.1139</v>
      </c>
      <c r="D122" s="17">
        <f>B134/B122-1</f>
        <v>-1.4621386901000788E-2</v>
      </c>
      <c r="F122" s="14" t="s">
        <v>51</v>
      </c>
      <c r="G122" s="20">
        <f>G26/SQRT(50)</f>
        <v>1.6360533583258143E-2</v>
      </c>
    </row>
    <row r="123" spans="1:7" s="1" customFormat="1" ht="16.5" hidden="1">
      <c r="A123" s="3">
        <v>33635</v>
      </c>
      <c r="B123" s="1">
        <v>612.5</v>
      </c>
      <c r="C123" s="10">
        <v>-9.9900000000000003E-2</v>
      </c>
    </row>
    <row r="124" spans="1:7" s="1" customFormat="1" ht="16.5" hidden="1">
      <c r="A124" s="3">
        <v>33664</v>
      </c>
      <c r="B124" s="1">
        <v>606.32000000000005</v>
      </c>
      <c r="C124" s="10">
        <v>-1.01E-2</v>
      </c>
    </row>
    <row r="125" spans="1:7" s="1" customFormat="1" ht="16.5" hidden="1">
      <c r="A125" s="3">
        <v>33695</v>
      </c>
      <c r="B125" s="1">
        <v>615.97</v>
      </c>
      <c r="C125" s="10">
        <v>1.5900000000000001E-2</v>
      </c>
    </row>
    <row r="126" spans="1:7" s="1" customFormat="1" ht="16.5" hidden="1">
      <c r="A126" s="3">
        <v>33725</v>
      </c>
      <c r="B126" s="1">
        <v>574.20000000000005</v>
      </c>
      <c r="C126" s="10">
        <v>-6.7799999999999999E-2</v>
      </c>
    </row>
    <row r="127" spans="1:7" s="1" customFormat="1" ht="16.5" hidden="1">
      <c r="A127" s="3">
        <v>33756</v>
      </c>
      <c r="B127" s="1">
        <v>552.03</v>
      </c>
      <c r="C127" s="10">
        <v>-3.8600000000000002E-2</v>
      </c>
    </row>
    <row r="128" spans="1:7" s="1" customFormat="1" ht="16.5" hidden="1">
      <c r="A128" s="3">
        <v>33786</v>
      </c>
      <c r="B128" s="1">
        <v>509.95</v>
      </c>
      <c r="C128" s="10">
        <v>-7.6200000000000004E-2</v>
      </c>
    </row>
    <row r="129" spans="1:4" s="1" customFormat="1" ht="16.5" hidden="1">
      <c r="A129" s="3">
        <v>33817</v>
      </c>
      <c r="B129" s="1">
        <v>562.79999999999995</v>
      </c>
      <c r="C129" s="10">
        <v>0.1036</v>
      </c>
    </row>
    <row r="130" spans="1:4" s="1" customFormat="1" ht="16.5" hidden="1">
      <c r="A130" s="3">
        <v>33848</v>
      </c>
      <c r="B130" s="1">
        <v>513.82000000000005</v>
      </c>
      <c r="C130" s="10">
        <v>-8.6999999999999994E-2</v>
      </c>
    </row>
    <row r="131" spans="1:4" s="1" customFormat="1" ht="16.5" hidden="1">
      <c r="A131" s="3">
        <v>33878</v>
      </c>
      <c r="B131" s="1">
        <v>615.58000000000004</v>
      </c>
      <c r="C131" s="10">
        <v>0.19800000000000001</v>
      </c>
    </row>
    <row r="132" spans="1:4" s="1" customFormat="1" ht="16.5" hidden="1">
      <c r="A132" s="3">
        <v>33909</v>
      </c>
      <c r="B132" s="1">
        <v>663.36</v>
      </c>
      <c r="C132" s="10">
        <v>7.7600000000000002E-2</v>
      </c>
    </row>
    <row r="133" spans="1:4" s="1" customFormat="1" ht="16.5" hidden="1">
      <c r="A133" s="3">
        <v>33939</v>
      </c>
      <c r="B133" s="1">
        <v>678.44</v>
      </c>
      <c r="C133" s="10">
        <v>2.2700000000000001E-2</v>
      </c>
    </row>
    <row r="134" spans="1:4">
      <c r="A134" s="15">
        <v>33970</v>
      </c>
      <c r="B134" s="14">
        <v>670.56</v>
      </c>
      <c r="C134" s="16">
        <v>-1.1599999999999999E-2</v>
      </c>
      <c r="D134" s="17">
        <f>B146/B134-1</f>
        <v>0.41032868050584592</v>
      </c>
    </row>
    <row r="135" spans="1:4" s="1" customFormat="1" ht="16.5" hidden="1">
      <c r="A135" s="3">
        <v>34001</v>
      </c>
      <c r="B135" s="1">
        <v>642.96</v>
      </c>
      <c r="C135" s="10">
        <v>-4.1200000000000001E-2</v>
      </c>
    </row>
    <row r="136" spans="1:4" s="1" customFormat="1" ht="16.5" hidden="1">
      <c r="A136" s="3">
        <v>34029</v>
      </c>
      <c r="B136" s="1">
        <v>666.75</v>
      </c>
      <c r="C136" s="10">
        <v>3.6999999999999998E-2</v>
      </c>
    </row>
    <row r="137" spans="1:4" s="1" customFormat="1" ht="16.5" hidden="1">
      <c r="A137" s="3">
        <v>34060</v>
      </c>
      <c r="B137" s="1">
        <v>721.57</v>
      </c>
      <c r="C137" s="10">
        <v>8.2199999999999995E-2</v>
      </c>
    </row>
    <row r="138" spans="1:4" s="1" customFormat="1" ht="16.5" hidden="1">
      <c r="A138" s="3">
        <v>34090</v>
      </c>
      <c r="B138" s="1">
        <v>752.31</v>
      </c>
      <c r="C138" s="10">
        <v>4.2599999999999999E-2</v>
      </c>
    </row>
    <row r="139" spans="1:4" s="1" customFormat="1" ht="16.5" hidden="1">
      <c r="A139" s="3">
        <v>34121</v>
      </c>
      <c r="B139" s="1">
        <v>748.87</v>
      </c>
      <c r="C139" s="10">
        <v>-4.5999999999999999E-3</v>
      </c>
    </row>
    <row r="140" spans="1:4" s="1" customFormat="1" ht="16.5" hidden="1">
      <c r="A140" s="3">
        <v>34151</v>
      </c>
      <c r="B140" s="1">
        <v>729.94</v>
      </c>
      <c r="C140" s="10">
        <v>-2.53E-2</v>
      </c>
    </row>
    <row r="141" spans="1:4" s="1" customFormat="1" ht="16.5" hidden="1">
      <c r="A141" s="3">
        <v>34182</v>
      </c>
      <c r="B141" s="1">
        <v>664.88</v>
      </c>
      <c r="C141" s="10">
        <v>-8.9099999999999999E-2</v>
      </c>
    </row>
    <row r="142" spans="1:4" s="1" customFormat="1" ht="16.5" hidden="1">
      <c r="A142" s="3">
        <v>34213</v>
      </c>
      <c r="B142" s="1">
        <v>718.87</v>
      </c>
      <c r="C142" s="10">
        <v>8.1199999999999994E-2</v>
      </c>
    </row>
    <row r="143" spans="1:4" s="1" customFormat="1" ht="16.5" hidden="1">
      <c r="A143" s="3">
        <v>34243</v>
      </c>
      <c r="B143" s="1">
        <v>750.72</v>
      </c>
      <c r="C143" s="10">
        <v>4.4299999999999999E-2</v>
      </c>
    </row>
    <row r="144" spans="1:4" s="1" customFormat="1" ht="16.5" hidden="1">
      <c r="A144" s="3">
        <v>34274</v>
      </c>
      <c r="B144" s="1">
        <v>811.06</v>
      </c>
      <c r="C144" s="10">
        <v>8.0399999999999999E-2</v>
      </c>
    </row>
    <row r="145" spans="1:4" s="1" customFormat="1" ht="16.5" hidden="1">
      <c r="A145" s="3">
        <v>34304</v>
      </c>
      <c r="B145" s="1">
        <v>866.18</v>
      </c>
      <c r="C145" s="10">
        <v>6.8000000000000005E-2</v>
      </c>
    </row>
    <row r="146" spans="1:4">
      <c r="A146" s="15">
        <v>34335</v>
      </c>
      <c r="B146" s="14">
        <v>945.71</v>
      </c>
      <c r="C146" s="16">
        <v>9.1800000000000007E-2</v>
      </c>
      <c r="D146" s="17">
        <f>B158/B146-1</f>
        <v>-2.1306743081917379E-2</v>
      </c>
    </row>
    <row r="147" spans="1:4" s="1" customFormat="1" ht="16.5" hidden="1">
      <c r="A147" s="3">
        <v>34366</v>
      </c>
      <c r="B147" s="1">
        <v>918.88</v>
      </c>
      <c r="C147" s="10">
        <v>-2.8400000000000002E-2</v>
      </c>
    </row>
    <row r="148" spans="1:4" s="1" customFormat="1" ht="16.5" hidden="1">
      <c r="A148" s="3">
        <v>34394</v>
      </c>
      <c r="B148" s="1">
        <v>867.22</v>
      </c>
      <c r="C148" s="10">
        <v>-5.62E-2</v>
      </c>
    </row>
    <row r="149" spans="1:4" s="1" customFormat="1" ht="16.5" hidden="1">
      <c r="A149" s="3">
        <v>34425</v>
      </c>
      <c r="B149" s="1">
        <v>908.72</v>
      </c>
      <c r="C149" s="10">
        <v>4.7899999999999998E-2</v>
      </c>
    </row>
    <row r="150" spans="1:4" s="1" customFormat="1" ht="16.5" hidden="1">
      <c r="A150" s="3">
        <v>34455</v>
      </c>
      <c r="B150" s="1">
        <v>939.49</v>
      </c>
      <c r="C150" s="10">
        <v>3.39E-2</v>
      </c>
    </row>
    <row r="151" spans="1:4" s="1" customFormat="1" ht="16.5" hidden="1">
      <c r="A151" s="3">
        <v>34486</v>
      </c>
      <c r="B151" s="1">
        <v>933.36</v>
      </c>
      <c r="C151" s="10">
        <v>-6.4999999999999997E-3</v>
      </c>
    </row>
    <row r="152" spans="1:4" s="1" customFormat="1" ht="16.5" hidden="1">
      <c r="A152" s="3">
        <v>34516</v>
      </c>
      <c r="B152" s="1">
        <v>927.97</v>
      </c>
      <c r="C152" s="10">
        <v>-5.7999999999999996E-3</v>
      </c>
    </row>
    <row r="153" spans="1:4" s="1" customFormat="1" ht="16.5" hidden="1">
      <c r="A153" s="3">
        <v>34547</v>
      </c>
      <c r="B153" s="1">
        <v>944.23</v>
      </c>
      <c r="C153" s="10">
        <v>1.7500000000000002E-2</v>
      </c>
    </row>
    <row r="154" spans="1:4" s="1" customFormat="1" ht="16.5" hidden="1">
      <c r="A154" s="3">
        <v>34578</v>
      </c>
      <c r="B154" s="11">
        <v>1050.51</v>
      </c>
      <c r="C154" s="10">
        <v>0.11260000000000001</v>
      </c>
    </row>
    <row r="155" spans="1:4" s="1" customFormat="1" ht="16.5" hidden="1">
      <c r="A155" s="3">
        <v>34608</v>
      </c>
      <c r="B155" s="11">
        <v>1105.6199999999999</v>
      </c>
      <c r="C155" s="10">
        <v>5.2499999999999998E-2</v>
      </c>
    </row>
    <row r="156" spans="1:4" s="1" customFormat="1" ht="16.5" hidden="1">
      <c r="A156" s="3">
        <v>34639</v>
      </c>
      <c r="B156" s="11">
        <v>1074.4100000000001</v>
      </c>
      <c r="C156" s="10">
        <v>-2.8199999999999999E-2</v>
      </c>
    </row>
    <row r="157" spans="1:4" s="1" customFormat="1" ht="16.5" hidden="1">
      <c r="A157" s="3">
        <v>34669</v>
      </c>
      <c r="B157" s="11">
        <v>1027.3699999999999</v>
      </c>
      <c r="C157" s="10">
        <v>-4.3799999999999999E-2</v>
      </c>
    </row>
    <row r="158" spans="1:4">
      <c r="A158" s="15">
        <v>34700</v>
      </c>
      <c r="B158" s="14">
        <v>925.56</v>
      </c>
      <c r="C158" s="16">
        <v>-9.9099999999999994E-2</v>
      </c>
      <c r="D158" s="17">
        <f>B170/B158-1</f>
        <v>-5.0499157266951755E-2</v>
      </c>
    </row>
    <row r="159" spans="1:4" s="1" customFormat="1" ht="16.5" hidden="1">
      <c r="A159" s="3">
        <v>34731</v>
      </c>
      <c r="B159" s="1">
        <v>885.69</v>
      </c>
      <c r="C159" s="10">
        <v>-4.3099999999999999E-2</v>
      </c>
    </row>
    <row r="160" spans="1:4" s="1" customFormat="1" ht="16.5" hidden="1">
      <c r="A160" s="3">
        <v>34759</v>
      </c>
      <c r="B160" s="1">
        <v>931.78</v>
      </c>
      <c r="C160" s="10">
        <v>5.1999999999999998E-2</v>
      </c>
    </row>
    <row r="161" spans="1:4" s="1" customFormat="1" ht="16.5" hidden="1">
      <c r="A161" s="3">
        <v>34790</v>
      </c>
      <c r="B161" s="1">
        <v>897</v>
      </c>
      <c r="C161" s="10">
        <v>-3.73E-2</v>
      </c>
    </row>
    <row r="162" spans="1:4" s="1" customFormat="1" ht="16.5" hidden="1">
      <c r="A162" s="3">
        <v>34820</v>
      </c>
      <c r="B162" s="1">
        <v>882.5</v>
      </c>
      <c r="C162" s="10">
        <v>-1.6199999999999999E-2</v>
      </c>
    </row>
    <row r="163" spans="1:4" s="1" customFormat="1" ht="16.5" hidden="1">
      <c r="A163" s="3">
        <v>34851</v>
      </c>
      <c r="B163" s="1">
        <v>894.41</v>
      </c>
      <c r="C163" s="10">
        <v>1.35E-2</v>
      </c>
    </row>
    <row r="164" spans="1:4" s="1" customFormat="1" ht="16.5" hidden="1">
      <c r="A164" s="3">
        <v>34881</v>
      </c>
      <c r="B164" s="1">
        <v>933.57</v>
      </c>
      <c r="C164" s="10">
        <v>4.3799999999999999E-2</v>
      </c>
    </row>
    <row r="165" spans="1:4" s="1" customFormat="1" ht="16.5" hidden="1">
      <c r="A165" s="3">
        <v>34912</v>
      </c>
      <c r="B165" s="1">
        <v>914.06</v>
      </c>
      <c r="C165" s="10">
        <v>-2.0899999999999998E-2</v>
      </c>
    </row>
    <row r="166" spans="1:4" s="1" customFormat="1" ht="16.5" hidden="1">
      <c r="A166" s="3">
        <v>34943</v>
      </c>
      <c r="B166" s="1">
        <v>982.65</v>
      </c>
      <c r="C166" s="10">
        <v>7.4999999999999997E-2</v>
      </c>
    </row>
    <row r="167" spans="1:4" s="1" customFormat="1" ht="16.5" hidden="1">
      <c r="A167" s="3">
        <v>34973</v>
      </c>
      <c r="B167" s="1">
        <v>990.26</v>
      </c>
      <c r="C167" s="10">
        <v>7.7000000000000002E-3</v>
      </c>
    </row>
    <row r="168" spans="1:4" s="1" customFormat="1" ht="16.5" hidden="1">
      <c r="A168" s="3">
        <v>35004</v>
      </c>
      <c r="B168" s="1">
        <v>930.92</v>
      </c>
      <c r="C168" s="10">
        <v>-5.9900000000000002E-2</v>
      </c>
    </row>
    <row r="169" spans="1:4" s="1" customFormat="1" ht="16.5" hidden="1">
      <c r="A169" s="3">
        <v>35034</v>
      </c>
      <c r="B169" s="1">
        <v>882.94</v>
      </c>
      <c r="C169" s="10">
        <v>-5.1499999999999997E-2</v>
      </c>
    </row>
    <row r="170" spans="1:4">
      <c r="A170" s="15">
        <v>35065</v>
      </c>
      <c r="B170" s="14">
        <v>878.82</v>
      </c>
      <c r="C170" s="16">
        <v>-4.7000000000000002E-3</v>
      </c>
      <c r="D170" s="17">
        <f>B182/B170-1</f>
        <v>-0.21958990464486472</v>
      </c>
    </row>
    <row r="171" spans="1:4" s="1" customFormat="1" ht="16.5" hidden="1">
      <c r="A171" s="3">
        <v>35096</v>
      </c>
      <c r="B171" s="1">
        <v>852.83</v>
      </c>
      <c r="C171" s="10">
        <v>-2.9600000000000001E-2</v>
      </c>
    </row>
    <row r="172" spans="1:4" s="1" customFormat="1" ht="16.5" hidden="1">
      <c r="A172" s="3">
        <v>35125</v>
      </c>
      <c r="B172" s="1">
        <v>874.16</v>
      </c>
      <c r="C172" s="10">
        <v>2.5000000000000001E-2</v>
      </c>
    </row>
    <row r="173" spans="1:4" s="1" customFormat="1" ht="16.5" hidden="1">
      <c r="A173" s="3">
        <v>35156</v>
      </c>
      <c r="B173" s="1">
        <v>980.9</v>
      </c>
      <c r="C173" s="10">
        <v>0.1221</v>
      </c>
    </row>
    <row r="174" spans="1:4" s="1" customFormat="1" ht="16.5" hidden="1">
      <c r="A174" s="3">
        <v>35186</v>
      </c>
      <c r="B174" s="1">
        <v>903.09</v>
      </c>
      <c r="C174" s="10">
        <v>-7.9299999999999995E-2</v>
      </c>
    </row>
    <row r="175" spans="1:4" s="1" customFormat="1" ht="16.5" hidden="1">
      <c r="A175" s="3">
        <v>35217</v>
      </c>
      <c r="B175" s="1">
        <v>817.43</v>
      </c>
      <c r="C175" s="10">
        <v>-9.4899999999999998E-2</v>
      </c>
    </row>
    <row r="176" spans="1:4" s="1" customFormat="1" ht="16.5" hidden="1">
      <c r="A176" s="3">
        <v>35247</v>
      </c>
      <c r="B176" s="1">
        <v>821.71</v>
      </c>
      <c r="C176" s="10">
        <v>5.1999999999999998E-3</v>
      </c>
    </row>
    <row r="177" spans="1:4" s="1" customFormat="1" ht="16.5" hidden="1">
      <c r="A177" s="3">
        <v>35278</v>
      </c>
      <c r="B177" s="1">
        <v>781.49</v>
      </c>
      <c r="C177" s="10">
        <v>-4.8899999999999999E-2</v>
      </c>
    </row>
    <row r="178" spans="1:4" s="1" customFormat="1" ht="16.5" hidden="1">
      <c r="A178" s="3">
        <v>35309</v>
      </c>
      <c r="B178" s="1">
        <v>789.67</v>
      </c>
      <c r="C178" s="10">
        <v>1.0500000000000001E-2</v>
      </c>
    </row>
    <row r="179" spans="1:4" s="1" customFormat="1" ht="16.5" hidden="1">
      <c r="A179" s="3">
        <v>35339</v>
      </c>
      <c r="B179" s="1">
        <v>757.59</v>
      </c>
      <c r="C179" s="10">
        <v>-4.0599999999999997E-2</v>
      </c>
    </row>
    <row r="180" spans="1:4" s="1" customFormat="1" ht="16.5" hidden="1">
      <c r="A180" s="3">
        <v>35370</v>
      </c>
      <c r="B180" s="1">
        <v>726.48</v>
      </c>
      <c r="C180" s="10">
        <v>-4.1099999999999998E-2</v>
      </c>
    </row>
    <row r="181" spans="1:4" s="1" customFormat="1" ht="16.5" hidden="1">
      <c r="A181" s="3">
        <v>35400</v>
      </c>
      <c r="B181" s="1">
        <v>651.22</v>
      </c>
      <c r="C181" s="10">
        <v>-0.1036</v>
      </c>
    </row>
    <row r="182" spans="1:4">
      <c r="A182" s="15">
        <v>35431</v>
      </c>
      <c r="B182" s="14">
        <v>685.84</v>
      </c>
      <c r="C182" s="16">
        <v>5.3199999999999997E-2</v>
      </c>
      <c r="D182" s="17">
        <f>B194/B182-1</f>
        <v>-0.17272250087483965</v>
      </c>
    </row>
    <row r="183" spans="1:4" s="1" customFormat="1" ht="16.5" hidden="1">
      <c r="A183" s="3">
        <v>35462</v>
      </c>
      <c r="B183" s="1">
        <v>676.53</v>
      </c>
      <c r="C183" s="10">
        <v>-1.3599999999999999E-2</v>
      </c>
    </row>
    <row r="184" spans="1:4" s="1" customFormat="1" ht="16.5" hidden="1">
      <c r="A184" s="3">
        <v>35490</v>
      </c>
      <c r="B184" s="1">
        <v>677.34</v>
      </c>
      <c r="C184" s="10">
        <v>1.1999999999999999E-3</v>
      </c>
    </row>
    <row r="185" spans="1:4" s="1" customFormat="1" ht="16.5" hidden="1">
      <c r="A185" s="3">
        <v>35521</v>
      </c>
      <c r="B185" s="1">
        <v>703.23</v>
      </c>
      <c r="C185" s="10">
        <v>3.8199999999999998E-2</v>
      </c>
    </row>
    <row r="186" spans="1:4" s="1" customFormat="1" ht="16.5" hidden="1">
      <c r="A186" s="3">
        <v>35551</v>
      </c>
      <c r="B186" s="1">
        <v>756.77</v>
      </c>
      <c r="C186" s="10">
        <v>7.6100000000000001E-2</v>
      </c>
    </row>
    <row r="187" spans="1:4" s="1" customFormat="1" ht="16.5" hidden="1">
      <c r="A187" s="3">
        <v>35582</v>
      </c>
      <c r="B187" s="1">
        <v>745.4</v>
      </c>
      <c r="C187" s="10">
        <v>-1.4999999999999999E-2</v>
      </c>
    </row>
    <row r="188" spans="1:4" s="1" customFormat="1" ht="16.5" hidden="1">
      <c r="A188" s="3">
        <v>35612</v>
      </c>
      <c r="B188" s="1">
        <v>726.12</v>
      </c>
      <c r="C188" s="10">
        <v>-2.5899999999999999E-2</v>
      </c>
    </row>
    <row r="189" spans="1:4" s="1" customFormat="1" ht="16.5" hidden="1">
      <c r="A189" s="3">
        <v>35643</v>
      </c>
      <c r="B189" s="1">
        <v>695.37</v>
      </c>
      <c r="C189" s="10">
        <v>-4.2299999999999997E-2</v>
      </c>
    </row>
    <row r="190" spans="1:4" s="1" customFormat="1" ht="16.5" hidden="1">
      <c r="A190" s="3">
        <v>35674</v>
      </c>
      <c r="B190" s="1">
        <v>647.11</v>
      </c>
      <c r="C190" s="10">
        <v>-6.9400000000000003E-2</v>
      </c>
    </row>
    <row r="191" spans="1:4" s="1" customFormat="1" ht="16.5" hidden="1">
      <c r="A191" s="3">
        <v>35704</v>
      </c>
      <c r="B191" s="1">
        <v>470.79</v>
      </c>
      <c r="C191" s="10">
        <v>-0.27250000000000002</v>
      </c>
    </row>
    <row r="192" spans="1:4" s="1" customFormat="1" ht="16.5" hidden="1">
      <c r="A192" s="3">
        <v>35735</v>
      </c>
      <c r="B192" s="1">
        <v>407.86</v>
      </c>
      <c r="C192" s="10">
        <v>-0.13370000000000001</v>
      </c>
    </row>
    <row r="193" spans="1:4" s="1" customFormat="1" ht="16.5" hidden="1">
      <c r="A193" s="3">
        <v>35765</v>
      </c>
      <c r="B193" s="1">
        <v>376.31</v>
      </c>
      <c r="C193" s="10">
        <v>-7.7399999999999997E-2</v>
      </c>
    </row>
    <row r="194" spans="1:4">
      <c r="A194" s="15">
        <v>35796</v>
      </c>
      <c r="B194" s="14">
        <v>567.38</v>
      </c>
      <c r="C194" s="16">
        <v>0.50770000000000004</v>
      </c>
      <c r="D194" s="17">
        <f>B206/B194-1</f>
        <v>7.1380732489687571E-3</v>
      </c>
    </row>
    <row r="195" spans="1:4" s="1" customFormat="1" ht="16.5" hidden="1">
      <c r="A195" s="3">
        <v>35827</v>
      </c>
      <c r="B195" s="1">
        <v>558.98</v>
      </c>
      <c r="C195" s="10">
        <v>-1.4800000000000001E-2</v>
      </c>
    </row>
    <row r="196" spans="1:4" s="1" customFormat="1" ht="16.5" hidden="1">
      <c r="A196" s="3">
        <v>35855</v>
      </c>
      <c r="B196" s="1">
        <v>481.04</v>
      </c>
      <c r="C196" s="10">
        <v>-0.1394</v>
      </c>
    </row>
    <row r="197" spans="1:4" s="1" customFormat="1" ht="16.5" hidden="1">
      <c r="A197" s="3">
        <v>35886</v>
      </c>
      <c r="B197" s="1">
        <v>421.22</v>
      </c>
      <c r="C197" s="10">
        <v>-0.1244</v>
      </c>
    </row>
    <row r="198" spans="1:4" s="1" customFormat="1" ht="16.5" hidden="1">
      <c r="A198" s="3">
        <v>35916</v>
      </c>
      <c r="B198" s="1">
        <v>332.03</v>
      </c>
      <c r="C198" s="10">
        <v>-0.2117</v>
      </c>
    </row>
    <row r="199" spans="1:4" s="1" customFormat="1" ht="16.5" hidden="1">
      <c r="A199" s="3">
        <v>35947</v>
      </c>
      <c r="B199" s="1">
        <v>297.88</v>
      </c>
      <c r="C199" s="10">
        <v>-0.10290000000000001</v>
      </c>
    </row>
    <row r="200" spans="1:4" s="1" customFormat="1" ht="16.5" hidden="1">
      <c r="A200" s="3">
        <v>35977</v>
      </c>
      <c r="B200" s="1">
        <v>343.33</v>
      </c>
      <c r="C200" s="10">
        <v>0.15260000000000001</v>
      </c>
    </row>
    <row r="201" spans="1:4" s="1" customFormat="1" ht="16.5" hidden="1">
      <c r="A201" s="3">
        <v>36008</v>
      </c>
      <c r="B201" s="1">
        <v>310.16000000000003</v>
      </c>
      <c r="C201" s="10">
        <v>-9.6600000000000005E-2</v>
      </c>
    </row>
    <row r="202" spans="1:4" s="1" customFormat="1" ht="16.5" hidden="1">
      <c r="A202" s="3">
        <v>36039</v>
      </c>
      <c r="B202" s="1">
        <v>310.32</v>
      </c>
      <c r="C202" s="10">
        <v>5.0000000000000001E-4</v>
      </c>
    </row>
    <row r="203" spans="1:4" s="1" customFormat="1" ht="16.5" hidden="1">
      <c r="A203" s="3">
        <v>36069</v>
      </c>
      <c r="B203" s="1">
        <v>403.44</v>
      </c>
      <c r="C203" s="10">
        <v>0.30009999999999998</v>
      </c>
    </row>
    <row r="204" spans="1:4" s="1" customFormat="1" ht="16.5" hidden="1">
      <c r="A204" s="3">
        <v>36100</v>
      </c>
      <c r="B204" s="1">
        <v>451.88</v>
      </c>
      <c r="C204" s="10">
        <v>0.1201</v>
      </c>
    </row>
    <row r="205" spans="1:4" s="1" customFormat="1" ht="16.5" hidden="1">
      <c r="A205" s="3">
        <v>36130</v>
      </c>
      <c r="B205" s="1">
        <v>562.46</v>
      </c>
      <c r="C205" s="10">
        <v>0.2447</v>
      </c>
    </row>
    <row r="206" spans="1:4">
      <c r="A206" s="15">
        <v>36161</v>
      </c>
      <c r="B206" s="14">
        <v>571.42999999999995</v>
      </c>
      <c r="C206" s="16">
        <v>1.5900000000000001E-2</v>
      </c>
      <c r="D206" s="17">
        <f>B218/B206-1</f>
        <v>0.65178587053532389</v>
      </c>
    </row>
    <row r="207" spans="1:4" s="1" customFormat="1" ht="16.5" hidden="1">
      <c r="A207" s="3">
        <v>36192</v>
      </c>
      <c r="B207" s="1">
        <v>520.05999999999995</v>
      </c>
      <c r="C207" s="10">
        <v>-8.9899999999999994E-2</v>
      </c>
    </row>
    <row r="208" spans="1:4" s="1" customFormat="1" ht="16.5" hidden="1">
      <c r="A208" s="3">
        <v>36220</v>
      </c>
      <c r="B208" s="1">
        <v>618.98</v>
      </c>
      <c r="C208" s="10">
        <v>0.19020000000000001</v>
      </c>
    </row>
    <row r="209" spans="1:4" s="1" customFormat="1" ht="16.5" hidden="1">
      <c r="A209" s="3">
        <v>36251</v>
      </c>
      <c r="B209" s="1">
        <v>752.59</v>
      </c>
      <c r="C209" s="10">
        <v>0.21590000000000001</v>
      </c>
    </row>
    <row r="210" spans="1:4" s="1" customFormat="1" ht="16.5" hidden="1">
      <c r="A210" s="3">
        <v>36281</v>
      </c>
      <c r="B210" s="1">
        <v>736.02</v>
      </c>
      <c r="C210" s="10">
        <v>-2.1999999999999999E-2</v>
      </c>
    </row>
    <row r="211" spans="1:4" s="1" customFormat="1" ht="16.5" hidden="1">
      <c r="A211" s="3">
        <v>36312</v>
      </c>
      <c r="B211" s="1">
        <v>883</v>
      </c>
      <c r="C211" s="10">
        <v>0.19969999999999999</v>
      </c>
    </row>
    <row r="212" spans="1:4" s="1" customFormat="1" ht="16.5" hidden="1">
      <c r="A212" s="3">
        <v>36342</v>
      </c>
      <c r="B212" s="1">
        <v>969.72</v>
      </c>
      <c r="C212" s="10">
        <v>9.8199999999999996E-2</v>
      </c>
    </row>
    <row r="213" spans="1:4" s="1" customFormat="1" ht="16.5" hidden="1">
      <c r="A213" s="3">
        <v>36373</v>
      </c>
      <c r="B213" s="1">
        <v>937.88</v>
      </c>
      <c r="C213" s="10">
        <v>-3.2800000000000003E-2</v>
      </c>
    </row>
    <row r="214" spans="1:4" s="1" customFormat="1" ht="16.5" hidden="1">
      <c r="A214" s="3">
        <v>36404</v>
      </c>
      <c r="B214" s="1">
        <v>836.18</v>
      </c>
      <c r="C214" s="10">
        <v>-0.1084</v>
      </c>
    </row>
    <row r="215" spans="1:4" s="1" customFormat="1" ht="16.5" hidden="1">
      <c r="A215" s="3">
        <v>36434</v>
      </c>
      <c r="B215" s="1">
        <v>833.51</v>
      </c>
      <c r="C215" s="10">
        <v>-3.2000000000000002E-3</v>
      </c>
    </row>
    <row r="216" spans="1:4" s="1" customFormat="1" ht="16.5" hidden="1">
      <c r="A216" s="3">
        <v>36465</v>
      </c>
      <c r="B216" s="1">
        <v>996.66</v>
      </c>
      <c r="C216" s="10">
        <v>0.19570000000000001</v>
      </c>
    </row>
    <row r="217" spans="1:4" s="1" customFormat="1" ht="16.5" hidden="1">
      <c r="A217" s="3">
        <v>36495</v>
      </c>
      <c r="B217" s="11">
        <v>1028.07</v>
      </c>
      <c r="C217" s="10">
        <v>3.15E-2</v>
      </c>
    </row>
    <row r="218" spans="1:4">
      <c r="A218" s="15">
        <v>36526</v>
      </c>
      <c r="B218" s="14">
        <v>943.88</v>
      </c>
      <c r="C218" s="16">
        <v>-8.1900000000000001E-2</v>
      </c>
      <c r="D218" s="17">
        <f>B230/B218-1</f>
        <v>-0.34535110395389246</v>
      </c>
    </row>
    <row r="219" spans="1:4" s="1" customFormat="1" ht="16.5" hidden="1">
      <c r="A219" s="3">
        <v>36557</v>
      </c>
      <c r="B219" s="1">
        <v>828.38</v>
      </c>
      <c r="C219" s="10">
        <v>-0.12239999999999999</v>
      </c>
    </row>
    <row r="220" spans="1:4" s="1" customFormat="1" ht="16.5" hidden="1">
      <c r="A220" s="3">
        <v>36586</v>
      </c>
      <c r="B220" s="1">
        <v>860.94</v>
      </c>
      <c r="C220" s="10">
        <v>3.9300000000000002E-2</v>
      </c>
    </row>
    <row r="221" spans="1:4" s="1" customFormat="1" ht="16.5" hidden="1">
      <c r="A221" s="3">
        <v>36617</v>
      </c>
      <c r="B221" s="1">
        <v>725.39</v>
      </c>
      <c r="C221" s="10">
        <v>-0.15740000000000001</v>
      </c>
    </row>
    <row r="222" spans="1:4" s="1" customFormat="1" ht="16.5" hidden="1">
      <c r="A222" s="3">
        <v>36647</v>
      </c>
      <c r="B222" s="1">
        <v>731.88</v>
      </c>
      <c r="C222" s="10">
        <v>8.8999999999999999E-3</v>
      </c>
    </row>
    <row r="223" spans="1:4" s="1" customFormat="1" ht="16.5" hidden="1">
      <c r="A223" s="3">
        <v>36678</v>
      </c>
      <c r="B223" s="1">
        <v>821.22</v>
      </c>
      <c r="C223" s="10">
        <v>0.1221</v>
      </c>
    </row>
    <row r="224" spans="1:4" s="1" customFormat="1" ht="16.5" hidden="1">
      <c r="A224" s="3">
        <v>36708</v>
      </c>
      <c r="B224" s="1">
        <v>705.97</v>
      </c>
      <c r="C224" s="10">
        <v>-0.14030000000000001</v>
      </c>
    </row>
    <row r="225" spans="1:4" s="1" customFormat="1" ht="16.5" hidden="1">
      <c r="A225" s="3">
        <v>36739</v>
      </c>
      <c r="B225" s="1">
        <v>688.62</v>
      </c>
      <c r="C225" s="10">
        <v>-2.46E-2</v>
      </c>
    </row>
    <row r="226" spans="1:4" s="1" customFormat="1" ht="16.5" hidden="1">
      <c r="A226" s="3">
        <v>36770</v>
      </c>
      <c r="B226" s="1">
        <v>613.22</v>
      </c>
      <c r="C226" s="10">
        <v>-0.1095</v>
      </c>
    </row>
    <row r="227" spans="1:4" s="1" customFormat="1" ht="16.5" hidden="1">
      <c r="A227" s="3">
        <v>36800</v>
      </c>
      <c r="B227" s="1">
        <v>514.48</v>
      </c>
      <c r="C227" s="10">
        <v>-0.161</v>
      </c>
    </row>
    <row r="228" spans="1:4" s="1" customFormat="1" ht="16.5" hidden="1">
      <c r="A228" s="3">
        <v>36831</v>
      </c>
      <c r="B228" s="1">
        <v>509.23</v>
      </c>
      <c r="C228" s="10">
        <v>-1.0200000000000001E-2</v>
      </c>
    </row>
    <row r="229" spans="1:4" s="1" customFormat="1" ht="16.5" hidden="1">
      <c r="A229" s="3">
        <v>36861</v>
      </c>
      <c r="B229" s="1">
        <v>504.62</v>
      </c>
      <c r="C229" s="10">
        <v>-9.1000000000000004E-3</v>
      </c>
    </row>
    <row r="230" spans="1:4">
      <c r="A230" s="15">
        <v>36892</v>
      </c>
      <c r="B230" s="14">
        <v>617.91</v>
      </c>
      <c r="C230" s="16">
        <v>0.22450000000000001</v>
      </c>
      <c r="D230" s="17">
        <f>B242/B230-1</f>
        <v>0.21064556326973194</v>
      </c>
    </row>
    <row r="231" spans="1:4" s="1" customFormat="1" ht="16.5" hidden="1">
      <c r="A231" s="3">
        <v>36923</v>
      </c>
      <c r="B231" s="1">
        <v>578.1</v>
      </c>
      <c r="C231" s="10">
        <v>-6.4399999999999999E-2</v>
      </c>
    </row>
    <row r="232" spans="1:4" s="1" customFormat="1" ht="16.5" hidden="1">
      <c r="A232" s="3">
        <v>36951</v>
      </c>
      <c r="B232" s="1">
        <v>523.22</v>
      </c>
      <c r="C232" s="10">
        <v>-9.4899999999999998E-2</v>
      </c>
    </row>
    <row r="233" spans="1:4" s="1" customFormat="1" ht="16.5" hidden="1">
      <c r="A233" s="3">
        <v>36982</v>
      </c>
      <c r="B233" s="1">
        <v>577.36</v>
      </c>
      <c r="C233" s="10">
        <v>0.10349999999999999</v>
      </c>
    </row>
    <row r="234" spans="1:4" s="1" customFormat="1" ht="16.5" hidden="1">
      <c r="A234" s="3">
        <v>37012</v>
      </c>
      <c r="B234" s="1">
        <v>612.16</v>
      </c>
      <c r="C234" s="10">
        <v>6.0299999999999999E-2</v>
      </c>
    </row>
    <row r="235" spans="1:4" s="1" customFormat="1" ht="16.5" hidden="1">
      <c r="A235" s="3">
        <v>37043</v>
      </c>
      <c r="B235" s="1">
        <v>595.13</v>
      </c>
      <c r="C235" s="10">
        <v>-2.7799999999999998E-2</v>
      </c>
    </row>
    <row r="236" spans="1:4" s="1" customFormat="1" ht="16.5" hidden="1">
      <c r="A236" s="3">
        <v>37073</v>
      </c>
      <c r="B236" s="1">
        <v>541.54999999999995</v>
      </c>
      <c r="C236" s="10">
        <v>-0.09</v>
      </c>
    </row>
    <row r="237" spans="1:4" s="1" customFormat="1" ht="16.5" hidden="1">
      <c r="A237" s="3">
        <v>37104</v>
      </c>
      <c r="B237" s="1">
        <v>545.11</v>
      </c>
      <c r="C237" s="10">
        <v>6.6E-3</v>
      </c>
    </row>
    <row r="238" spans="1:4" s="1" customFormat="1" ht="16.5" hidden="1">
      <c r="A238" s="3">
        <v>37135</v>
      </c>
      <c r="B238" s="1">
        <v>479.68</v>
      </c>
      <c r="C238" s="10">
        <v>-0.12</v>
      </c>
    </row>
    <row r="239" spans="1:4" s="1" customFormat="1" ht="16.5" hidden="1">
      <c r="A239" s="3">
        <v>37165</v>
      </c>
      <c r="B239" s="1">
        <v>537.80999999999995</v>
      </c>
      <c r="C239" s="10">
        <v>0.1212</v>
      </c>
    </row>
    <row r="240" spans="1:4" s="1" customFormat="1" ht="16.5" hidden="1">
      <c r="A240" s="3">
        <v>37196</v>
      </c>
      <c r="B240" s="1">
        <v>643.89</v>
      </c>
      <c r="C240" s="10">
        <v>0.19719999999999999</v>
      </c>
    </row>
    <row r="241" spans="1:4" s="1" customFormat="1" ht="16.5" hidden="1">
      <c r="A241" s="3">
        <v>37226</v>
      </c>
      <c r="B241" s="1">
        <v>693.7</v>
      </c>
      <c r="C241" s="10">
        <v>7.7399999999999997E-2</v>
      </c>
    </row>
    <row r="242" spans="1:4">
      <c r="A242" s="15">
        <v>37257</v>
      </c>
      <c r="B242" s="14">
        <v>748.07</v>
      </c>
      <c r="C242" s="16">
        <v>7.8399999999999997E-2</v>
      </c>
      <c r="D242" s="17">
        <f>B254/B242-1</f>
        <v>-0.20881735666448331</v>
      </c>
    </row>
    <row r="243" spans="1:4" s="1" customFormat="1" ht="16.5" hidden="1">
      <c r="A243" s="3">
        <v>37288</v>
      </c>
      <c r="B243" s="1">
        <v>819.99</v>
      </c>
      <c r="C243" s="10">
        <v>9.6100000000000005E-2</v>
      </c>
    </row>
    <row r="244" spans="1:4" s="1" customFormat="1" ht="16.5" hidden="1">
      <c r="A244" s="3">
        <v>37316</v>
      </c>
      <c r="B244" s="1">
        <v>895.58</v>
      </c>
      <c r="C244" s="10">
        <v>9.2200000000000004E-2</v>
      </c>
    </row>
    <row r="245" spans="1:4" s="1" customFormat="1" ht="16.5" hidden="1">
      <c r="A245" s="3">
        <v>37347</v>
      </c>
      <c r="B245" s="1">
        <v>842.34</v>
      </c>
      <c r="C245" s="10">
        <v>-5.9400000000000001E-2</v>
      </c>
    </row>
    <row r="246" spans="1:4" s="1" customFormat="1" ht="16.5" hidden="1">
      <c r="A246" s="3">
        <v>37377</v>
      </c>
      <c r="B246" s="1">
        <v>796.4</v>
      </c>
      <c r="C246" s="10">
        <v>-5.45E-2</v>
      </c>
    </row>
    <row r="247" spans="1:4" s="1" customFormat="1" ht="16.5" hidden="1">
      <c r="A247" s="3">
        <v>37408</v>
      </c>
      <c r="B247" s="1">
        <v>742.72</v>
      </c>
      <c r="C247" s="10">
        <v>-6.7400000000000002E-2</v>
      </c>
    </row>
    <row r="248" spans="1:4" s="1" customFormat="1" ht="16.5" hidden="1">
      <c r="A248" s="3">
        <v>37438</v>
      </c>
      <c r="B248" s="1">
        <v>717.99</v>
      </c>
      <c r="C248" s="10">
        <v>-3.3300000000000003E-2</v>
      </c>
    </row>
    <row r="249" spans="1:4" s="1" customFormat="1" ht="16.5" hidden="1">
      <c r="A249" s="3">
        <v>37469</v>
      </c>
      <c r="B249" s="1">
        <v>736.4</v>
      </c>
      <c r="C249" s="10">
        <v>2.5600000000000001E-2</v>
      </c>
    </row>
    <row r="250" spans="1:4" s="1" customFormat="1" ht="16.5" hidden="1">
      <c r="A250" s="3">
        <v>37500</v>
      </c>
      <c r="B250" s="1">
        <v>646.41999999999996</v>
      </c>
      <c r="C250" s="10">
        <v>-0.1222</v>
      </c>
    </row>
    <row r="251" spans="1:4" s="1" customFormat="1" ht="16.5" hidden="1">
      <c r="A251" s="3">
        <v>37530</v>
      </c>
      <c r="B251" s="1">
        <v>658.92</v>
      </c>
      <c r="C251" s="10">
        <v>1.9300000000000001E-2</v>
      </c>
    </row>
    <row r="252" spans="1:4" s="1" customFormat="1" ht="16.5" hidden="1">
      <c r="A252" s="3">
        <v>37561</v>
      </c>
      <c r="B252" s="1">
        <v>724.8</v>
      </c>
      <c r="C252" s="10">
        <v>0.1</v>
      </c>
    </row>
    <row r="253" spans="1:4" s="1" customFormat="1" ht="16.5" hidden="1">
      <c r="A253" s="3">
        <v>37591</v>
      </c>
      <c r="B253" s="1">
        <v>627.54999999999995</v>
      </c>
      <c r="C253" s="10">
        <v>-0.13420000000000001</v>
      </c>
    </row>
    <row r="254" spans="1:4">
      <c r="A254" s="15">
        <v>37622</v>
      </c>
      <c r="B254" s="14">
        <v>591.86</v>
      </c>
      <c r="C254" s="16">
        <v>-5.6899999999999999E-2</v>
      </c>
      <c r="D254" s="17">
        <f>B266/B254-1</f>
        <v>0.43361605785151891</v>
      </c>
    </row>
    <row r="255" spans="1:4" s="1" customFormat="1" ht="16.5" hidden="1">
      <c r="A255" s="3">
        <v>37653</v>
      </c>
      <c r="B255" s="1">
        <v>575.42999999999995</v>
      </c>
      <c r="C255" s="10">
        <v>-2.7799999999999998E-2</v>
      </c>
    </row>
    <row r="256" spans="1:4" s="1" customFormat="1" ht="16.5" hidden="1">
      <c r="A256" s="3">
        <v>37681</v>
      </c>
      <c r="B256" s="1">
        <v>535.70000000000005</v>
      </c>
      <c r="C256" s="10">
        <v>-6.9000000000000006E-2</v>
      </c>
    </row>
    <row r="257" spans="1:4" s="1" customFormat="1" ht="16.5" hidden="1">
      <c r="A257" s="3">
        <v>37712</v>
      </c>
      <c r="B257" s="1">
        <v>599.35</v>
      </c>
      <c r="C257" s="10">
        <v>0.1188</v>
      </c>
    </row>
    <row r="258" spans="1:4" s="1" customFormat="1" ht="16.5" hidden="1">
      <c r="A258" s="3">
        <v>37742</v>
      </c>
      <c r="B258" s="1">
        <v>633.41999999999996</v>
      </c>
      <c r="C258" s="10">
        <v>5.6800000000000003E-2</v>
      </c>
    </row>
    <row r="259" spans="1:4" s="1" customFormat="1" ht="16.5" hidden="1">
      <c r="A259" s="3">
        <v>37773</v>
      </c>
      <c r="B259" s="1">
        <v>669.93</v>
      </c>
      <c r="C259" s="10">
        <v>5.7599999999999998E-2</v>
      </c>
    </row>
    <row r="260" spans="1:4" s="1" customFormat="1" ht="16.5" hidden="1">
      <c r="A260" s="3">
        <v>37803</v>
      </c>
      <c r="B260" s="1">
        <v>713.52</v>
      </c>
      <c r="C260" s="10">
        <v>6.5100000000000005E-2</v>
      </c>
    </row>
    <row r="261" spans="1:4" s="1" customFormat="1" ht="16.5" hidden="1">
      <c r="A261" s="3">
        <v>37834</v>
      </c>
      <c r="B261" s="1">
        <v>759.47</v>
      </c>
      <c r="C261" s="10">
        <v>6.4399999999999999E-2</v>
      </c>
    </row>
    <row r="262" spans="1:4" s="1" customFormat="1" ht="16.5" hidden="1">
      <c r="A262" s="3">
        <v>37865</v>
      </c>
      <c r="B262" s="1">
        <v>697.52</v>
      </c>
      <c r="C262" s="10">
        <v>-8.1600000000000006E-2</v>
      </c>
    </row>
    <row r="263" spans="1:4" s="1" customFormat="1" ht="16.5" hidden="1">
      <c r="A263" s="3">
        <v>37895</v>
      </c>
      <c r="B263" s="1">
        <v>782.36</v>
      </c>
      <c r="C263" s="10">
        <v>0.1216</v>
      </c>
    </row>
    <row r="264" spans="1:4" s="1" customFormat="1" ht="16.5" hidden="1">
      <c r="A264" s="3">
        <v>37926</v>
      </c>
      <c r="B264" s="1">
        <v>796.18</v>
      </c>
      <c r="C264" s="10">
        <v>1.77E-2</v>
      </c>
    </row>
    <row r="265" spans="1:4" s="1" customFormat="1" ht="16.5" hidden="1">
      <c r="A265" s="3">
        <v>37956</v>
      </c>
      <c r="B265" s="1">
        <v>810.71</v>
      </c>
      <c r="C265" s="10">
        <v>1.8200000000000001E-2</v>
      </c>
    </row>
    <row r="266" spans="1:4">
      <c r="A266" s="15">
        <v>37987</v>
      </c>
      <c r="B266" s="14">
        <v>848.5</v>
      </c>
      <c r="C266" s="16">
        <v>4.6600000000000003E-2</v>
      </c>
      <c r="D266" s="17">
        <f>B278/B266-1</f>
        <v>9.9233942251031326E-2</v>
      </c>
    </row>
    <row r="267" spans="1:4" s="1" customFormat="1" ht="16.5" hidden="1">
      <c r="A267" s="3">
        <v>38018</v>
      </c>
      <c r="B267" s="1">
        <v>883.42</v>
      </c>
      <c r="C267" s="10">
        <v>4.1200000000000001E-2</v>
      </c>
    </row>
    <row r="268" spans="1:4" s="1" customFormat="1" ht="16.5" hidden="1">
      <c r="A268" s="3">
        <v>38047</v>
      </c>
      <c r="B268" s="1">
        <v>880.5</v>
      </c>
      <c r="C268" s="10">
        <v>-3.3E-3</v>
      </c>
    </row>
    <row r="269" spans="1:4" s="1" customFormat="1" ht="16.5" hidden="1">
      <c r="A269" s="3">
        <v>38078</v>
      </c>
      <c r="B269" s="1">
        <v>862.84</v>
      </c>
      <c r="C269" s="10">
        <v>-2.01E-2</v>
      </c>
    </row>
    <row r="270" spans="1:4" s="1" customFormat="1" ht="16.5" hidden="1">
      <c r="A270" s="3">
        <v>38108</v>
      </c>
      <c r="B270" s="1">
        <v>803.84</v>
      </c>
      <c r="C270" s="10">
        <v>-6.8400000000000002E-2</v>
      </c>
    </row>
    <row r="271" spans="1:4" s="1" customFormat="1" ht="16.5" hidden="1">
      <c r="A271" s="3">
        <v>38139</v>
      </c>
      <c r="B271" s="1">
        <v>785.79</v>
      </c>
      <c r="C271" s="10">
        <v>-2.2499999999999999E-2</v>
      </c>
    </row>
    <row r="272" spans="1:4" s="1" customFormat="1" ht="16.5" hidden="1">
      <c r="A272" s="3">
        <v>38169</v>
      </c>
      <c r="B272" s="1">
        <v>735.34</v>
      </c>
      <c r="C272" s="10">
        <v>-6.4199999999999993E-2</v>
      </c>
    </row>
    <row r="273" spans="1:4" s="1" customFormat="1" ht="16.5" hidden="1">
      <c r="A273" s="3">
        <v>38200</v>
      </c>
      <c r="B273" s="1">
        <v>803.57</v>
      </c>
      <c r="C273" s="10">
        <v>9.2799999999999994E-2</v>
      </c>
    </row>
    <row r="274" spans="1:4" s="1" customFormat="1" ht="16.5" hidden="1">
      <c r="A274" s="3">
        <v>38231</v>
      </c>
      <c r="B274" s="1">
        <v>835.09</v>
      </c>
      <c r="C274" s="10">
        <v>3.9199999999999999E-2</v>
      </c>
    </row>
    <row r="275" spans="1:4" s="1" customFormat="1" ht="16.5" hidden="1">
      <c r="A275" s="3">
        <v>38261</v>
      </c>
      <c r="B275" s="1">
        <v>834.84</v>
      </c>
      <c r="C275" s="10">
        <v>-2.9999999999999997E-4</v>
      </c>
    </row>
    <row r="276" spans="1:4" s="1" customFormat="1" ht="16.5" hidden="1">
      <c r="A276" s="3">
        <v>38292</v>
      </c>
      <c r="B276" s="1">
        <v>878.06</v>
      </c>
      <c r="C276" s="10">
        <v>5.1799999999999999E-2</v>
      </c>
    </row>
    <row r="277" spans="1:4" s="1" customFormat="1" ht="16.5" hidden="1">
      <c r="A277" s="3">
        <v>38322</v>
      </c>
      <c r="B277" s="1">
        <v>895.92</v>
      </c>
      <c r="C277" s="10">
        <v>2.0299999999999999E-2</v>
      </c>
    </row>
    <row r="278" spans="1:4">
      <c r="A278" s="15">
        <v>38353</v>
      </c>
      <c r="B278" s="14">
        <v>932.7</v>
      </c>
      <c r="C278" s="16">
        <v>4.1099999999999998E-2</v>
      </c>
      <c r="D278" s="17">
        <f>B290/B278-1</f>
        <v>0.5008362817626244</v>
      </c>
    </row>
    <row r="279" spans="1:4" s="1" customFormat="1" ht="16.5" hidden="1">
      <c r="A279" s="3">
        <v>38384</v>
      </c>
      <c r="B279" s="11">
        <v>1011.36</v>
      </c>
      <c r="C279" s="10">
        <v>8.43E-2</v>
      </c>
    </row>
    <row r="280" spans="1:4" s="1" customFormat="1" ht="16.5" hidden="1">
      <c r="A280" s="3">
        <v>38412</v>
      </c>
      <c r="B280" s="1">
        <v>965.68</v>
      </c>
      <c r="C280" s="10">
        <v>-4.5199999999999997E-2</v>
      </c>
    </row>
    <row r="281" spans="1:4" s="1" customFormat="1" ht="16.5" hidden="1">
      <c r="A281" s="3">
        <v>38443</v>
      </c>
      <c r="B281" s="1">
        <v>911.3</v>
      </c>
      <c r="C281" s="10">
        <v>-5.6300000000000003E-2</v>
      </c>
    </row>
    <row r="282" spans="1:4" s="1" customFormat="1" ht="16.5" hidden="1">
      <c r="A282" s="3">
        <v>38473</v>
      </c>
      <c r="B282" s="1">
        <v>970.21</v>
      </c>
      <c r="C282" s="10">
        <v>6.4600000000000005E-2</v>
      </c>
    </row>
    <row r="283" spans="1:4" s="1" customFormat="1" ht="16.5" hidden="1">
      <c r="A283" s="3">
        <v>38504</v>
      </c>
      <c r="B283" s="11">
        <v>1008.16</v>
      </c>
      <c r="C283" s="10">
        <v>3.9100000000000003E-2</v>
      </c>
    </row>
    <row r="284" spans="1:4" s="1" customFormat="1" ht="16.5" hidden="1">
      <c r="A284" s="3">
        <v>38534</v>
      </c>
      <c r="B284" s="11">
        <v>1111.29</v>
      </c>
      <c r="C284" s="10">
        <v>0.1023</v>
      </c>
    </row>
    <row r="285" spans="1:4" s="1" customFormat="1" ht="16.5" hidden="1">
      <c r="A285" s="3">
        <v>38565</v>
      </c>
      <c r="B285" s="11">
        <v>1083.33</v>
      </c>
      <c r="C285" s="10">
        <v>-2.52E-2</v>
      </c>
    </row>
    <row r="286" spans="1:4" s="1" customFormat="1" ht="16.5" hidden="1">
      <c r="A286" s="3">
        <v>38596</v>
      </c>
      <c r="B286" s="11">
        <v>1221.01</v>
      </c>
      <c r="C286" s="10">
        <v>0.12709999999999999</v>
      </c>
    </row>
    <row r="287" spans="1:4" s="1" customFormat="1" ht="16.5" hidden="1">
      <c r="A287" s="3">
        <v>38626</v>
      </c>
      <c r="B287" s="11">
        <v>1158.1099999999999</v>
      </c>
      <c r="C287" s="10">
        <v>-5.1499999999999997E-2</v>
      </c>
    </row>
    <row r="288" spans="1:4" s="1" customFormat="1" ht="16.5" hidden="1">
      <c r="A288" s="3">
        <v>38657</v>
      </c>
      <c r="B288" s="11">
        <v>1297.44</v>
      </c>
      <c r="C288" s="10">
        <v>0.1203</v>
      </c>
    </row>
    <row r="289" spans="1:4" s="1" customFormat="1" ht="16.5" hidden="1">
      <c r="A289" s="3">
        <v>38687</v>
      </c>
      <c r="B289" s="11">
        <v>1379.37</v>
      </c>
      <c r="C289" s="10">
        <v>6.3100000000000003E-2</v>
      </c>
    </row>
    <row r="290" spans="1:4">
      <c r="A290" s="15">
        <v>38718</v>
      </c>
      <c r="B290" s="19">
        <v>1399.83</v>
      </c>
      <c r="C290" s="16">
        <v>1.4800000000000001E-2</v>
      </c>
      <c r="D290" s="17">
        <f>B302/B290-1</f>
        <v>-2.8289149396712343E-2</v>
      </c>
    </row>
    <row r="291" spans="1:4" s="1" customFormat="1" ht="16.5" hidden="1">
      <c r="A291" s="3">
        <v>38749</v>
      </c>
      <c r="B291" s="11">
        <v>1371.59</v>
      </c>
      <c r="C291" s="10">
        <v>-2.0199999999999999E-2</v>
      </c>
    </row>
    <row r="292" spans="1:4" s="1" customFormat="1" ht="16.5" hidden="1">
      <c r="A292" s="3">
        <v>38777</v>
      </c>
      <c r="B292" s="11">
        <v>1359.6</v>
      </c>
      <c r="C292" s="10">
        <v>-8.6999999999999994E-3</v>
      </c>
    </row>
    <row r="293" spans="1:4" s="1" customFormat="1" ht="16.5" hidden="1">
      <c r="A293" s="3">
        <v>38808</v>
      </c>
      <c r="B293" s="11">
        <v>1419.73</v>
      </c>
      <c r="C293" s="10">
        <v>4.4200000000000003E-2</v>
      </c>
    </row>
    <row r="294" spans="1:4" s="1" customFormat="1" ht="16.5" hidden="1">
      <c r="A294" s="3">
        <v>38838</v>
      </c>
      <c r="B294" s="11">
        <v>1317.7</v>
      </c>
      <c r="C294" s="10">
        <v>-7.1900000000000006E-2</v>
      </c>
    </row>
    <row r="295" spans="1:4" s="1" customFormat="1" ht="16.5" hidden="1">
      <c r="A295" s="3">
        <v>38869</v>
      </c>
      <c r="B295" s="11">
        <v>1295.1500000000001</v>
      </c>
      <c r="C295" s="10">
        <v>-1.7100000000000001E-2</v>
      </c>
    </row>
    <row r="296" spans="1:4" s="1" customFormat="1" ht="16.5" hidden="1">
      <c r="A296" s="3">
        <v>38899</v>
      </c>
      <c r="B296" s="11">
        <v>1297.82</v>
      </c>
      <c r="C296" s="10">
        <v>2.0999999999999999E-3</v>
      </c>
    </row>
    <row r="297" spans="1:4" s="1" customFormat="1" ht="16.5" hidden="1">
      <c r="A297" s="3">
        <v>38930</v>
      </c>
      <c r="B297" s="11">
        <v>1352.74</v>
      </c>
      <c r="C297" s="10">
        <v>4.2299999999999997E-2</v>
      </c>
    </row>
    <row r="298" spans="1:4" s="1" customFormat="1" ht="16.5" hidden="1">
      <c r="A298" s="3">
        <v>38961</v>
      </c>
      <c r="B298" s="11">
        <v>1371.41</v>
      </c>
      <c r="C298" s="10">
        <v>1.38E-2</v>
      </c>
    </row>
    <row r="299" spans="1:4" s="1" customFormat="1" ht="16.5" hidden="1">
      <c r="A299" s="3">
        <v>38991</v>
      </c>
      <c r="B299" s="11">
        <v>1364.55</v>
      </c>
      <c r="C299" s="10">
        <v>-5.0000000000000001E-3</v>
      </c>
    </row>
    <row r="300" spans="1:4" s="1" customFormat="1" ht="16.5" hidden="1">
      <c r="A300" s="3">
        <v>39022</v>
      </c>
      <c r="B300" s="11">
        <v>1432.21</v>
      </c>
      <c r="C300" s="10">
        <v>4.9599999999999998E-2</v>
      </c>
    </row>
    <row r="301" spans="1:4" s="1" customFormat="1" ht="16.5" hidden="1">
      <c r="A301" s="3">
        <v>39052</v>
      </c>
      <c r="B301" s="11">
        <v>1434.46</v>
      </c>
      <c r="C301" s="10">
        <v>1.6000000000000001E-3</v>
      </c>
    </row>
    <row r="302" spans="1:4">
      <c r="A302" s="15">
        <v>39083</v>
      </c>
      <c r="B302" s="19">
        <v>1360.23</v>
      </c>
      <c r="C302" s="16">
        <v>-5.1700000000000003E-2</v>
      </c>
      <c r="D302" s="17">
        <f>B314/B302-1</f>
        <v>0.19441565029443564</v>
      </c>
    </row>
    <row r="303" spans="1:4" s="1" customFormat="1" ht="16.5" hidden="1">
      <c r="A303" s="3">
        <v>39114</v>
      </c>
      <c r="B303" s="11">
        <v>1417.34</v>
      </c>
      <c r="C303" s="10">
        <v>4.2000000000000003E-2</v>
      </c>
    </row>
    <row r="304" spans="1:4" s="1" customFormat="1" ht="16.5" hidden="1">
      <c r="A304" s="3">
        <v>39142</v>
      </c>
      <c r="B304" s="11">
        <v>1452.55</v>
      </c>
      <c r="C304" s="10">
        <v>2.4799999999999999E-2</v>
      </c>
    </row>
    <row r="305" spans="1:4" s="1" customFormat="1" ht="16.5" hidden="1">
      <c r="A305" s="3">
        <v>39173</v>
      </c>
      <c r="B305" s="11">
        <v>1542.24</v>
      </c>
      <c r="C305" s="10">
        <v>6.1699999999999998E-2</v>
      </c>
    </row>
    <row r="306" spans="1:4" s="1" customFormat="1" ht="16.5" hidden="1">
      <c r="A306" s="3">
        <v>39203</v>
      </c>
      <c r="B306" s="11">
        <v>1700.91</v>
      </c>
      <c r="C306" s="10">
        <v>0.10290000000000001</v>
      </c>
    </row>
    <row r="307" spans="1:4" s="1" customFormat="1" ht="16.5" hidden="1">
      <c r="A307" s="3">
        <v>39234</v>
      </c>
      <c r="B307" s="11">
        <v>1743.6</v>
      </c>
      <c r="C307" s="10">
        <v>2.5100000000000001E-2</v>
      </c>
    </row>
    <row r="308" spans="1:4" s="1" customFormat="1" ht="16.5" hidden="1">
      <c r="A308" s="3">
        <v>39264</v>
      </c>
      <c r="B308" s="11">
        <v>1933.27</v>
      </c>
      <c r="C308" s="10">
        <v>0.10879999999999999</v>
      </c>
    </row>
    <row r="309" spans="1:4" s="1" customFormat="1" ht="16.5" hidden="1">
      <c r="A309" s="3">
        <v>39295</v>
      </c>
      <c r="B309" s="11">
        <v>1873.24</v>
      </c>
      <c r="C309" s="10">
        <v>-3.1099999999999999E-2</v>
      </c>
    </row>
    <row r="310" spans="1:4" s="1" customFormat="1" ht="16.5" hidden="1">
      <c r="A310" s="3">
        <v>39326</v>
      </c>
      <c r="B310" s="11">
        <v>1946.48</v>
      </c>
      <c r="C310" s="10">
        <v>3.9100000000000003E-2</v>
      </c>
    </row>
    <row r="311" spans="1:4" s="1" customFormat="1" ht="16.5" hidden="1">
      <c r="A311" s="3">
        <v>39356</v>
      </c>
      <c r="B311" s="11">
        <v>2064.85</v>
      </c>
      <c r="C311" s="10">
        <v>6.08E-2</v>
      </c>
    </row>
    <row r="312" spans="1:4" s="1" customFormat="1" ht="16.5" hidden="1">
      <c r="A312" s="3">
        <v>39387</v>
      </c>
      <c r="B312" s="11">
        <v>1906</v>
      </c>
      <c r="C312" s="10">
        <v>-7.6899999999999996E-2</v>
      </c>
    </row>
    <row r="313" spans="1:4" s="1" customFormat="1" ht="16.5" hidden="1">
      <c r="A313" s="3">
        <v>39417</v>
      </c>
      <c r="B313" s="11">
        <v>1897.13</v>
      </c>
      <c r="C313" s="10">
        <v>-4.7000000000000002E-3</v>
      </c>
    </row>
    <row r="314" spans="1:4">
      <c r="A314" s="15">
        <v>39448</v>
      </c>
      <c r="B314" s="19">
        <v>1624.68</v>
      </c>
      <c r="C314" s="16">
        <v>-0.14360000000000001</v>
      </c>
      <c r="D314" s="17">
        <f>B326/B314-1</f>
        <v>-0.28471452839943878</v>
      </c>
    </row>
    <row r="315" spans="1:4" s="1" customFormat="1" ht="16.5" hidden="1">
      <c r="A315" s="3">
        <v>39479</v>
      </c>
      <c r="B315" s="11">
        <v>1711.62</v>
      </c>
      <c r="C315" s="10">
        <v>5.3499999999999999E-2</v>
      </c>
    </row>
    <row r="316" spans="1:4" s="1" customFormat="1" ht="16.5" hidden="1">
      <c r="A316" s="3">
        <v>39508</v>
      </c>
      <c r="B316" s="11">
        <v>1703.99</v>
      </c>
      <c r="C316" s="10">
        <v>-4.4999999999999997E-3</v>
      </c>
    </row>
    <row r="317" spans="1:4" s="1" customFormat="1" ht="16.5" hidden="1">
      <c r="A317" s="3">
        <v>39539</v>
      </c>
      <c r="B317" s="11">
        <v>1825.47</v>
      </c>
      <c r="C317" s="10">
        <v>7.1300000000000002E-2</v>
      </c>
    </row>
    <row r="318" spans="1:4" s="1" customFormat="1" ht="16.5" hidden="1">
      <c r="A318" s="3">
        <v>39569</v>
      </c>
      <c r="B318" s="11">
        <v>1852.02</v>
      </c>
      <c r="C318" s="10">
        <v>1.4500000000000001E-2</v>
      </c>
    </row>
    <row r="319" spans="1:4" s="1" customFormat="1" ht="16.5" hidden="1">
      <c r="A319" s="3">
        <v>39600</v>
      </c>
      <c r="B319" s="11">
        <v>1674.92</v>
      </c>
      <c r="C319" s="10">
        <v>-9.5600000000000004E-2</v>
      </c>
    </row>
    <row r="320" spans="1:4" s="1" customFormat="1" ht="16.5" hidden="1">
      <c r="A320" s="3">
        <v>39630</v>
      </c>
      <c r="B320" s="11">
        <v>1594.67</v>
      </c>
      <c r="C320" s="10">
        <v>-4.7899999999999998E-2</v>
      </c>
    </row>
    <row r="321" spans="1:4" s="1" customFormat="1" ht="16.5" hidden="1">
      <c r="A321" s="3">
        <v>39661</v>
      </c>
      <c r="B321" s="11">
        <v>1474.24</v>
      </c>
      <c r="C321" s="10">
        <v>-7.5499999999999998E-2</v>
      </c>
    </row>
    <row r="322" spans="1:4" s="1" customFormat="1" ht="16.5" hidden="1">
      <c r="A322" s="3">
        <v>39692</v>
      </c>
      <c r="B322" s="11">
        <v>1448.06</v>
      </c>
      <c r="C322" s="10">
        <v>-1.78E-2</v>
      </c>
    </row>
    <row r="323" spans="1:4" s="1" customFormat="1" ht="16.5" hidden="1">
      <c r="A323" s="3">
        <v>39722</v>
      </c>
      <c r="B323" s="11">
        <v>1113.06</v>
      </c>
      <c r="C323" s="10">
        <v>-0.23130000000000001</v>
      </c>
    </row>
    <row r="324" spans="1:4" s="1" customFormat="1" ht="16.5" hidden="1">
      <c r="A324" s="3">
        <v>39753</v>
      </c>
      <c r="B324" s="11">
        <v>1076.07</v>
      </c>
      <c r="C324" s="10">
        <v>-3.32E-2</v>
      </c>
    </row>
    <row r="325" spans="1:4" s="1" customFormat="1" ht="16.5" hidden="1">
      <c r="A325" s="3">
        <v>39783</v>
      </c>
      <c r="B325" s="11">
        <v>1124.47</v>
      </c>
      <c r="C325" s="10">
        <v>4.4999999999999998E-2</v>
      </c>
    </row>
    <row r="326" spans="1:4">
      <c r="A326" s="15">
        <v>39814</v>
      </c>
      <c r="B326" s="19">
        <v>1162.1099999999999</v>
      </c>
      <c r="C326" s="16">
        <v>3.3500000000000002E-2</v>
      </c>
      <c r="D326" s="17">
        <f>B338/B326-1</f>
        <v>0.37889700630749257</v>
      </c>
    </row>
    <row r="327" spans="1:4" s="1" customFormat="1" ht="16.5" hidden="1">
      <c r="A327" s="3">
        <v>39845</v>
      </c>
      <c r="B327" s="11">
        <v>1063.03</v>
      </c>
      <c r="C327" s="10">
        <v>-8.5300000000000001E-2</v>
      </c>
    </row>
    <row r="328" spans="1:4" s="1" customFormat="1" ht="16.5" hidden="1">
      <c r="A328" s="3">
        <v>39873</v>
      </c>
      <c r="B328" s="11">
        <v>1206.26</v>
      </c>
      <c r="C328" s="10">
        <v>0.13469999999999999</v>
      </c>
    </row>
    <row r="329" spans="1:4" s="1" customFormat="1" ht="16.5" hidden="1">
      <c r="A329" s="3">
        <v>39904</v>
      </c>
      <c r="B329" s="11">
        <v>1369.36</v>
      </c>
      <c r="C329" s="10">
        <v>0.13519999999999999</v>
      </c>
    </row>
    <row r="330" spans="1:4" s="1" customFormat="1" ht="16.5" hidden="1">
      <c r="A330" s="3">
        <v>39934</v>
      </c>
      <c r="B330" s="11">
        <v>1395.89</v>
      </c>
      <c r="C330" s="10">
        <v>1.9400000000000001E-2</v>
      </c>
    </row>
    <row r="331" spans="1:4" s="1" customFormat="1" ht="16.5" hidden="1">
      <c r="A331" s="3">
        <v>39965</v>
      </c>
      <c r="B331" s="11">
        <v>1390.07</v>
      </c>
      <c r="C331" s="10">
        <v>-4.1999999999999997E-3</v>
      </c>
    </row>
    <row r="332" spans="1:4" s="1" customFormat="1" ht="16.5" hidden="1">
      <c r="A332" s="3">
        <v>39995</v>
      </c>
      <c r="B332" s="11">
        <v>1557.29</v>
      </c>
      <c r="C332" s="10">
        <v>0.1203</v>
      </c>
    </row>
    <row r="333" spans="1:4" s="1" customFormat="1" ht="16.5" hidden="1">
      <c r="A333" s="3">
        <v>40026</v>
      </c>
      <c r="B333" s="11">
        <v>1591.85</v>
      </c>
      <c r="C333" s="10">
        <v>2.2200000000000001E-2</v>
      </c>
    </row>
    <row r="334" spans="1:4" s="1" customFormat="1" ht="16.5" hidden="1">
      <c r="A334" s="3">
        <v>40057</v>
      </c>
      <c r="B334" s="11">
        <v>1673.14</v>
      </c>
      <c r="C334" s="10">
        <v>5.11E-2</v>
      </c>
    </row>
    <row r="335" spans="1:4" s="1" customFormat="1" ht="16.5" hidden="1">
      <c r="A335" s="3">
        <v>40087</v>
      </c>
      <c r="B335" s="11">
        <v>1580.69</v>
      </c>
      <c r="C335" s="10">
        <v>-5.5300000000000002E-2</v>
      </c>
    </row>
    <row r="336" spans="1:4" s="1" customFormat="1" ht="16.5" hidden="1">
      <c r="A336" s="3">
        <v>40118</v>
      </c>
      <c r="B336" s="11">
        <v>1555.6</v>
      </c>
      <c r="C336" s="10">
        <v>-1.5900000000000001E-2</v>
      </c>
    </row>
    <row r="337" spans="1:4" s="1" customFormat="1" ht="16.5" hidden="1">
      <c r="A337" s="3">
        <v>40148</v>
      </c>
      <c r="B337" s="11">
        <v>1682.77</v>
      </c>
      <c r="C337" s="10">
        <v>8.1699999999999995E-2</v>
      </c>
    </row>
    <row r="338" spans="1:4">
      <c r="A338" s="15">
        <v>40179</v>
      </c>
      <c r="B338" s="19">
        <v>1602.43</v>
      </c>
      <c r="C338" s="16">
        <v>-4.7699999999999999E-2</v>
      </c>
      <c r="D338" s="17">
        <f>B350/B338-1</f>
        <v>0.29161960272835619</v>
      </c>
    </row>
    <row r="339" spans="1:4" s="1" customFormat="1" ht="16.5" hidden="1">
      <c r="A339" s="3">
        <v>40210</v>
      </c>
      <c r="B339" s="11">
        <v>1594.58</v>
      </c>
      <c r="C339" s="10">
        <v>-4.8999999999999998E-3</v>
      </c>
    </row>
    <row r="340" spans="1:4" s="1" customFormat="1" ht="16.5" hidden="1">
      <c r="A340" s="3">
        <v>40238</v>
      </c>
      <c r="B340" s="11">
        <v>1692.85</v>
      </c>
      <c r="C340" s="10">
        <v>6.1600000000000002E-2</v>
      </c>
    </row>
    <row r="341" spans="1:4" s="1" customFormat="1" ht="16.5" hidden="1">
      <c r="A341" s="3">
        <v>40269</v>
      </c>
      <c r="B341" s="11">
        <v>1741.56</v>
      </c>
      <c r="C341" s="10">
        <v>2.8799999999999999E-2</v>
      </c>
    </row>
    <row r="342" spans="1:4" s="1" customFormat="1" ht="16.5" hidden="1">
      <c r="A342" s="3">
        <v>40299</v>
      </c>
      <c r="B342" s="11">
        <v>1641.25</v>
      </c>
      <c r="C342" s="10">
        <v>-5.7599999999999998E-2</v>
      </c>
    </row>
    <row r="343" spans="1:4" s="1" customFormat="1" ht="16.5" hidden="1">
      <c r="A343" s="3">
        <v>40330</v>
      </c>
      <c r="B343" s="11">
        <v>1698.29</v>
      </c>
      <c r="C343" s="10">
        <v>3.4799999999999998E-2</v>
      </c>
    </row>
    <row r="344" spans="1:4" s="1" customFormat="1" ht="16.5" hidden="1">
      <c r="A344" s="3">
        <v>40360</v>
      </c>
      <c r="B344" s="11">
        <v>1759.33</v>
      </c>
      <c r="C344" s="10">
        <v>3.5900000000000001E-2</v>
      </c>
    </row>
    <row r="345" spans="1:4" s="1" customFormat="1" ht="16.5" hidden="1">
      <c r="A345" s="3">
        <v>40391</v>
      </c>
      <c r="B345" s="11">
        <v>1742.75</v>
      </c>
      <c r="C345" s="10">
        <v>-9.4000000000000004E-3</v>
      </c>
    </row>
    <row r="346" spans="1:4" s="1" customFormat="1" ht="16.5" hidden="1">
      <c r="A346" s="3">
        <v>40422</v>
      </c>
      <c r="B346" s="11">
        <v>1872.81</v>
      </c>
      <c r="C346" s="10">
        <v>7.46E-2</v>
      </c>
    </row>
    <row r="347" spans="1:4" s="1" customFormat="1" ht="16.5" hidden="1">
      <c r="A347" s="3">
        <v>40452</v>
      </c>
      <c r="B347" s="11">
        <v>1882.95</v>
      </c>
      <c r="C347" s="10">
        <v>5.4000000000000003E-3</v>
      </c>
    </row>
    <row r="348" spans="1:4" s="1" customFormat="1" ht="16.5" hidden="1">
      <c r="A348" s="3">
        <v>40483</v>
      </c>
      <c r="B348" s="11">
        <v>1904.63</v>
      </c>
      <c r="C348" s="10">
        <v>1.15E-2</v>
      </c>
    </row>
    <row r="349" spans="1:4" s="1" customFormat="1" ht="16.5" hidden="1">
      <c r="A349" s="3">
        <v>40513</v>
      </c>
      <c r="B349" s="11">
        <v>2051</v>
      </c>
      <c r="C349" s="10">
        <v>7.6799999999999993E-2</v>
      </c>
    </row>
    <row r="350" spans="1:4">
      <c r="A350" s="15">
        <v>40544</v>
      </c>
      <c r="B350" s="19">
        <v>2069.73</v>
      </c>
      <c r="C350" s="16">
        <v>9.1000000000000004E-3</v>
      </c>
      <c r="D350" s="17">
        <f>B362/B350-1</f>
        <v>-5.505065878158022E-2</v>
      </c>
    </row>
    <row r="351" spans="1:4" s="1" customFormat="1" ht="16.5" hidden="1">
      <c r="A351" s="3">
        <v>40575</v>
      </c>
      <c r="B351" s="11">
        <v>1939.3</v>
      </c>
      <c r="C351" s="10">
        <v>-6.3E-2</v>
      </c>
    </row>
    <row r="352" spans="1:4" s="1" customFormat="1" ht="16.5" hidden="1">
      <c r="A352" s="3">
        <v>40603</v>
      </c>
      <c r="B352" s="11">
        <v>2106.6999999999998</v>
      </c>
      <c r="C352" s="10">
        <v>8.6300000000000002E-2</v>
      </c>
    </row>
    <row r="353" spans="1:4" s="1" customFormat="1" ht="16.5" hidden="1">
      <c r="A353" s="3">
        <v>40634</v>
      </c>
      <c r="B353" s="11">
        <v>2192.36</v>
      </c>
      <c r="C353" s="10">
        <v>4.07E-2</v>
      </c>
    </row>
    <row r="354" spans="1:4" s="1" customFormat="1" ht="16.5" hidden="1">
      <c r="A354" s="3">
        <v>40664</v>
      </c>
      <c r="B354" s="11">
        <v>2142.4699999999998</v>
      </c>
      <c r="C354" s="10">
        <v>-2.2800000000000001E-2</v>
      </c>
    </row>
    <row r="355" spans="1:4" s="1" customFormat="1" ht="16.5" hidden="1">
      <c r="A355" s="3">
        <v>40695</v>
      </c>
      <c r="B355" s="11">
        <v>2100.69</v>
      </c>
      <c r="C355" s="10">
        <v>-1.95E-2</v>
      </c>
    </row>
    <row r="356" spans="1:4" s="1" customFormat="1" ht="16.5" hidden="1">
      <c r="A356" s="3">
        <v>40725</v>
      </c>
      <c r="B356" s="11">
        <v>2133.21</v>
      </c>
      <c r="C356" s="10">
        <v>1.55E-2</v>
      </c>
    </row>
    <row r="357" spans="1:4" s="1" customFormat="1" ht="16.5" hidden="1">
      <c r="A357" s="3">
        <v>40756</v>
      </c>
      <c r="B357" s="11">
        <v>1880.11</v>
      </c>
      <c r="C357" s="10">
        <v>-0.1186</v>
      </c>
    </row>
    <row r="358" spans="1:4" s="1" customFormat="1" ht="16.5" hidden="1">
      <c r="A358" s="3">
        <v>40787</v>
      </c>
      <c r="B358" s="11">
        <v>1769.65</v>
      </c>
      <c r="C358" s="10">
        <v>-5.8799999999999998E-2</v>
      </c>
    </row>
    <row r="359" spans="1:4" s="1" customFormat="1" ht="16.5" hidden="1">
      <c r="A359" s="3">
        <v>40817</v>
      </c>
      <c r="B359" s="11">
        <v>1909.03</v>
      </c>
      <c r="C359" s="10">
        <v>7.8799999999999995E-2</v>
      </c>
    </row>
    <row r="360" spans="1:4" s="1" customFormat="1" ht="16.5" hidden="1">
      <c r="A360" s="3">
        <v>40848</v>
      </c>
      <c r="B360" s="11">
        <v>1847.51</v>
      </c>
      <c r="C360" s="10">
        <v>-3.2199999999999999E-2</v>
      </c>
    </row>
    <row r="361" spans="1:4" s="1" customFormat="1" ht="16.5" hidden="1">
      <c r="A361" s="3">
        <v>40878</v>
      </c>
      <c r="B361" s="11">
        <v>1825.74</v>
      </c>
      <c r="C361" s="10">
        <v>-1.18E-2</v>
      </c>
    </row>
    <row r="362" spans="1:4">
      <c r="A362" s="15">
        <v>40909</v>
      </c>
      <c r="B362" s="19">
        <v>1955.79</v>
      </c>
      <c r="C362" s="16">
        <v>7.1199999999999999E-2</v>
      </c>
      <c r="D362" s="17">
        <f>B374/B362-1</f>
        <v>3.1445093798414536E-3</v>
      </c>
    </row>
    <row r="363" spans="1:4" s="1" customFormat="1" ht="16.5" hidden="1">
      <c r="A363" s="3">
        <v>40940</v>
      </c>
      <c r="B363" s="11">
        <v>2030.25</v>
      </c>
      <c r="C363" s="10">
        <v>3.8100000000000002E-2</v>
      </c>
    </row>
    <row r="364" spans="1:4" s="1" customFormat="1" ht="16.5" hidden="1">
      <c r="A364" s="3">
        <v>40969</v>
      </c>
      <c r="B364" s="11">
        <v>2014.04</v>
      </c>
      <c r="C364" s="10">
        <v>-8.0000000000000002E-3</v>
      </c>
    </row>
    <row r="365" spans="1:4" s="1" customFormat="1" ht="16.5" hidden="1">
      <c r="A365" s="3">
        <v>41000</v>
      </c>
      <c r="B365" s="11">
        <v>1981.99</v>
      </c>
      <c r="C365" s="10">
        <v>-1.5900000000000001E-2</v>
      </c>
    </row>
    <row r="366" spans="1:4" s="1" customFormat="1" ht="16.5" hidden="1">
      <c r="A366" s="3">
        <v>41030</v>
      </c>
      <c r="B366" s="11">
        <v>1843.47</v>
      </c>
      <c r="C366" s="10">
        <v>-6.9900000000000004E-2</v>
      </c>
    </row>
    <row r="367" spans="1:4" s="1" customFormat="1" ht="16.5" hidden="1">
      <c r="A367" s="3">
        <v>41061</v>
      </c>
      <c r="B367" s="11">
        <v>1854.01</v>
      </c>
      <c r="C367" s="10">
        <v>5.7000000000000002E-3</v>
      </c>
    </row>
    <row r="368" spans="1:4" s="1" customFormat="1" ht="16.5" hidden="1">
      <c r="A368" s="3">
        <v>41091</v>
      </c>
      <c r="B368" s="11">
        <v>1881.99</v>
      </c>
      <c r="C368" s="10">
        <v>1.5100000000000001E-2</v>
      </c>
    </row>
    <row r="369" spans="1:4" s="1" customFormat="1" ht="16.5" hidden="1">
      <c r="A369" s="3">
        <v>41122</v>
      </c>
      <c r="B369" s="11">
        <v>1905.12</v>
      </c>
      <c r="C369" s="10">
        <v>1.23E-2</v>
      </c>
    </row>
    <row r="370" spans="1:4" s="1" customFormat="1" ht="16.5" hidden="1">
      <c r="A370" s="3">
        <v>41153</v>
      </c>
      <c r="B370" s="11">
        <v>1996.21</v>
      </c>
      <c r="C370" s="10">
        <v>4.7800000000000002E-2</v>
      </c>
    </row>
    <row r="371" spans="1:4" s="1" customFormat="1" ht="16.5" hidden="1">
      <c r="A371" s="3">
        <v>41183</v>
      </c>
      <c r="B371" s="11">
        <v>1912.06</v>
      </c>
      <c r="C371" s="10">
        <v>-4.2200000000000001E-2</v>
      </c>
    </row>
    <row r="372" spans="1:4" s="1" customFormat="1" ht="16.5" hidden="1">
      <c r="A372" s="3">
        <v>41214</v>
      </c>
      <c r="B372" s="11">
        <v>1932.9</v>
      </c>
      <c r="C372" s="10">
        <v>1.09E-2</v>
      </c>
    </row>
    <row r="373" spans="1:4" s="1" customFormat="1" ht="16.5" hidden="1">
      <c r="A373" s="3">
        <v>41244</v>
      </c>
      <c r="B373" s="11">
        <v>1997.05</v>
      </c>
      <c r="C373" s="10">
        <v>3.32E-2</v>
      </c>
    </row>
    <row r="374" spans="1:4">
      <c r="A374" s="15">
        <v>41275</v>
      </c>
      <c r="B374" s="19">
        <v>1961.94</v>
      </c>
      <c r="C374" s="16">
        <v>-1.7600000000000001E-2</v>
      </c>
      <c r="D374" s="17">
        <f>B386/B374-1</f>
        <v>-1.0596654331936683E-2</v>
      </c>
    </row>
    <row r="375" spans="1:4" s="1" customFormat="1" ht="16.5" hidden="1">
      <c r="A375" s="3">
        <v>41306</v>
      </c>
      <c r="B375" s="11">
        <v>2026.49</v>
      </c>
      <c r="C375" s="10">
        <v>3.2899999999999999E-2</v>
      </c>
    </row>
    <row r="376" spans="1:4" s="1" customFormat="1" ht="16.5" hidden="1">
      <c r="A376" s="3">
        <v>41334</v>
      </c>
      <c r="B376" s="11">
        <v>2004.89</v>
      </c>
      <c r="C376" s="10">
        <v>-1.0699999999999999E-2</v>
      </c>
    </row>
    <row r="377" spans="1:4" s="1" customFormat="1" ht="16.5" hidden="1">
      <c r="A377" s="3">
        <v>41365</v>
      </c>
      <c r="B377" s="11">
        <v>1963.95</v>
      </c>
      <c r="C377" s="10">
        <v>-2.0400000000000001E-2</v>
      </c>
    </row>
    <row r="378" spans="1:4" s="1" customFormat="1" ht="16.5" hidden="1">
      <c r="A378" s="3">
        <v>41395</v>
      </c>
      <c r="B378" s="11">
        <v>2001.05</v>
      </c>
      <c r="C378" s="10">
        <v>1.89E-2</v>
      </c>
    </row>
    <row r="379" spans="1:4" s="1" customFormat="1" ht="16.5" hidden="1">
      <c r="A379" s="3">
        <v>41426</v>
      </c>
      <c r="B379" s="11">
        <v>1863.32</v>
      </c>
      <c r="C379" s="10">
        <v>-6.88E-2</v>
      </c>
    </row>
    <row r="380" spans="1:4" s="1" customFormat="1" ht="16.5" hidden="1">
      <c r="A380" s="3">
        <v>41456</v>
      </c>
      <c r="B380" s="11">
        <v>1914.03</v>
      </c>
      <c r="C380" s="10">
        <v>2.7199999999999998E-2</v>
      </c>
    </row>
    <row r="381" spans="1:4" s="1" customFormat="1" ht="16.5" hidden="1">
      <c r="A381" s="3">
        <v>41487</v>
      </c>
      <c r="B381" s="11">
        <v>1926.36</v>
      </c>
      <c r="C381" s="10">
        <v>6.4000000000000003E-3</v>
      </c>
    </row>
    <row r="382" spans="1:4" s="1" customFormat="1" ht="16.5" hidden="1">
      <c r="A382" s="3">
        <v>41518</v>
      </c>
      <c r="B382" s="11">
        <v>1996.96</v>
      </c>
      <c r="C382" s="10">
        <v>3.6600000000000001E-2</v>
      </c>
    </row>
    <row r="383" spans="1:4" s="1" customFormat="1" ht="16.5" hidden="1">
      <c r="A383" s="3">
        <v>41548</v>
      </c>
      <c r="B383" s="11">
        <v>2030.09</v>
      </c>
      <c r="C383" s="10">
        <v>1.66E-2</v>
      </c>
    </row>
    <row r="384" spans="1:4" s="1" customFormat="1" ht="16.5" hidden="1">
      <c r="A384" s="3">
        <v>41579</v>
      </c>
      <c r="B384" s="11">
        <v>2044.87</v>
      </c>
      <c r="C384" s="10">
        <v>7.3000000000000001E-3</v>
      </c>
    </row>
    <row r="385" spans="1:4" s="1" customFormat="1" ht="16.5" hidden="1">
      <c r="A385" s="3">
        <v>41609</v>
      </c>
      <c r="B385" s="11">
        <v>2011.34</v>
      </c>
      <c r="C385" s="10">
        <v>-1.6400000000000001E-2</v>
      </c>
    </row>
    <row r="386" spans="1:4">
      <c r="A386" s="15">
        <v>41640</v>
      </c>
      <c r="B386" s="19">
        <v>1941.15</v>
      </c>
      <c r="C386" s="16">
        <v>-3.49E-2</v>
      </c>
      <c r="D386" s="17">
        <f>B398/B386-1</f>
        <v>4.1779357597300226E-3</v>
      </c>
    </row>
    <row r="387" spans="1:4" s="1" customFormat="1" ht="16.5" hidden="1">
      <c r="A387" s="3">
        <v>41671</v>
      </c>
      <c r="B387" s="11">
        <v>1979.99</v>
      </c>
      <c r="C387" s="10">
        <v>0.02</v>
      </c>
    </row>
    <row r="388" spans="1:4" s="1" customFormat="1" ht="16.5" hidden="1">
      <c r="A388" s="3">
        <v>41699</v>
      </c>
      <c r="B388" s="11">
        <v>1985.61</v>
      </c>
      <c r="C388" s="10">
        <v>2.8E-3</v>
      </c>
    </row>
    <row r="389" spans="1:4" s="1" customFormat="1" ht="16.5" hidden="1">
      <c r="A389" s="3">
        <v>41730</v>
      </c>
      <c r="B389" s="11">
        <v>1961.79</v>
      </c>
      <c r="C389" s="10">
        <v>-1.2E-2</v>
      </c>
    </row>
    <row r="390" spans="1:4" s="1" customFormat="1" ht="16.5" hidden="1">
      <c r="A390" s="3">
        <v>41760</v>
      </c>
      <c r="B390" s="11">
        <v>1994.96</v>
      </c>
      <c r="C390" s="10">
        <v>1.6899999999999998E-2</v>
      </c>
    </row>
    <row r="391" spans="1:4" s="1" customFormat="1" ht="16.5" hidden="1">
      <c r="A391" s="3">
        <v>41791</v>
      </c>
      <c r="B391" s="11">
        <v>2002.21</v>
      </c>
      <c r="C391" s="10">
        <v>3.5999999999999999E-3</v>
      </c>
    </row>
    <row r="392" spans="1:4" s="1" customFormat="1" ht="16.5" hidden="1">
      <c r="A392" s="3">
        <v>41821</v>
      </c>
      <c r="B392" s="11">
        <v>2076.12</v>
      </c>
      <c r="C392" s="10">
        <v>3.6900000000000002E-2</v>
      </c>
    </row>
    <row r="393" spans="1:4" s="1" customFormat="1" ht="16.5" hidden="1">
      <c r="A393" s="3">
        <v>41852</v>
      </c>
      <c r="B393" s="11">
        <v>2068.54</v>
      </c>
      <c r="C393" s="10">
        <v>-3.7000000000000002E-3</v>
      </c>
    </row>
    <row r="394" spans="1:4" s="1" customFormat="1" ht="16.5" hidden="1">
      <c r="A394" s="3">
        <v>41883</v>
      </c>
      <c r="B394" s="11">
        <v>2020.09</v>
      </c>
      <c r="C394" s="10">
        <v>-2.3400000000000001E-2</v>
      </c>
    </row>
    <row r="395" spans="1:4" s="1" customFormat="1" ht="16.5" hidden="1">
      <c r="A395" s="3">
        <v>41913</v>
      </c>
      <c r="B395" s="11">
        <v>1964.43</v>
      </c>
      <c r="C395" s="10">
        <v>-2.76E-2</v>
      </c>
    </row>
    <row r="396" spans="1:4" s="1" customFormat="1" ht="16.5" hidden="1">
      <c r="A396" s="3">
        <v>41944</v>
      </c>
      <c r="B396" s="11">
        <v>1980.78</v>
      </c>
      <c r="C396" s="10">
        <v>8.3000000000000001E-3</v>
      </c>
    </row>
    <row r="397" spans="1:4" s="1" customFormat="1" ht="16.5" hidden="1">
      <c r="A397" s="3">
        <v>41974</v>
      </c>
      <c r="B397" s="11">
        <v>1915.59</v>
      </c>
      <c r="C397" s="10">
        <v>-3.2899999999999999E-2</v>
      </c>
    </row>
    <row r="398" spans="1:4">
      <c r="A398" s="15">
        <v>42005</v>
      </c>
      <c r="B398" s="19">
        <v>1949.26</v>
      </c>
      <c r="C398" s="16">
        <v>1.7600000000000001E-2</v>
      </c>
      <c r="D398" s="17">
        <f>B410/B398-1</f>
        <v>-1.9084165272975406E-2</v>
      </c>
    </row>
    <row r="399" spans="1:4" s="1" customFormat="1" ht="16.5" hidden="1">
      <c r="A399" s="3">
        <v>42036</v>
      </c>
      <c r="B399" s="11">
        <v>1985.8</v>
      </c>
      <c r="C399" s="10">
        <v>1.8700000000000001E-2</v>
      </c>
    </row>
    <row r="400" spans="1:4" s="1" customFormat="1" ht="16.5" hidden="1">
      <c r="A400" s="3">
        <v>42064</v>
      </c>
      <c r="B400" s="11">
        <v>2041.03</v>
      </c>
      <c r="C400" s="10">
        <v>2.7799999999999998E-2</v>
      </c>
    </row>
    <row r="401" spans="1:4" s="1" customFormat="1" ht="16.5" hidden="1">
      <c r="A401" s="3">
        <v>42095</v>
      </c>
      <c r="B401" s="11">
        <v>2127.17</v>
      </c>
      <c r="C401" s="10">
        <v>4.2200000000000001E-2</v>
      </c>
    </row>
    <row r="402" spans="1:4" s="1" customFormat="1" ht="16.5" hidden="1">
      <c r="A402" s="3">
        <v>42125</v>
      </c>
      <c r="B402" s="11">
        <v>2114.8000000000002</v>
      </c>
      <c r="C402" s="10">
        <v>-5.7999999999999996E-3</v>
      </c>
    </row>
    <row r="403" spans="1:4" s="1" customFormat="1" ht="16.5" hidden="1">
      <c r="A403" s="3">
        <v>42156</v>
      </c>
      <c r="B403" s="11">
        <v>2074.1999999999998</v>
      </c>
      <c r="C403" s="10">
        <v>-1.9199999999999998E-2</v>
      </c>
    </row>
    <row r="404" spans="1:4" s="1" customFormat="1" ht="16.5" hidden="1">
      <c r="A404" s="3">
        <v>42186</v>
      </c>
      <c r="B404" s="11">
        <v>2030.16</v>
      </c>
      <c r="C404" s="10">
        <v>-2.12E-2</v>
      </c>
    </row>
    <row r="405" spans="1:4" s="1" customFormat="1" ht="16.5" hidden="1">
      <c r="A405" s="3">
        <v>42217</v>
      </c>
      <c r="B405" s="11">
        <v>1941.49</v>
      </c>
      <c r="C405" s="10">
        <v>-4.3700000000000003E-2</v>
      </c>
    </row>
    <row r="406" spans="1:4" s="1" customFormat="1" ht="16.5" hidden="1">
      <c r="A406" s="3">
        <v>42248</v>
      </c>
      <c r="B406" s="11">
        <v>1962.81</v>
      </c>
      <c r="C406" s="10">
        <v>1.0999999999999999E-2</v>
      </c>
    </row>
    <row r="407" spans="1:4" s="1" customFormat="1" ht="16.5" hidden="1">
      <c r="A407" s="3">
        <v>42278</v>
      </c>
      <c r="B407" s="11">
        <v>2029.47</v>
      </c>
      <c r="C407" s="10">
        <v>3.4000000000000002E-2</v>
      </c>
    </row>
    <row r="408" spans="1:4" s="1" customFormat="1" ht="16.5" hidden="1">
      <c r="A408" s="3">
        <v>42309</v>
      </c>
      <c r="B408" s="11">
        <v>1991.97</v>
      </c>
      <c r="C408" s="10">
        <v>-1.8499999999999999E-2</v>
      </c>
    </row>
    <row r="409" spans="1:4" s="1" customFormat="1" ht="16.5" hidden="1">
      <c r="A409" s="3">
        <v>42339</v>
      </c>
      <c r="B409" s="11">
        <v>1961.31</v>
      </c>
      <c r="C409" s="10">
        <v>-1.54E-2</v>
      </c>
    </row>
    <row r="410" spans="1:4">
      <c r="A410" s="15">
        <v>42370</v>
      </c>
      <c r="B410" s="19">
        <v>1912.06</v>
      </c>
      <c r="C410" s="16">
        <v>-2.5100000000000001E-2</v>
      </c>
      <c r="D410" s="17">
        <f>B422/B410-1</f>
        <v>8.1331129776262445E-2</v>
      </c>
    </row>
    <row r="411" spans="1:4" s="1" customFormat="1" ht="16.5" hidden="1">
      <c r="A411" s="3">
        <v>42401</v>
      </c>
      <c r="B411" s="11">
        <v>1916.66</v>
      </c>
      <c r="C411" s="10">
        <v>2.3999999999999998E-3</v>
      </c>
    </row>
    <row r="412" spans="1:4" s="1" customFormat="1" ht="16.5" hidden="1">
      <c r="A412" s="3">
        <v>42430</v>
      </c>
      <c r="B412" s="11">
        <v>1995.85</v>
      </c>
      <c r="C412" s="10">
        <v>4.1300000000000003E-2</v>
      </c>
    </row>
    <row r="413" spans="1:4" s="1" customFormat="1" ht="16.5" hidden="1">
      <c r="A413" s="3">
        <v>42461</v>
      </c>
      <c r="B413" s="11">
        <v>1994.15</v>
      </c>
      <c r="C413" s="10">
        <v>-8.9999999999999998E-4</v>
      </c>
    </row>
    <row r="414" spans="1:4" s="1" customFormat="1" ht="16.5" hidden="1">
      <c r="A414" s="3">
        <v>42491</v>
      </c>
      <c r="B414" s="11">
        <v>1983.4</v>
      </c>
      <c r="C414" s="10">
        <v>-5.4000000000000003E-3</v>
      </c>
    </row>
    <row r="415" spans="1:4" s="1" customFormat="1" ht="16.5" hidden="1">
      <c r="A415" s="3">
        <v>42522</v>
      </c>
      <c r="B415" s="11">
        <v>1970.35</v>
      </c>
      <c r="C415" s="10">
        <v>-6.6E-3</v>
      </c>
    </row>
    <row r="416" spans="1:4" s="1" customFormat="1" ht="16.5" hidden="1">
      <c r="A416" s="3">
        <v>42552</v>
      </c>
      <c r="B416" s="11">
        <v>2016.19</v>
      </c>
      <c r="C416" s="10">
        <v>2.3300000000000001E-2</v>
      </c>
    </row>
    <row r="417" spans="1:4" s="1" customFormat="1" ht="16.5" hidden="1">
      <c r="A417" s="3">
        <v>42583</v>
      </c>
      <c r="B417" s="11">
        <v>2034.65</v>
      </c>
      <c r="C417" s="10">
        <v>9.1999999999999998E-3</v>
      </c>
    </row>
    <row r="418" spans="1:4" s="1" customFormat="1" ht="16.5" hidden="1">
      <c r="A418" s="3">
        <v>42614</v>
      </c>
      <c r="B418" s="11">
        <v>2043.63</v>
      </c>
      <c r="C418" s="10">
        <v>4.4000000000000003E-3</v>
      </c>
    </row>
    <row r="419" spans="1:4" s="1" customFormat="1" ht="16.5" hidden="1">
      <c r="A419" s="3">
        <v>42644</v>
      </c>
      <c r="B419" s="11">
        <v>2008.19</v>
      </c>
      <c r="C419" s="10">
        <v>-1.7299999999999999E-2</v>
      </c>
    </row>
    <row r="420" spans="1:4" s="1" customFormat="1" ht="16.5" hidden="1">
      <c r="A420" s="3">
        <v>42675</v>
      </c>
      <c r="B420" s="11">
        <v>1983.48</v>
      </c>
      <c r="C420" s="10">
        <v>-1.23E-2</v>
      </c>
    </row>
    <row r="421" spans="1:4" s="1" customFormat="1" ht="16.5" hidden="1">
      <c r="A421" s="3">
        <v>42705</v>
      </c>
      <c r="B421" s="11">
        <v>2026.46</v>
      </c>
      <c r="C421" s="10">
        <v>2.1700000000000001E-2</v>
      </c>
    </row>
    <row r="422" spans="1:4">
      <c r="A422" s="15">
        <v>42736</v>
      </c>
      <c r="B422" s="19">
        <v>2067.5700000000002</v>
      </c>
      <c r="C422" s="16">
        <v>2.0299999999999999E-2</v>
      </c>
      <c r="D422" s="17">
        <f>B434/B422-1</f>
        <v>0.24129291874035697</v>
      </c>
    </row>
    <row r="423" spans="1:4" s="1" customFormat="1" ht="16.5" hidden="1">
      <c r="A423" s="3">
        <v>42767</v>
      </c>
      <c r="B423" s="11">
        <v>2091.64</v>
      </c>
      <c r="C423" s="10">
        <v>1.1599999999999999E-2</v>
      </c>
    </row>
    <row r="424" spans="1:4" s="1" customFormat="1" ht="16.5" hidden="1">
      <c r="A424" s="3">
        <v>42795</v>
      </c>
      <c r="B424" s="11">
        <v>2160.23</v>
      </c>
      <c r="C424" s="10">
        <v>3.2800000000000003E-2</v>
      </c>
    </row>
    <row r="425" spans="1:4" s="1" customFormat="1" ht="16.5" hidden="1">
      <c r="A425" s="3">
        <v>42826</v>
      </c>
      <c r="B425" s="11">
        <v>2205.44</v>
      </c>
      <c r="C425" s="10">
        <v>2.0899999999999998E-2</v>
      </c>
    </row>
    <row r="426" spans="1:4" s="1" customFormat="1" ht="16.5" hidden="1">
      <c r="A426" s="3">
        <v>42856</v>
      </c>
      <c r="B426" s="11">
        <v>2347.38</v>
      </c>
      <c r="C426" s="10">
        <v>6.4399999999999999E-2</v>
      </c>
    </row>
    <row r="427" spans="1:4" s="1" customFormat="1" ht="16.5" hidden="1">
      <c r="A427" s="3">
        <v>42887</v>
      </c>
      <c r="B427" s="11">
        <v>2391.79</v>
      </c>
      <c r="C427" s="10">
        <v>1.89E-2</v>
      </c>
    </row>
    <row r="428" spans="1:4" s="1" customFormat="1" ht="16.5" hidden="1">
      <c r="A428" s="3">
        <v>42917</v>
      </c>
      <c r="B428" s="11">
        <v>2402.71</v>
      </c>
      <c r="C428" s="10">
        <v>4.5999999999999999E-3</v>
      </c>
    </row>
    <row r="429" spans="1:4" s="1" customFormat="1" ht="16.5" hidden="1">
      <c r="A429" s="3">
        <v>42948</v>
      </c>
      <c r="B429" s="11">
        <v>2363.19</v>
      </c>
      <c r="C429" s="10">
        <v>-1.6400000000000001E-2</v>
      </c>
    </row>
    <row r="430" spans="1:4" s="1" customFormat="1" ht="16.5" hidden="1">
      <c r="A430" s="3">
        <v>42979</v>
      </c>
      <c r="B430" s="11">
        <v>2394.4699999999998</v>
      </c>
      <c r="C430" s="10">
        <v>1.32E-2</v>
      </c>
    </row>
    <row r="431" spans="1:4" s="1" customFormat="1" ht="16.5" hidden="1">
      <c r="A431" s="3">
        <v>43009</v>
      </c>
      <c r="B431" s="11">
        <v>2523.4299999999998</v>
      </c>
      <c r="C431" s="10">
        <v>5.3900000000000003E-2</v>
      </c>
    </row>
    <row r="432" spans="1:4" s="1" customFormat="1" ht="16.5" hidden="1">
      <c r="A432" s="3">
        <v>43040</v>
      </c>
      <c r="B432" s="11">
        <v>2476.37</v>
      </c>
      <c r="C432" s="10">
        <v>-1.8599999999999998E-2</v>
      </c>
    </row>
    <row r="433" spans="1:4" s="1" customFormat="1" ht="16.5" hidden="1">
      <c r="A433" s="3">
        <v>43070</v>
      </c>
      <c r="B433" s="11">
        <v>2467.4899999999998</v>
      </c>
      <c r="C433" s="10">
        <v>-3.5999999999999999E-3</v>
      </c>
    </row>
    <row r="434" spans="1:4">
      <c r="A434" s="15">
        <v>43101</v>
      </c>
      <c r="B434" s="19">
        <v>2566.46</v>
      </c>
      <c r="C434" s="16">
        <v>4.0099999999999997E-2</v>
      </c>
      <c r="D434" s="17">
        <f>B446/B434-1</f>
        <v>-0.14089835804960926</v>
      </c>
    </row>
    <row r="435" spans="1:4" s="1" customFormat="1" ht="16.5" hidden="1">
      <c r="A435" s="3">
        <v>43132</v>
      </c>
      <c r="B435" s="11">
        <v>2427.36</v>
      </c>
      <c r="C435" s="10">
        <v>-5.4199999999999998E-2</v>
      </c>
    </row>
    <row r="436" spans="1:4" s="1" customFormat="1" ht="16.5" hidden="1">
      <c r="A436" s="3">
        <v>43160</v>
      </c>
      <c r="B436" s="11">
        <v>2445.85</v>
      </c>
      <c r="C436" s="10">
        <v>7.6E-3</v>
      </c>
    </row>
    <row r="437" spans="1:4" s="1" customFormat="1" ht="16.5" hidden="1">
      <c r="A437" s="3">
        <v>43191</v>
      </c>
      <c r="B437" s="11">
        <v>2515.38</v>
      </c>
      <c r="C437" s="10">
        <v>2.8400000000000002E-2</v>
      </c>
    </row>
    <row r="438" spans="1:4" s="1" customFormat="1" ht="16.5" hidden="1">
      <c r="A438" s="3">
        <v>43221</v>
      </c>
      <c r="B438" s="11">
        <v>2423.0100000000002</v>
      </c>
      <c r="C438" s="10">
        <v>-3.6700000000000003E-2</v>
      </c>
    </row>
    <row r="439" spans="1:4" s="1" customFormat="1" ht="16.5" hidden="1">
      <c r="A439" s="3">
        <v>43252</v>
      </c>
      <c r="B439" s="11">
        <v>2326.13</v>
      </c>
      <c r="C439" s="10">
        <v>-0.04</v>
      </c>
    </row>
    <row r="440" spans="1:4" s="1" customFormat="1" ht="16.5" hidden="1">
      <c r="A440" s="3">
        <v>43282</v>
      </c>
      <c r="B440" s="11">
        <v>2295.2600000000002</v>
      </c>
      <c r="C440" s="10">
        <v>-1.3299999999999999E-2</v>
      </c>
    </row>
    <row r="441" spans="1:4" s="1" customFormat="1" ht="16.5" hidden="1">
      <c r="A441" s="3">
        <v>43313</v>
      </c>
      <c r="B441" s="11">
        <v>2322.88</v>
      </c>
      <c r="C441" s="10">
        <v>1.2E-2</v>
      </c>
    </row>
    <row r="442" spans="1:4" s="1" customFormat="1" ht="16.5" hidden="1">
      <c r="A442" s="3">
        <v>43344</v>
      </c>
      <c r="B442" s="11">
        <v>2343.0700000000002</v>
      </c>
      <c r="C442" s="10">
        <v>8.6999999999999994E-3</v>
      </c>
    </row>
    <row r="443" spans="1:4" s="1" customFormat="1" ht="16.5" hidden="1">
      <c r="A443" s="3">
        <v>43374</v>
      </c>
      <c r="B443" s="11">
        <v>2029.69</v>
      </c>
      <c r="C443" s="10">
        <v>-0.13370000000000001</v>
      </c>
    </row>
    <row r="444" spans="1:4" s="1" customFormat="1" ht="16.5" hidden="1">
      <c r="A444" s="3">
        <v>43405</v>
      </c>
      <c r="B444" s="11">
        <v>2096.86</v>
      </c>
      <c r="C444" s="10">
        <v>3.3099999999999997E-2</v>
      </c>
    </row>
    <row r="445" spans="1:4" s="1" customFormat="1" ht="16.5" hidden="1">
      <c r="A445" s="3">
        <v>43435</v>
      </c>
      <c r="B445" s="11">
        <v>2041.04</v>
      </c>
      <c r="C445" s="10">
        <v>-2.6599999999999999E-2</v>
      </c>
    </row>
    <row r="446" spans="1:4">
      <c r="A446" s="15">
        <v>43466</v>
      </c>
      <c r="B446" s="19">
        <v>2204.85</v>
      </c>
      <c r="C446" s="16">
        <v>8.0299999999999996E-2</v>
      </c>
      <c r="D446" s="17">
        <f>B458/B446-1</f>
        <v>-3.8932353674853037E-2</v>
      </c>
    </row>
    <row r="447" spans="1:4" s="1" customFormat="1" ht="16.5" hidden="1">
      <c r="A447" s="3">
        <v>43497</v>
      </c>
      <c r="B447" s="11">
        <v>2195.44</v>
      </c>
      <c r="C447" s="10">
        <v>-4.3E-3</v>
      </c>
    </row>
    <row r="448" spans="1:4" s="1" customFormat="1" ht="16.5" hidden="1">
      <c r="A448" s="3">
        <v>43525</v>
      </c>
      <c r="B448" s="11">
        <v>2140.67</v>
      </c>
      <c r="C448" s="10">
        <v>-2.4899999999999999E-2</v>
      </c>
    </row>
    <row r="449" spans="1:4" s="1" customFormat="1" ht="16.5" hidden="1">
      <c r="A449" s="3">
        <v>43556</v>
      </c>
      <c r="B449" s="11">
        <v>2203.59</v>
      </c>
      <c r="C449" s="10">
        <v>2.9399999999999999E-2</v>
      </c>
    </row>
    <row r="450" spans="1:4" s="1" customFormat="1" ht="16.5" hidden="1">
      <c r="A450" s="3">
        <v>43586</v>
      </c>
      <c r="B450" s="11">
        <v>2041.74</v>
      </c>
      <c r="C450" s="10">
        <v>-7.3400000000000007E-2</v>
      </c>
    </row>
    <row r="451" spans="1:4" s="1" customFormat="1" ht="16.5" hidden="1">
      <c r="A451" s="3">
        <v>43617</v>
      </c>
      <c r="B451" s="11">
        <v>2130.62</v>
      </c>
      <c r="C451" s="10">
        <v>4.3499999999999997E-2</v>
      </c>
    </row>
    <row r="452" spans="1:4" s="1" customFormat="1" ht="16.5" hidden="1">
      <c r="A452" s="3">
        <v>43647</v>
      </c>
      <c r="B452" s="11">
        <v>2024.55</v>
      </c>
      <c r="C452" s="10">
        <v>-4.9799999999999997E-2</v>
      </c>
    </row>
    <row r="453" spans="1:4" s="1" customFormat="1" ht="16.5" hidden="1">
      <c r="A453" s="3">
        <v>43678</v>
      </c>
      <c r="B453" s="11">
        <v>1967.79</v>
      </c>
      <c r="C453" s="10">
        <v>-2.8000000000000001E-2</v>
      </c>
    </row>
    <row r="454" spans="1:4" s="1" customFormat="1" ht="16.5" hidden="1">
      <c r="A454" s="3">
        <v>43709</v>
      </c>
      <c r="B454" s="11">
        <v>2063.0500000000002</v>
      </c>
      <c r="C454" s="10">
        <v>4.8399999999999999E-2</v>
      </c>
    </row>
    <row r="455" spans="1:4" s="1" customFormat="1" ht="16.5" hidden="1">
      <c r="A455" s="3">
        <v>43739</v>
      </c>
      <c r="B455" s="11">
        <v>2083.48</v>
      </c>
      <c r="C455" s="10">
        <v>9.9000000000000008E-3</v>
      </c>
    </row>
    <row r="456" spans="1:4" s="1" customFormat="1" ht="16.5" hidden="1">
      <c r="A456" s="3">
        <v>43770</v>
      </c>
      <c r="B456" s="11">
        <v>2087.96</v>
      </c>
      <c r="C456" s="10">
        <v>2.2000000000000001E-3</v>
      </c>
    </row>
    <row r="457" spans="1:4" s="1" customFormat="1" ht="16.5" hidden="1">
      <c r="A457" s="3">
        <v>43800</v>
      </c>
      <c r="B457" s="11">
        <v>2197.67</v>
      </c>
      <c r="C457" s="10">
        <v>5.2499999999999998E-2</v>
      </c>
    </row>
    <row r="458" spans="1:4">
      <c r="A458" s="15">
        <v>43831</v>
      </c>
      <c r="B458" s="19">
        <v>2119.0100000000002</v>
      </c>
      <c r="C458" s="16">
        <v>-3.5799999999999998E-2</v>
      </c>
      <c r="D458" s="17">
        <f>B470/B458-1</f>
        <v>0.40452852983232734</v>
      </c>
    </row>
    <row r="459" spans="1:4" s="1" customFormat="1" ht="16.5" hidden="1">
      <c r="A459" s="3">
        <v>43862</v>
      </c>
      <c r="B459" s="11">
        <v>1987.01</v>
      </c>
      <c r="C459" s="10">
        <v>-6.2300000000000001E-2</v>
      </c>
    </row>
    <row r="460" spans="1:4" s="1" customFormat="1" ht="16.5" hidden="1">
      <c r="A460" s="3">
        <v>43891</v>
      </c>
      <c r="B460" s="11">
        <v>1754.64</v>
      </c>
      <c r="C460" s="10">
        <v>-0.1169</v>
      </c>
    </row>
    <row r="461" spans="1:4" s="1" customFormat="1" ht="16.5" hidden="1">
      <c r="A461" s="3">
        <v>43922</v>
      </c>
      <c r="B461" s="11">
        <v>1947.56</v>
      </c>
      <c r="C461" s="10">
        <v>0.1099</v>
      </c>
    </row>
    <row r="462" spans="1:4" s="1" customFormat="1" ht="16.5" hidden="1">
      <c r="A462" s="3">
        <v>43952</v>
      </c>
      <c r="B462" s="11">
        <v>2029.6</v>
      </c>
      <c r="C462" s="10">
        <v>4.2099999999999999E-2</v>
      </c>
    </row>
    <row r="463" spans="1:4" s="1" customFormat="1" ht="16.5" hidden="1">
      <c r="A463" s="3">
        <v>43983</v>
      </c>
      <c r="B463" s="11">
        <v>2108.33</v>
      </c>
      <c r="C463" s="10">
        <v>3.8800000000000001E-2</v>
      </c>
    </row>
    <row r="464" spans="1:4" s="1" customFormat="1" ht="16.5" hidden="1">
      <c r="A464" s="3">
        <v>44013</v>
      </c>
      <c r="B464" s="11">
        <v>2249.37</v>
      </c>
      <c r="C464" s="10">
        <v>6.6900000000000001E-2</v>
      </c>
    </row>
    <row r="465" spans="1:4" s="1" customFormat="1" ht="16.5" hidden="1">
      <c r="A465" s="3">
        <v>44044</v>
      </c>
      <c r="B465" s="11">
        <v>2326.17</v>
      </c>
      <c r="C465" s="10">
        <v>3.4099999999999998E-2</v>
      </c>
    </row>
    <row r="466" spans="1:4" s="1" customFormat="1" ht="16.5" hidden="1">
      <c r="A466" s="3">
        <v>44075</v>
      </c>
      <c r="B466" s="11">
        <v>2327.89</v>
      </c>
      <c r="C466" s="10">
        <v>6.9999999999999999E-4</v>
      </c>
    </row>
    <row r="467" spans="1:4" s="1" customFormat="1" ht="16.5" hidden="1">
      <c r="A467" s="3">
        <v>44105</v>
      </c>
      <c r="B467" s="11">
        <v>2267.15</v>
      </c>
      <c r="C467" s="10">
        <v>-2.6100000000000002E-2</v>
      </c>
    </row>
    <row r="468" spans="1:4" s="1" customFormat="1" ht="16.5" hidden="1">
      <c r="A468" s="3">
        <v>44136</v>
      </c>
      <c r="B468" s="11">
        <v>2591.34</v>
      </c>
      <c r="C468" s="10">
        <v>0.14299999999999999</v>
      </c>
    </row>
    <row r="469" spans="1:4" s="1" customFormat="1" ht="16.5" hidden="1">
      <c r="A469" s="3">
        <v>44166</v>
      </c>
      <c r="B469" s="11">
        <v>2873.47</v>
      </c>
      <c r="C469" s="10">
        <v>0.1089</v>
      </c>
    </row>
    <row r="470" spans="1:4">
      <c r="A470" s="15">
        <v>44197</v>
      </c>
      <c r="B470" s="19">
        <v>2976.21</v>
      </c>
      <c r="C470" s="16">
        <v>3.5799999999999998E-2</v>
      </c>
      <c r="D470" s="17">
        <f>B482/B470-1</f>
        <v>-0.10512363038898465</v>
      </c>
    </row>
    <row r="471" spans="1:4" s="1" customFormat="1" ht="16.5" hidden="1">
      <c r="A471" s="3">
        <v>44228</v>
      </c>
      <c r="B471" s="11">
        <v>3012.95</v>
      </c>
      <c r="C471" s="10">
        <v>1.23E-2</v>
      </c>
    </row>
    <row r="472" spans="1:4" s="1" customFormat="1" ht="16.5" hidden="1">
      <c r="A472" s="3">
        <v>44256</v>
      </c>
      <c r="B472" s="11">
        <v>3061.42</v>
      </c>
      <c r="C472" s="10">
        <v>1.61E-2</v>
      </c>
    </row>
    <row r="473" spans="1:4" s="1" customFormat="1" ht="16.5" hidden="1">
      <c r="A473" s="3">
        <v>44287</v>
      </c>
      <c r="B473" s="11">
        <v>3147.86</v>
      </c>
      <c r="C473" s="10">
        <v>2.8199999999999999E-2</v>
      </c>
    </row>
    <row r="474" spans="1:4" s="1" customFormat="1" ht="16.5" hidden="1">
      <c r="A474" s="3">
        <v>44317</v>
      </c>
      <c r="B474" s="11">
        <v>3203.92</v>
      </c>
      <c r="C474" s="10">
        <v>1.78E-2</v>
      </c>
    </row>
    <row r="475" spans="1:4" s="1" customFormat="1" ht="16.5" hidden="1">
      <c r="A475" s="3">
        <v>44348</v>
      </c>
      <c r="B475" s="11">
        <v>3296.68</v>
      </c>
      <c r="C475" s="10">
        <v>2.9000000000000001E-2</v>
      </c>
    </row>
    <row r="476" spans="1:4" s="1" customFormat="1" ht="16.5" hidden="1">
      <c r="A476" s="3">
        <v>44378</v>
      </c>
      <c r="B476" s="11">
        <v>3202.32</v>
      </c>
      <c r="C476" s="10">
        <v>-2.86E-2</v>
      </c>
    </row>
    <row r="477" spans="1:4" s="1" customFormat="1" ht="16.5" hidden="1">
      <c r="A477" s="3">
        <v>44409</v>
      </c>
      <c r="B477" s="11">
        <v>3199.27</v>
      </c>
      <c r="C477" s="10">
        <v>-1E-3</v>
      </c>
    </row>
    <row r="478" spans="1:4" s="1" customFormat="1" ht="16.5" hidden="1">
      <c r="A478" s="3">
        <v>44440</v>
      </c>
      <c r="B478" s="11">
        <v>3068.82</v>
      </c>
      <c r="C478" s="10">
        <v>-4.0800000000000003E-2</v>
      </c>
    </row>
    <row r="479" spans="1:4" s="1" customFormat="1" ht="16.5" hidden="1">
      <c r="A479" s="3">
        <v>44470</v>
      </c>
      <c r="B479" s="11">
        <v>2970.68</v>
      </c>
      <c r="C479" s="10">
        <v>-3.2000000000000001E-2</v>
      </c>
    </row>
    <row r="480" spans="1:4" s="1" customFormat="1" ht="16.5" hidden="1">
      <c r="A480" s="3">
        <v>44501</v>
      </c>
      <c r="B480" s="11">
        <v>2839.01</v>
      </c>
      <c r="C480" s="10">
        <v>-4.4299999999999999E-2</v>
      </c>
    </row>
    <row r="481" spans="1:4" s="1" customFormat="1" ht="16.5" hidden="1">
      <c r="A481" s="3">
        <v>44531</v>
      </c>
      <c r="B481" s="11">
        <v>2977.65</v>
      </c>
      <c r="C481" s="10">
        <v>4.8800000000000003E-2</v>
      </c>
    </row>
    <row r="482" spans="1:4">
      <c r="A482" s="15">
        <v>44562</v>
      </c>
      <c r="B482" s="19">
        <v>2663.34</v>
      </c>
      <c r="C482" s="16"/>
      <c r="D482" s="17"/>
    </row>
    <row r="483" spans="1:4" s="1" customFormat="1" ht="16.5" hidden="1">
      <c r="A483" s="3">
        <v>44593</v>
      </c>
      <c r="B483" s="11">
        <v>2699.18</v>
      </c>
      <c r="C483" s="10">
        <v>1.35E-2</v>
      </c>
    </row>
    <row r="484" spans="1:4" s="1" customFormat="1" ht="16.5" hidden="1">
      <c r="A484" s="3">
        <v>44621</v>
      </c>
      <c r="B484" s="11">
        <v>2757.65</v>
      </c>
      <c r="C484" s="10">
        <v>2.1700000000000001E-2</v>
      </c>
    </row>
    <row r="485" spans="1:4" s="1" customFormat="1" ht="16.5" hidden="1">
      <c r="A485" s="3">
        <v>44652</v>
      </c>
      <c r="B485" s="11">
        <v>2695.05</v>
      </c>
      <c r="C485" s="10">
        <v>-2.2700000000000001E-2</v>
      </c>
    </row>
    <row r="486" spans="1:4" s="1" customFormat="1" ht="16.5" hidden="1">
      <c r="A486" s="3">
        <v>44682</v>
      </c>
      <c r="B486" s="11">
        <v>2644.51</v>
      </c>
      <c r="C486" s="10">
        <v>-1.8800000000000001E-2</v>
      </c>
    </row>
  </sheetData>
  <autoFilter ref="A1:C486" xr:uid="{75ECA351-E454-43D5-AF87-B3CC1441F297}">
    <filterColumn colId="0">
      <dynamicFilter type="M1"/>
    </filterColumn>
    <sortState xmlns:xlrd2="http://schemas.microsoft.com/office/spreadsheetml/2017/richdata2" ref="A2:C486">
      <sortCondition ref="A1:A113"/>
    </sortState>
  </autoFilter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71BE-84C8-476D-991C-20DF15343174}">
  <dimension ref="A1:I18"/>
  <sheetViews>
    <sheetView zoomScale="115" zoomScaleNormal="115" workbookViewId="0">
      <selection activeCell="C18" sqref="C18"/>
    </sheetView>
  </sheetViews>
  <sheetFormatPr defaultRowHeight="16.5"/>
  <cols>
    <col min="1" max="1" width="15.875" bestFit="1" customWidth="1"/>
  </cols>
  <sheetData>
    <row r="1" spans="1:9">
      <c r="A1" t="s">
        <v>3</v>
      </c>
    </row>
    <row r="2" spans="1:9" ht="17.25" thickBot="1"/>
    <row r="3" spans="1:9">
      <c r="A3" s="7" t="s">
        <v>4</v>
      </c>
      <c r="B3" s="7"/>
    </row>
    <row r="4" spans="1:9">
      <c r="A4" s="4" t="s">
        <v>5</v>
      </c>
      <c r="B4" s="4">
        <v>0.44012416875194593</v>
      </c>
    </row>
    <row r="5" spans="1:9">
      <c r="A5" s="4" t="s">
        <v>6</v>
      </c>
      <c r="B5" s="4">
        <v>0.19370928391959136</v>
      </c>
    </row>
    <row r="6" spans="1:9">
      <c r="A6" s="4" t="s">
        <v>7</v>
      </c>
      <c r="B6" s="4">
        <v>0.19059619235171335</v>
      </c>
    </row>
    <row r="7" spans="1:9">
      <c r="A7" s="4" t="s">
        <v>8</v>
      </c>
      <c r="B7" s="4">
        <v>6.0537970142141358E-2</v>
      </c>
    </row>
    <row r="8" spans="1:9" ht="17.25" thickBot="1">
      <c r="A8" s="5" t="s">
        <v>9</v>
      </c>
      <c r="B8" s="5">
        <v>261</v>
      </c>
    </row>
    <row r="10" spans="1:9" ht="17.25" thickBot="1">
      <c r="A10" t="s">
        <v>10</v>
      </c>
    </row>
    <row r="11" spans="1:9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>
      <c r="A12" s="4" t="s">
        <v>11</v>
      </c>
      <c r="B12" s="4">
        <v>1</v>
      </c>
      <c r="C12" s="4">
        <v>0.22804168965764948</v>
      </c>
      <c r="D12" s="4">
        <v>0.22804168965764948</v>
      </c>
      <c r="E12" s="4">
        <v>62.224088079628601</v>
      </c>
      <c r="F12" s="4">
        <v>8.6157701656544621E-14</v>
      </c>
    </row>
    <row r="13" spans="1:9">
      <c r="A13" s="4" t="s">
        <v>12</v>
      </c>
      <c r="B13" s="4">
        <v>259</v>
      </c>
      <c r="C13" s="4">
        <v>0.94919506969307677</v>
      </c>
      <c r="D13" s="4">
        <v>3.6648458289307985E-3</v>
      </c>
      <c r="E13" s="4"/>
      <c r="F13" s="4"/>
    </row>
    <row r="14" spans="1:9" ht="17.25" thickBot="1">
      <c r="A14" s="5" t="s">
        <v>13</v>
      </c>
      <c r="B14" s="5">
        <v>260</v>
      </c>
      <c r="C14" s="5">
        <v>1.1772367593507262</v>
      </c>
      <c r="D14" s="5"/>
      <c r="E14" s="5"/>
      <c r="F14" s="5"/>
    </row>
    <row r="15" spans="1:9" ht="17.25" thickBot="1"/>
    <row r="16" spans="1:9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>
      <c r="A17" s="4" t="s">
        <v>14</v>
      </c>
      <c r="B17" s="4">
        <v>6.322575193109822E-3</v>
      </c>
      <c r="C17" s="4">
        <v>3.7494674551699606E-3</v>
      </c>
      <c r="D17" s="4">
        <v>1.6862595205065527</v>
      </c>
      <c r="E17" s="4">
        <v>9.2949986701628212E-2</v>
      </c>
      <c r="F17" s="4">
        <v>-1.0607469742976456E-3</v>
      </c>
      <c r="G17" s="4">
        <v>1.370589736051729E-2</v>
      </c>
      <c r="H17" s="4">
        <v>-1.0607469742976456E-3</v>
      </c>
      <c r="I17" s="4">
        <v>1.370589736051729E-2</v>
      </c>
    </row>
    <row r="18" spans="1:9" ht="17.25" thickBot="1">
      <c r="A18" s="5" t="s">
        <v>2</v>
      </c>
      <c r="B18" s="5">
        <v>1.1515615297945025</v>
      </c>
      <c r="C18" s="5">
        <v>0.14598488016566907</v>
      </c>
      <c r="D18" s="5">
        <v>7.8882246468789621</v>
      </c>
      <c r="E18" s="5">
        <v>8.6157701656539661E-14</v>
      </c>
      <c r="F18" s="5">
        <v>0.86409313202315852</v>
      </c>
      <c r="G18" s="5">
        <v>1.4390299275658465</v>
      </c>
      <c r="H18" s="5">
        <v>0.86409313202315852</v>
      </c>
      <c r="I18" s="5">
        <v>1.4390299275658465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F190-E0D6-4FA6-9D20-411A277CE314}">
  <dimension ref="A1:E263"/>
  <sheetViews>
    <sheetView workbookViewId="0">
      <selection activeCell="B2" sqref="B2"/>
    </sheetView>
  </sheetViews>
  <sheetFormatPr defaultRowHeight="16.5"/>
  <cols>
    <col min="1" max="1" width="11.125" style="1" bestFit="1" customWidth="1"/>
    <col min="2" max="2" width="14.125" style="1" bestFit="1" customWidth="1"/>
    <col min="3" max="3" width="13.75" style="1" bestFit="1" customWidth="1"/>
    <col min="4" max="4" width="9.25" bestFit="1" customWidth="1"/>
    <col min="5" max="5" width="13.125" bestFit="1" customWidth="1"/>
  </cols>
  <sheetData>
    <row r="1" spans="1:5" ht="18.75">
      <c r="A1" s="9" t="s">
        <v>1</v>
      </c>
      <c r="B1" s="9" t="s">
        <v>30</v>
      </c>
      <c r="C1" s="9" t="s">
        <v>29</v>
      </c>
      <c r="D1" s="9" t="s">
        <v>27</v>
      </c>
      <c r="E1" s="9" t="s">
        <v>28</v>
      </c>
    </row>
    <row r="2" spans="1:5">
      <c r="A2" s="3">
        <v>42863</v>
      </c>
      <c r="B2" s="1">
        <v>3790</v>
      </c>
      <c r="C2" s="1">
        <v>2286.0200199999999</v>
      </c>
      <c r="D2" s="8">
        <f>B3/B2-1</f>
        <v>1.3192612137202797E-3</v>
      </c>
      <c r="E2" s="8">
        <f>C3/C2-1</f>
        <v>1.076088563738864E-3</v>
      </c>
    </row>
    <row r="3" spans="1:5">
      <c r="A3" s="3">
        <v>42870</v>
      </c>
      <c r="B3" s="1">
        <v>3795</v>
      </c>
      <c r="C3" s="1">
        <v>2288.4799800000001</v>
      </c>
      <c r="D3" s="8">
        <f>B4/B3-1</f>
        <v>3.6890645586297843E-2</v>
      </c>
      <c r="E3" s="8">
        <f t="shared" ref="E3:E66" si="0">C4/C3-1</f>
        <v>2.9198450318101532E-2</v>
      </c>
    </row>
    <row r="4" spans="1:5">
      <c r="A4" s="3">
        <v>42877</v>
      </c>
      <c r="B4" s="1">
        <v>3935</v>
      </c>
      <c r="C4" s="1">
        <v>2355.3000489999999</v>
      </c>
      <c r="D4" s="8">
        <f t="shared" ref="D4:D67" si="1">B5/B4-1</f>
        <v>2.414231257941557E-2</v>
      </c>
      <c r="E4" s="8">
        <f t="shared" si="0"/>
        <v>6.9714777983260756E-3</v>
      </c>
    </row>
    <row r="5" spans="1:5">
      <c r="A5" s="3">
        <v>42884</v>
      </c>
      <c r="B5" s="1">
        <v>4030</v>
      </c>
      <c r="C5" s="1">
        <v>2371.719971</v>
      </c>
      <c r="D5" s="8">
        <f t="shared" si="1"/>
        <v>9.8014888337468964E-2</v>
      </c>
      <c r="E5" s="8">
        <f t="shared" si="0"/>
        <v>4.2036876705120463E-3</v>
      </c>
    </row>
    <row r="6" spans="1:5">
      <c r="A6" s="3">
        <v>42891</v>
      </c>
      <c r="B6" s="1">
        <v>4425</v>
      </c>
      <c r="C6" s="1">
        <v>2381.6899410000001</v>
      </c>
      <c r="D6" s="8">
        <f t="shared" si="1"/>
        <v>-5.3107344632768338E-2</v>
      </c>
      <c r="E6" s="8">
        <f t="shared" si="0"/>
        <v>-8.3385593809333081E-3</v>
      </c>
    </row>
    <row r="7" spans="1:5">
      <c r="A7" s="3">
        <v>42898</v>
      </c>
      <c r="B7" s="1">
        <v>4190</v>
      </c>
      <c r="C7" s="1">
        <v>2361.830078</v>
      </c>
      <c r="D7" s="8">
        <f t="shared" si="1"/>
        <v>1.193317422434359E-2</v>
      </c>
      <c r="E7" s="8">
        <f t="shared" si="0"/>
        <v>7.1004345978187278E-3</v>
      </c>
    </row>
    <row r="8" spans="1:5">
      <c r="A8" s="3">
        <v>42905</v>
      </c>
      <c r="B8" s="1">
        <v>4240</v>
      </c>
      <c r="C8" s="1">
        <v>2378.6000979999999</v>
      </c>
      <c r="D8" s="8">
        <f t="shared" si="1"/>
        <v>-8.2547169811321153E-3</v>
      </c>
      <c r="E8" s="8">
        <f t="shared" si="0"/>
        <v>5.5452537024154314E-3</v>
      </c>
    </row>
    <row r="9" spans="1:5">
      <c r="A9" s="3">
        <v>42912</v>
      </c>
      <c r="B9" s="1">
        <v>4205</v>
      </c>
      <c r="C9" s="1">
        <v>2391.790039</v>
      </c>
      <c r="D9" s="8">
        <f t="shared" si="1"/>
        <v>-4.7562425683710385E-3</v>
      </c>
      <c r="E9" s="8">
        <f t="shared" si="0"/>
        <v>-4.9836824326702223E-3</v>
      </c>
    </row>
    <row r="10" spans="1:5">
      <c r="A10" s="3">
        <v>42919</v>
      </c>
      <c r="B10" s="1">
        <v>4185</v>
      </c>
      <c r="C10" s="1">
        <v>2379.8701169999999</v>
      </c>
      <c r="D10" s="8">
        <f t="shared" si="1"/>
        <v>1.6726403823178027E-2</v>
      </c>
      <c r="E10" s="8">
        <f t="shared" si="0"/>
        <v>1.4605740772028808E-2</v>
      </c>
    </row>
    <row r="11" spans="1:5">
      <c r="A11" s="3">
        <v>42926</v>
      </c>
      <c r="B11" s="1">
        <v>4255</v>
      </c>
      <c r="C11" s="1">
        <v>2414.6298830000001</v>
      </c>
      <c r="D11" s="8">
        <f t="shared" si="1"/>
        <v>4.7003525264394774E-2</v>
      </c>
      <c r="E11" s="8">
        <f t="shared" si="0"/>
        <v>1.4673129099181281E-2</v>
      </c>
    </row>
    <row r="12" spans="1:5">
      <c r="A12" s="3">
        <v>42933</v>
      </c>
      <c r="B12" s="1">
        <v>4455</v>
      </c>
      <c r="C12" s="1">
        <v>2450.0600589999999</v>
      </c>
      <c r="D12" s="8">
        <f t="shared" si="1"/>
        <v>-5.1627384960718281E-2</v>
      </c>
      <c r="E12" s="8">
        <f t="shared" si="0"/>
        <v>-2.0028108625234298E-2</v>
      </c>
    </row>
    <row r="13" spans="1:5">
      <c r="A13" s="3">
        <v>42940</v>
      </c>
      <c r="B13" s="1">
        <v>4225</v>
      </c>
      <c r="C13" s="1">
        <v>2400.98999</v>
      </c>
      <c r="D13" s="8">
        <f t="shared" si="1"/>
        <v>-5.9171597633136064E-2</v>
      </c>
      <c r="E13" s="8">
        <f t="shared" si="0"/>
        <v>-2.3073977913585786E-3</v>
      </c>
    </row>
    <row r="14" spans="1:5">
      <c r="A14" s="3">
        <v>42947</v>
      </c>
      <c r="B14" s="1">
        <v>3975</v>
      </c>
      <c r="C14" s="1">
        <v>2395.4499510000001</v>
      </c>
      <c r="D14" s="8">
        <f t="shared" si="1"/>
        <v>-5.2830188679245271E-2</v>
      </c>
      <c r="E14" s="8">
        <f t="shared" si="0"/>
        <v>-3.1618272787699797E-2</v>
      </c>
    </row>
    <row r="15" spans="1:5">
      <c r="A15" s="3">
        <v>42954</v>
      </c>
      <c r="B15" s="1">
        <v>3765</v>
      </c>
      <c r="C15" s="1">
        <v>2319.709961</v>
      </c>
      <c r="D15" s="8">
        <f t="shared" si="1"/>
        <v>-1.3280212483399723E-3</v>
      </c>
      <c r="E15" s="8">
        <f t="shared" si="0"/>
        <v>1.6665943867971267E-2</v>
      </c>
    </row>
    <row r="16" spans="1:5">
      <c r="A16" s="3">
        <v>42961</v>
      </c>
      <c r="B16" s="1">
        <v>3760</v>
      </c>
      <c r="C16" s="1">
        <v>2358.3701169999999</v>
      </c>
      <c r="D16" s="8">
        <f t="shared" si="1"/>
        <v>5.3191489361701372E-3</v>
      </c>
      <c r="E16" s="8">
        <f t="shared" si="0"/>
        <v>8.5397507604190181E-3</v>
      </c>
    </row>
    <row r="17" spans="1:5">
      <c r="A17" s="3">
        <v>42968</v>
      </c>
      <c r="B17" s="1">
        <v>3780</v>
      </c>
      <c r="C17" s="1">
        <v>2378.51001</v>
      </c>
      <c r="D17" s="8">
        <f t="shared" si="1"/>
        <v>6.2169312169312096E-2</v>
      </c>
      <c r="E17" s="8">
        <f t="shared" si="0"/>
        <v>-8.7534081893563265E-3</v>
      </c>
    </row>
    <row r="18" spans="1:5">
      <c r="A18" s="3">
        <v>42975</v>
      </c>
      <c r="B18" s="1">
        <v>4015</v>
      </c>
      <c r="C18" s="1">
        <v>2357.6899410000001</v>
      </c>
      <c r="D18" s="8">
        <f t="shared" si="1"/>
        <v>1.8679950186799577E-2</v>
      </c>
      <c r="E18" s="8">
        <f t="shared" si="0"/>
        <v>-5.9252787048303945E-3</v>
      </c>
    </row>
    <row r="19" spans="1:5">
      <c r="A19" s="3">
        <v>42982</v>
      </c>
      <c r="B19" s="1">
        <v>4090</v>
      </c>
      <c r="C19" s="1">
        <v>2343.719971</v>
      </c>
      <c r="D19" s="8">
        <f t="shared" si="1"/>
        <v>2.0782396088019572E-2</v>
      </c>
      <c r="E19" s="8">
        <f t="shared" si="0"/>
        <v>1.8069606234541125E-2</v>
      </c>
    </row>
    <row r="20" spans="1:5">
      <c r="A20" s="3">
        <v>42989</v>
      </c>
      <c r="B20" s="1">
        <v>4175</v>
      </c>
      <c r="C20" s="1">
        <v>2386.070068</v>
      </c>
      <c r="D20" s="8">
        <f t="shared" si="1"/>
        <v>-5.2694610778443063E-2</v>
      </c>
      <c r="E20" s="8">
        <f t="shared" si="0"/>
        <v>1.1063769817174496E-3</v>
      </c>
    </row>
    <row r="21" spans="1:5">
      <c r="A21" s="3">
        <v>42996</v>
      </c>
      <c r="B21" s="1">
        <v>3955</v>
      </c>
      <c r="C21" s="1">
        <v>2388.709961</v>
      </c>
      <c r="D21" s="8">
        <f t="shared" si="1"/>
        <v>0.11757269279393179</v>
      </c>
      <c r="E21" s="8">
        <f t="shared" si="0"/>
        <v>2.4113475867906242E-3</v>
      </c>
    </row>
    <row r="22" spans="1:5">
      <c r="A22" s="3">
        <v>43003</v>
      </c>
      <c r="B22" s="1">
        <v>4420</v>
      </c>
      <c r="C22" s="1">
        <v>2394.469971</v>
      </c>
      <c r="D22" s="8">
        <f t="shared" si="1"/>
        <v>0</v>
      </c>
      <c r="E22" s="8">
        <f t="shared" si="0"/>
        <v>0</v>
      </c>
    </row>
    <row r="23" spans="1:5">
      <c r="A23" s="3">
        <v>43010</v>
      </c>
      <c r="B23" s="1">
        <v>4420</v>
      </c>
      <c r="C23" s="1">
        <v>2394.469971</v>
      </c>
      <c r="D23" s="8">
        <f t="shared" si="1"/>
        <v>-3.3936651583710287E-3</v>
      </c>
      <c r="E23" s="8">
        <f t="shared" si="0"/>
        <v>3.3055393034202352E-2</v>
      </c>
    </row>
    <row r="24" spans="1:5">
      <c r="A24" s="3">
        <v>43017</v>
      </c>
      <c r="B24" s="1">
        <v>4405</v>
      </c>
      <c r="C24" s="1">
        <v>2473.6201169999999</v>
      </c>
      <c r="D24" s="8">
        <f t="shared" si="1"/>
        <v>8.399545970488087E-2</v>
      </c>
      <c r="E24" s="8">
        <f t="shared" si="0"/>
        <v>6.4358799035431069E-3</v>
      </c>
    </row>
    <row r="25" spans="1:5">
      <c r="A25" s="3">
        <v>43024</v>
      </c>
      <c r="B25" s="1">
        <v>4775</v>
      </c>
      <c r="C25" s="1">
        <v>2489.540039</v>
      </c>
      <c r="D25" s="8">
        <f t="shared" si="1"/>
        <v>2.5130890052355914E-2</v>
      </c>
      <c r="E25" s="8">
        <f t="shared" si="0"/>
        <v>2.847852972410081E-3</v>
      </c>
    </row>
    <row r="26" spans="1:5">
      <c r="A26" s="3">
        <v>43031</v>
      </c>
      <c r="B26" s="1">
        <v>4895</v>
      </c>
      <c r="C26" s="1">
        <v>2496.6298830000001</v>
      </c>
      <c r="D26" s="8">
        <f t="shared" si="1"/>
        <v>-9.1930541368743235E-3</v>
      </c>
      <c r="E26" s="8">
        <f t="shared" si="0"/>
        <v>2.4569155571546819E-2</v>
      </c>
    </row>
    <row r="27" spans="1:5">
      <c r="A27" s="3">
        <v>43038</v>
      </c>
      <c r="B27" s="1">
        <v>4850</v>
      </c>
      <c r="C27" s="1">
        <v>2557.969971</v>
      </c>
      <c r="D27" s="8">
        <f t="shared" si="1"/>
        <v>3.0927835051546282E-2</v>
      </c>
      <c r="E27" s="8">
        <f t="shared" si="0"/>
        <v>-5.871851573819753E-3</v>
      </c>
    </row>
    <row r="28" spans="1:5">
      <c r="A28" s="3">
        <v>43045</v>
      </c>
      <c r="B28" s="1">
        <v>5000</v>
      </c>
      <c r="C28" s="1">
        <v>2542.9499510000001</v>
      </c>
      <c r="D28" s="8">
        <f t="shared" si="1"/>
        <v>9.000000000000008E-2</v>
      </c>
      <c r="E28" s="8">
        <f t="shared" si="0"/>
        <v>-3.5234515710687031E-3</v>
      </c>
    </row>
    <row r="29" spans="1:5">
      <c r="A29" s="3">
        <v>43052</v>
      </c>
      <c r="B29" s="1">
        <v>5450</v>
      </c>
      <c r="C29" s="1">
        <v>2533.98999</v>
      </c>
      <c r="D29" s="8">
        <f t="shared" si="1"/>
        <v>0.1834862385321101</v>
      </c>
      <c r="E29" s="8">
        <f t="shared" si="0"/>
        <v>4.080555977255429E-3</v>
      </c>
    </row>
    <row r="30" spans="1:5">
      <c r="A30" s="3">
        <v>43059</v>
      </c>
      <c r="B30" s="1">
        <v>6450</v>
      </c>
      <c r="C30" s="1">
        <v>2544.330078</v>
      </c>
      <c r="D30" s="8">
        <f t="shared" si="1"/>
        <v>-7.3643410852713198E-2</v>
      </c>
      <c r="E30" s="8">
        <f t="shared" si="0"/>
        <v>-2.708774564901395E-2</v>
      </c>
    </row>
    <row r="31" spans="1:5">
      <c r="A31" s="3">
        <v>43066</v>
      </c>
      <c r="B31" s="1">
        <v>5975</v>
      </c>
      <c r="C31" s="1">
        <v>2475.4099120000001</v>
      </c>
      <c r="D31" s="8">
        <f t="shared" si="1"/>
        <v>-8.786610878661083E-2</v>
      </c>
      <c r="E31" s="8">
        <f t="shared" si="0"/>
        <v>-4.609302057282938E-3</v>
      </c>
    </row>
    <row r="32" spans="1:5">
      <c r="A32" s="3">
        <v>43073</v>
      </c>
      <c r="B32" s="1">
        <v>5450</v>
      </c>
      <c r="C32" s="1">
        <v>2464</v>
      </c>
      <c r="D32" s="8">
        <f t="shared" si="1"/>
        <v>5.504587155963292E-2</v>
      </c>
      <c r="E32" s="8">
        <f t="shared" si="0"/>
        <v>7.3336314935064095E-3</v>
      </c>
    </row>
    <row r="33" spans="1:5">
      <c r="A33" s="3">
        <v>43080</v>
      </c>
      <c r="B33" s="1">
        <v>5750</v>
      </c>
      <c r="C33" s="1">
        <v>2482.070068</v>
      </c>
      <c r="D33" s="8">
        <f t="shared" si="1"/>
        <v>2.1739130434782705E-2</v>
      </c>
      <c r="E33" s="8">
        <f t="shared" si="0"/>
        <v>-1.673201314315198E-2</v>
      </c>
    </row>
    <row r="34" spans="1:5">
      <c r="A34" s="3">
        <v>43087</v>
      </c>
      <c r="B34" s="1">
        <v>5875</v>
      </c>
      <c r="C34" s="1">
        <v>2440.540039</v>
      </c>
      <c r="D34" s="8">
        <f t="shared" si="1"/>
        <v>8.5106382978723527E-3</v>
      </c>
      <c r="E34" s="8">
        <f t="shared" si="0"/>
        <v>1.1042617850696157E-2</v>
      </c>
    </row>
    <row r="35" spans="1:5">
      <c r="A35" s="3">
        <v>43094</v>
      </c>
      <c r="B35" s="1">
        <v>5925</v>
      </c>
      <c r="C35" s="1">
        <v>2467.48999</v>
      </c>
      <c r="D35" s="8">
        <f t="shared" si="1"/>
        <v>0</v>
      </c>
      <c r="E35" s="8">
        <f t="shared" si="0"/>
        <v>1.2170274295621342E-2</v>
      </c>
    </row>
    <row r="36" spans="1:5">
      <c r="A36" s="3">
        <v>43101</v>
      </c>
      <c r="B36" s="1">
        <v>5925</v>
      </c>
      <c r="C36" s="1">
        <v>2497.5200199999999</v>
      </c>
      <c r="D36" s="8">
        <f t="shared" si="1"/>
        <v>-5.4852320675105481E-2</v>
      </c>
      <c r="E36" s="8">
        <f t="shared" si="0"/>
        <v>-4.4047614881581598E-4</v>
      </c>
    </row>
    <row r="37" spans="1:5">
      <c r="A37" s="3">
        <v>43108</v>
      </c>
      <c r="B37" s="1">
        <v>5600</v>
      </c>
      <c r="C37" s="1">
        <v>2496.419922</v>
      </c>
      <c r="D37" s="8">
        <f t="shared" si="1"/>
        <v>2.6785714285714191E-2</v>
      </c>
      <c r="E37" s="8">
        <f t="shared" si="0"/>
        <v>9.549710683649959E-3</v>
      </c>
    </row>
    <row r="38" spans="1:5">
      <c r="A38" s="3">
        <v>43115</v>
      </c>
      <c r="B38" s="1">
        <v>5750</v>
      </c>
      <c r="C38" s="1">
        <v>2520.26001</v>
      </c>
      <c r="D38" s="8">
        <f t="shared" si="1"/>
        <v>5.2173913043478182E-2</v>
      </c>
      <c r="E38" s="8">
        <f t="shared" si="0"/>
        <v>2.1624752915870848E-2</v>
      </c>
    </row>
    <row r="39" spans="1:5">
      <c r="A39" s="3">
        <v>43122</v>
      </c>
      <c r="B39" s="1">
        <v>6050</v>
      </c>
      <c r="C39" s="1">
        <v>2574.76001</v>
      </c>
      <c r="D39" s="8">
        <f t="shared" si="1"/>
        <v>-5.3719008264462853E-2</v>
      </c>
      <c r="E39" s="8">
        <f t="shared" si="0"/>
        <v>-1.9174648048071896E-2</v>
      </c>
    </row>
    <row r="40" spans="1:5">
      <c r="A40" s="3">
        <v>43129</v>
      </c>
      <c r="B40" s="1">
        <v>5725</v>
      </c>
      <c r="C40" s="1">
        <v>2525.389893</v>
      </c>
      <c r="D40" s="8">
        <f t="shared" si="1"/>
        <v>3.9301310043668103E-2</v>
      </c>
      <c r="E40" s="8">
        <f t="shared" si="0"/>
        <v>-6.3997988369235981E-2</v>
      </c>
    </row>
    <row r="41" spans="1:5">
      <c r="A41" s="3">
        <v>43136</v>
      </c>
      <c r="B41" s="1">
        <v>5950</v>
      </c>
      <c r="C41" s="1">
        <v>2363.7700199999999</v>
      </c>
      <c r="D41" s="8">
        <f t="shared" si="1"/>
        <v>-8.4033613445377853E-3</v>
      </c>
      <c r="E41" s="8">
        <f t="shared" si="0"/>
        <v>2.4562481759541122E-2</v>
      </c>
    </row>
    <row r="42" spans="1:5">
      <c r="A42" s="3">
        <v>43143</v>
      </c>
      <c r="B42" s="1">
        <v>5900</v>
      </c>
      <c r="C42" s="1">
        <v>2421.830078</v>
      </c>
      <c r="D42" s="8">
        <f t="shared" si="1"/>
        <v>-8.4745762711864181E-3</v>
      </c>
      <c r="E42" s="8">
        <f t="shared" si="0"/>
        <v>1.2259300216685087E-2</v>
      </c>
    </row>
    <row r="43" spans="1:5">
      <c r="A43" s="3">
        <v>43150</v>
      </c>
      <c r="B43" s="1">
        <v>5850</v>
      </c>
      <c r="C43" s="1">
        <v>2451.5200199999999</v>
      </c>
      <c r="D43" s="8">
        <f t="shared" si="1"/>
        <v>-8.5470085470085166E-3</v>
      </c>
      <c r="E43" s="8">
        <f t="shared" si="0"/>
        <v>-2.0134491090144091E-2</v>
      </c>
    </row>
    <row r="44" spans="1:5">
      <c r="A44" s="3">
        <v>43157</v>
      </c>
      <c r="B44" s="1">
        <v>5800</v>
      </c>
      <c r="C44" s="1">
        <v>2402.1599120000001</v>
      </c>
      <c r="D44" s="8">
        <f t="shared" si="1"/>
        <v>-6.8965517241379337E-2</v>
      </c>
      <c r="E44" s="8">
        <f t="shared" si="0"/>
        <v>2.384938601040143E-2</v>
      </c>
    </row>
    <row r="45" spans="1:5">
      <c r="A45" s="3">
        <v>43164</v>
      </c>
      <c r="B45" s="1">
        <v>5400</v>
      </c>
      <c r="C45" s="1">
        <v>2459.4499510000001</v>
      </c>
      <c r="D45" s="8">
        <f t="shared" si="1"/>
        <v>4.6296296296295392E-3</v>
      </c>
      <c r="E45" s="8">
        <f t="shared" si="0"/>
        <v>1.4035666790439993E-2</v>
      </c>
    </row>
    <row r="46" spans="1:5">
      <c r="A46" s="3">
        <v>43171</v>
      </c>
      <c r="B46" s="1">
        <v>5425</v>
      </c>
      <c r="C46" s="1">
        <v>2493.969971</v>
      </c>
      <c r="D46" s="8">
        <f t="shared" si="1"/>
        <v>-4.6082949308755561E-3</v>
      </c>
      <c r="E46" s="8">
        <f t="shared" si="0"/>
        <v>-3.0958657039900639E-2</v>
      </c>
    </row>
    <row r="47" spans="1:5">
      <c r="A47" s="3">
        <v>43178</v>
      </c>
      <c r="B47" s="1">
        <v>5400</v>
      </c>
      <c r="C47" s="1">
        <v>2416.76001</v>
      </c>
      <c r="D47" s="8">
        <f t="shared" si="1"/>
        <v>4.1666666666666741E-2</v>
      </c>
      <c r="E47" s="8">
        <f t="shared" si="0"/>
        <v>1.2036812873281511E-2</v>
      </c>
    </row>
    <row r="48" spans="1:5">
      <c r="A48" s="3">
        <v>43185</v>
      </c>
      <c r="B48" s="1">
        <v>5625</v>
      </c>
      <c r="C48" s="1">
        <v>2445.8500979999999</v>
      </c>
      <c r="D48" s="8">
        <f t="shared" si="1"/>
        <v>-8.4444444444444433E-2</v>
      </c>
      <c r="E48" s="8">
        <f t="shared" si="0"/>
        <v>-6.6520920531082384E-3</v>
      </c>
    </row>
    <row r="49" spans="1:5">
      <c r="A49" s="3">
        <v>43192</v>
      </c>
      <c r="B49" s="1">
        <v>5150</v>
      </c>
      <c r="C49" s="1">
        <v>2429.580078</v>
      </c>
      <c r="D49" s="8">
        <f t="shared" si="1"/>
        <v>6.3106796116504826E-2</v>
      </c>
      <c r="E49" s="8">
        <f t="shared" si="0"/>
        <v>1.0491520831444667E-2</v>
      </c>
    </row>
    <row r="50" spans="1:5">
      <c r="A50" s="3">
        <v>43199</v>
      </c>
      <c r="B50" s="1">
        <v>5475</v>
      </c>
      <c r="C50" s="1">
        <v>2455.070068</v>
      </c>
      <c r="D50" s="8">
        <f t="shared" si="1"/>
        <v>-2.2831050228310557E-2</v>
      </c>
      <c r="E50" s="8">
        <f t="shared" si="0"/>
        <v>8.6596347196392642E-3</v>
      </c>
    </row>
    <row r="51" spans="1:5">
      <c r="A51" s="3">
        <v>43206</v>
      </c>
      <c r="B51" s="1">
        <v>5350</v>
      </c>
      <c r="C51" s="1">
        <v>2476.330078</v>
      </c>
      <c r="D51" s="8">
        <f t="shared" si="1"/>
        <v>1.8691588785046731E-2</v>
      </c>
      <c r="E51" s="8">
        <f t="shared" si="0"/>
        <v>6.4893707598863148E-3</v>
      </c>
    </row>
    <row r="52" spans="1:5">
      <c r="A52" s="3">
        <v>43213</v>
      </c>
      <c r="B52" s="1">
        <v>5450</v>
      </c>
      <c r="C52" s="1">
        <v>2492.3999020000001</v>
      </c>
      <c r="D52" s="8">
        <f t="shared" si="1"/>
        <v>-3.669724770642202E-2</v>
      </c>
      <c r="E52" s="8">
        <f t="shared" si="0"/>
        <v>-1.2445843451971084E-2</v>
      </c>
    </row>
    <row r="53" spans="1:5">
      <c r="A53" s="3">
        <v>43220</v>
      </c>
      <c r="B53" s="1">
        <v>5250</v>
      </c>
      <c r="C53" s="1">
        <v>2461.3798830000001</v>
      </c>
      <c r="D53" s="8">
        <f t="shared" si="1"/>
        <v>-9.52380952380949E-3</v>
      </c>
      <c r="E53" s="8">
        <f t="shared" si="0"/>
        <v>6.6345216001750806E-3</v>
      </c>
    </row>
    <row r="54" spans="1:5">
      <c r="A54" s="3">
        <v>43227</v>
      </c>
      <c r="B54" s="1">
        <v>5200</v>
      </c>
      <c r="C54" s="1">
        <v>2477.709961</v>
      </c>
      <c r="D54" s="8">
        <f t="shared" si="1"/>
        <v>-1.4423076923076872E-2</v>
      </c>
      <c r="E54" s="8">
        <f t="shared" si="0"/>
        <v>-6.8854140591638746E-3</v>
      </c>
    </row>
    <row r="55" spans="1:5">
      <c r="A55" s="3">
        <v>43234</v>
      </c>
      <c r="B55" s="1">
        <v>5125</v>
      </c>
      <c r="C55" s="1">
        <v>2460.6499020000001</v>
      </c>
      <c r="D55" s="8">
        <f t="shared" si="1"/>
        <v>-2.4390243902439046E-2</v>
      </c>
      <c r="E55" s="8">
        <f t="shared" si="0"/>
        <v>6.101924531320968E-5</v>
      </c>
    </row>
    <row r="56" spans="1:5">
      <c r="A56" s="3">
        <v>43241</v>
      </c>
      <c r="B56" s="1">
        <v>5000</v>
      </c>
      <c r="C56" s="1">
        <v>2460.8000489999999</v>
      </c>
      <c r="D56" s="8">
        <f t="shared" si="1"/>
        <v>-2.5000000000000022E-2</v>
      </c>
      <c r="E56" s="8">
        <f t="shared" si="0"/>
        <v>-8.8751981327679363E-3</v>
      </c>
    </row>
    <row r="57" spans="1:5">
      <c r="A57" s="3">
        <v>43248</v>
      </c>
      <c r="B57" s="1">
        <v>4875</v>
      </c>
      <c r="C57" s="1">
        <v>2438.959961</v>
      </c>
      <c r="D57" s="8">
        <f t="shared" si="1"/>
        <v>1.8461538461538529E-2</v>
      </c>
      <c r="E57" s="8">
        <f t="shared" si="0"/>
        <v>5.174384656493336E-3</v>
      </c>
    </row>
    <row r="58" spans="1:5">
      <c r="A58" s="3">
        <v>43255</v>
      </c>
      <c r="B58" s="1">
        <v>4965</v>
      </c>
      <c r="C58" s="1">
        <v>2451.580078</v>
      </c>
      <c r="D58" s="8">
        <f t="shared" si="1"/>
        <v>-5.0352467270896262E-2</v>
      </c>
      <c r="E58" s="8">
        <f t="shared" si="0"/>
        <v>-1.9391591335977565E-2</v>
      </c>
    </row>
    <row r="59" spans="1:5">
      <c r="A59" s="3">
        <v>43262</v>
      </c>
      <c r="B59" s="1">
        <v>4715</v>
      </c>
      <c r="C59" s="1">
        <v>2404.040039</v>
      </c>
      <c r="D59" s="8">
        <f t="shared" si="1"/>
        <v>-2.2269353128313907E-2</v>
      </c>
      <c r="E59" s="8">
        <f t="shared" si="0"/>
        <v>-1.9475577461461779E-2</v>
      </c>
    </row>
    <row r="60" spans="1:5">
      <c r="A60" s="3">
        <v>43269</v>
      </c>
      <c r="B60" s="1">
        <v>4610</v>
      </c>
      <c r="C60" s="1">
        <v>2357.219971</v>
      </c>
      <c r="D60" s="8">
        <f t="shared" si="1"/>
        <v>-8.4598698481561874E-2</v>
      </c>
      <c r="E60" s="8">
        <f t="shared" si="0"/>
        <v>-1.3189302815388326E-2</v>
      </c>
    </row>
    <row r="61" spans="1:5">
      <c r="A61" s="3">
        <v>43276</v>
      </c>
      <c r="B61" s="1">
        <v>4220</v>
      </c>
      <c r="C61" s="1">
        <v>2326.1298830000001</v>
      </c>
      <c r="D61" s="8">
        <f t="shared" si="1"/>
        <v>-1.4218009478673022E-2</v>
      </c>
      <c r="E61" s="8">
        <f t="shared" si="0"/>
        <v>-2.2896299294909217E-2</v>
      </c>
    </row>
    <row r="62" spans="1:5">
      <c r="A62" s="3">
        <v>43283</v>
      </c>
      <c r="B62" s="1">
        <v>4160</v>
      </c>
      <c r="C62" s="1">
        <v>2272.8701169999999</v>
      </c>
      <c r="D62" s="8">
        <f t="shared" si="1"/>
        <v>0.15024038461538458</v>
      </c>
      <c r="E62" s="8">
        <f t="shared" si="0"/>
        <v>1.6732053765657451E-2</v>
      </c>
    </row>
    <row r="63" spans="1:5">
      <c r="A63" s="3">
        <v>43290</v>
      </c>
      <c r="B63" s="1">
        <v>4785</v>
      </c>
      <c r="C63" s="1">
        <v>2310.8999020000001</v>
      </c>
      <c r="D63" s="8">
        <f t="shared" si="1"/>
        <v>1.0449320794148287E-2</v>
      </c>
      <c r="E63" s="8">
        <f t="shared" si="0"/>
        <v>-9.3945916831840171E-3</v>
      </c>
    </row>
    <row r="64" spans="1:5">
      <c r="A64" s="3">
        <v>43297</v>
      </c>
      <c r="B64" s="1">
        <v>4835</v>
      </c>
      <c r="C64" s="1">
        <v>2289.1899410000001</v>
      </c>
      <c r="D64" s="8">
        <f t="shared" si="1"/>
        <v>4.4467425025853213E-2</v>
      </c>
      <c r="E64" s="8">
        <f t="shared" si="0"/>
        <v>2.5336687428680893E-3</v>
      </c>
    </row>
    <row r="65" spans="1:5">
      <c r="A65" s="3">
        <v>43304</v>
      </c>
      <c r="B65" s="1">
        <v>5050</v>
      </c>
      <c r="C65" s="1">
        <v>2294.98999</v>
      </c>
      <c r="D65" s="8">
        <f t="shared" si="1"/>
        <v>3.4653465346534684E-2</v>
      </c>
      <c r="E65" s="8">
        <f t="shared" si="0"/>
        <v>-3.1852243503684985E-3</v>
      </c>
    </row>
    <row r="66" spans="1:5">
      <c r="A66" s="3">
        <v>43311</v>
      </c>
      <c r="B66" s="1">
        <v>5225</v>
      </c>
      <c r="C66" s="1">
        <v>2287.679932</v>
      </c>
      <c r="D66" s="8">
        <f t="shared" si="1"/>
        <v>-5.4545454545454564E-2</v>
      </c>
      <c r="E66" s="8">
        <f t="shared" si="0"/>
        <v>-2.1374900096819971E-3</v>
      </c>
    </row>
    <row r="67" spans="1:5">
      <c r="A67" s="3">
        <v>43318</v>
      </c>
      <c r="B67" s="1">
        <v>4940</v>
      </c>
      <c r="C67" s="1">
        <v>2282.790039</v>
      </c>
      <c r="D67" s="8">
        <f t="shared" si="1"/>
        <v>-2.8340080971659964E-2</v>
      </c>
      <c r="E67" s="8">
        <f t="shared" ref="E67:E130" si="2">C68/C67-1</f>
        <v>-1.5656275605467562E-2</v>
      </c>
    </row>
    <row r="68" spans="1:5">
      <c r="A68" s="3">
        <v>43325</v>
      </c>
      <c r="B68" s="1">
        <v>4800</v>
      </c>
      <c r="C68" s="1">
        <v>2247.0500489999999</v>
      </c>
      <c r="D68" s="8">
        <f t="shared" ref="D68:D131" si="3">B69/B68-1</f>
        <v>0.1875</v>
      </c>
      <c r="E68" s="8">
        <f t="shared" si="2"/>
        <v>2.0542449430773768E-2</v>
      </c>
    </row>
    <row r="69" spans="1:5">
      <c r="A69" s="3">
        <v>43332</v>
      </c>
      <c r="B69" s="1">
        <v>5700</v>
      </c>
      <c r="C69" s="1">
        <v>2293.209961</v>
      </c>
      <c r="D69" s="8">
        <f t="shared" si="3"/>
        <v>7.0175438596491224E-2</v>
      </c>
      <c r="E69" s="8">
        <f t="shared" si="2"/>
        <v>1.2938162010713627E-2</v>
      </c>
    </row>
    <row r="70" spans="1:5">
      <c r="A70" s="3">
        <v>43339</v>
      </c>
      <c r="B70" s="1">
        <v>6100</v>
      </c>
      <c r="C70" s="1">
        <v>2322.8798830000001</v>
      </c>
      <c r="D70" s="8">
        <f t="shared" si="3"/>
        <v>-4.9180327868852514E-2</v>
      </c>
      <c r="E70" s="8">
        <f t="shared" si="2"/>
        <v>-1.7779569792761518E-2</v>
      </c>
    </row>
    <row r="71" spans="1:5">
      <c r="A71" s="3">
        <v>43346</v>
      </c>
      <c r="B71" s="1">
        <v>5800</v>
      </c>
      <c r="C71" s="1">
        <v>2281.580078</v>
      </c>
      <c r="D71" s="8">
        <f t="shared" si="3"/>
        <v>-8.6206896551724088E-2</v>
      </c>
      <c r="E71" s="8">
        <f t="shared" si="2"/>
        <v>1.6072160847470318E-2</v>
      </c>
    </row>
    <row r="72" spans="1:5">
      <c r="A72" s="3">
        <v>43353</v>
      </c>
      <c r="B72" s="1">
        <v>5300</v>
      </c>
      <c r="C72" s="1">
        <v>2318.25</v>
      </c>
      <c r="D72" s="8">
        <f t="shared" si="3"/>
        <v>4.7169811320755262E-3</v>
      </c>
      <c r="E72" s="8">
        <f t="shared" si="2"/>
        <v>9.0240146662352583E-3</v>
      </c>
    </row>
    <row r="73" spans="1:5">
      <c r="A73" s="3">
        <v>43360</v>
      </c>
      <c r="B73" s="1">
        <v>5325</v>
      </c>
      <c r="C73" s="1">
        <v>2339.169922</v>
      </c>
      <c r="D73" s="8">
        <f t="shared" si="3"/>
        <v>-2.8169014084507005E-2</v>
      </c>
      <c r="E73" s="8">
        <f t="shared" si="2"/>
        <v>1.6673205154182913E-3</v>
      </c>
    </row>
    <row r="74" spans="1:5">
      <c r="A74" s="3">
        <v>43367</v>
      </c>
      <c r="B74" s="1">
        <v>5175</v>
      </c>
      <c r="C74" s="1">
        <v>2343.070068</v>
      </c>
      <c r="D74" s="8">
        <f t="shared" si="3"/>
        <v>-5.9903381642512077E-2</v>
      </c>
      <c r="E74" s="8">
        <f t="shared" si="2"/>
        <v>-3.2244041282336933E-2</v>
      </c>
    </row>
    <row r="75" spans="1:5">
      <c r="A75" s="3">
        <v>43374</v>
      </c>
      <c r="B75" s="1">
        <v>4865</v>
      </c>
      <c r="C75" s="1">
        <v>2267.5200199999999</v>
      </c>
      <c r="D75" s="8">
        <f t="shared" si="3"/>
        <v>-6.3720452209660827E-2</v>
      </c>
      <c r="E75" s="8">
        <f t="shared" si="2"/>
        <v>-4.6601538715411284E-2</v>
      </c>
    </row>
    <row r="76" spans="1:5">
      <c r="A76" s="3">
        <v>43381</v>
      </c>
      <c r="B76" s="1">
        <v>4555</v>
      </c>
      <c r="C76" s="1">
        <v>2161.8500979999999</v>
      </c>
      <c r="D76" s="8">
        <f t="shared" si="3"/>
        <v>4.8298572996706923E-2</v>
      </c>
      <c r="E76" s="8">
        <f t="shared" si="2"/>
        <v>-2.5857889060724171E-3</v>
      </c>
    </row>
    <row r="77" spans="1:5">
      <c r="A77" s="3">
        <v>43388</v>
      </c>
      <c r="B77" s="1">
        <v>4775</v>
      </c>
      <c r="C77" s="1">
        <v>2156.26001</v>
      </c>
      <c r="D77" s="8">
        <f t="shared" si="3"/>
        <v>-8.6910994764397898E-2</v>
      </c>
      <c r="E77" s="8">
        <f t="shared" si="2"/>
        <v>-5.9876816989246073E-2</v>
      </c>
    </row>
    <row r="78" spans="1:5">
      <c r="A78" s="3">
        <v>43395</v>
      </c>
      <c r="B78" s="1">
        <v>4360</v>
      </c>
      <c r="C78" s="1">
        <v>2027.150024</v>
      </c>
      <c r="D78" s="8">
        <f t="shared" si="3"/>
        <v>8.6009174311926673E-2</v>
      </c>
      <c r="E78" s="8">
        <f t="shared" si="2"/>
        <v>3.3963927279612172E-2</v>
      </c>
    </row>
    <row r="79" spans="1:5">
      <c r="A79" s="3">
        <v>43402</v>
      </c>
      <c r="B79" s="1">
        <v>4735</v>
      </c>
      <c r="C79" s="1">
        <v>2096</v>
      </c>
      <c r="D79" s="8">
        <f t="shared" si="3"/>
        <v>-6.23020063357973E-2</v>
      </c>
      <c r="E79" s="8">
        <f t="shared" si="2"/>
        <v>-4.7280114503817083E-3</v>
      </c>
    </row>
    <row r="80" spans="1:5">
      <c r="A80" s="3">
        <v>43409</v>
      </c>
      <c r="B80" s="1">
        <v>4440</v>
      </c>
      <c r="C80" s="1">
        <v>2086.0900879999999</v>
      </c>
      <c r="D80" s="8">
        <f t="shared" si="3"/>
        <v>-2.0270270270270285E-2</v>
      </c>
      <c r="E80" s="8">
        <f t="shared" si="2"/>
        <v>3.0247082982162166E-3</v>
      </c>
    </row>
    <row r="81" spans="1:5">
      <c r="A81" s="3">
        <v>43416</v>
      </c>
      <c r="B81" s="1">
        <v>4350</v>
      </c>
      <c r="C81" s="1">
        <v>2092.3999020000001</v>
      </c>
      <c r="D81" s="8">
        <f t="shared" si="3"/>
        <v>-0.10689655172413792</v>
      </c>
      <c r="E81" s="8">
        <f t="shared" si="2"/>
        <v>-1.6688933108160664E-2</v>
      </c>
    </row>
    <row r="82" spans="1:5">
      <c r="A82" s="3">
        <v>43423</v>
      </c>
      <c r="B82" s="1">
        <v>3885</v>
      </c>
      <c r="C82" s="1">
        <v>2057.4799800000001</v>
      </c>
      <c r="D82" s="8">
        <f t="shared" si="3"/>
        <v>5.7915057915058021E-2</v>
      </c>
      <c r="E82" s="8">
        <f t="shared" si="2"/>
        <v>1.913998064758804E-2</v>
      </c>
    </row>
    <row r="83" spans="1:5">
      <c r="A83" s="3">
        <v>43430</v>
      </c>
      <c r="B83" s="1">
        <v>4110</v>
      </c>
      <c r="C83" s="1">
        <v>2096.860107</v>
      </c>
      <c r="D83" s="8">
        <f t="shared" si="3"/>
        <v>6.5693430656934337E-2</v>
      </c>
      <c r="E83" s="8">
        <f t="shared" si="2"/>
        <v>-1.0062710874016334E-2</v>
      </c>
    </row>
    <row r="84" spans="1:5">
      <c r="A84" s="3">
        <v>43437</v>
      </c>
      <c r="B84" s="1">
        <v>4380</v>
      </c>
      <c r="C84" s="1">
        <v>2075.76001</v>
      </c>
      <c r="D84" s="8">
        <f t="shared" si="3"/>
        <v>-6.164383561643838E-2</v>
      </c>
      <c r="E84" s="8">
        <f t="shared" si="2"/>
        <v>-3.0736342203643297E-3</v>
      </c>
    </row>
    <row r="85" spans="1:5">
      <c r="A85" s="3">
        <v>43444</v>
      </c>
      <c r="B85" s="1">
        <v>4110</v>
      </c>
      <c r="C85" s="1">
        <v>2069.3798830000001</v>
      </c>
      <c r="D85" s="8">
        <f t="shared" si="3"/>
        <v>-4.6228710462287159E-2</v>
      </c>
      <c r="E85" s="8">
        <f t="shared" si="2"/>
        <v>-3.8126846911075152E-3</v>
      </c>
    </row>
    <row r="86" spans="1:5">
      <c r="A86" s="3">
        <v>43451</v>
      </c>
      <c r="B86" s="1">
        <v>3920</v>
      </c>
      <c r="C86" s="1">
        <v>2061.48999</v>
      </c>
      <c r="D86" s="8">
        <f t="shared" si="3"/>
        <v>-7.6530612244898322E-3</v>
      </c>
      <c r="E86" s="8">
        <f t="shared" si="2"/>
        <v>-9.9199855925568015E-3</v>
      </c>
    </row>
    <row r="87" spans="1:5">
      <c r="A87" s="3">
        <v>43458</v>
      </c>
      <c r="B87" s="1">
        <v>3890</v>
      </c>
      <c r="C87" s="1">
        <v>2041.040039</v>
      </c>
      <c r="D87" s="8">
        <f t="shared" si="3"/>
        <v>-0.11311053984575836</v>
      </c>
      <c r="E87" s="8">
        <f t="shared" si="2"/>
        <v>-1.5085465454702907E-2</v>
      </c>
    </row>
    <row r="88" spans="1:5">
      <c r="A88" s="3">
        <v>43465</v>
      </c>
      <c r="B88" s="1">
        <v>3450</v>
      </c>
      <c r="C88" s="1">
        <v>2010.25</v>
      </c>
      <c r="D88" s="8">
        <f t="shared" si="3"/>
        <v>6.6666666666666652E-2</v>
      </c>
      <c r="E88" s="8">
        <f t="shared" si="2"/>
        <v>3.2493504787961758E-2</v>
      </c>
    </row>
    <row r="89" spans="1:5">
      <c r="A89" s="3">
        <v>43472</v>
      </c>
      <c r="B89" s="1">
        <v>3680</v>
      </c>
      <c r="C89" s="1">
        <v>2075.570068</v>
      </c>
      <c r="D89" s="8">
        <f t="shared" si="3"/>
        <v>-1.3586956521739135E-2</v>
      </c>
      <c r="E89" s="8">
        <f t="shared" si="2"/>
        <v>2.3468232535718059E-2</v>
      </c>
    </row>
    <row r="90" spans="1:5">
      <c r="A90" s="3">
        <v>43479</v>
      </c>
      <c r="B90" s="1">
        <v>3630</v>
      </c>
      <c r="C90" s="1">
        <v>2124.280029</v>
      </c>
      <c r="D90" s="8">
        <f t="shared" si="3"/>
        <v>1.7906336088154173E-2</v>
      </c>
      <c r="E90" s="8">
        <f t="shared" si="2"/>
        <v>2.516144306321122E-2</v>
      </c>
    </row>
    <row r="91" spans="1:5">
      <c r="A91" s="3">
        <v>43486</v>
      </c>
      <c r="B91" s="1">
        <v>3695</v>
      </c>
      <c r="C91" s="1">
        <v>2177.7299800000001</v>
      </c>
      <c r="D91" s="8">
        <f t="shared" si="3"/>
        <v>0.10554803788903921</v>
      </c>
      <c r="E91" s="8">
        <f t="shared" si="2"/>
        <v>1.1815046510036176E-2</v>
      </c>
    </row>
    <row r="92" spans="1:5">
      <c r="A92" s="3">
        <v>43493</v>
      </c>
      <c r="B92" s="1">
        <v>4085</v>
      </c>
      <c r="C92" s="1">
        <v>2203.459961</v>
      </c>
      <c r="D92" s="8">
        <f t="shared" si="3"/>
        <v>-1.7135862913096656E-2</v>
      </c>
      <c r="E92" s="8">
        <f t="shared" si="2"/>
        <v>-1.1985655499732517E-2</v>
      </c>
    </row>
    <row r="93" spans="1:5">
      <c r="A93" s="3">
        <v>43500</v>
      </c>
      <c r="B93" s="1">
        <v>4015</v>
      </c>
      <c r="C93" s="1">
        <v>2177.0500489999999</v>
      </c>
      <c r="D93" s="8">
        <f t="shared" si="3"/>
        <v>8.7173100871730913E-2</v>
      </c>
      <c r="E93" s="8">
        <f t="shared" si="2"/>
        <v>8.7457975569948943E-3</v>
      </c>
    </row>
    <row r="94" spans="1:5">
      <c r="A94" s="3">
        <v>43507</v>
      </c>
      <c r="B94" s="1">
        <v>4365</v>
      </c>
      <c r="C94" s="1">
        <v>2196.0900879999999</v>
      </c>
      <c r="D94" s="8">
        <f t="shared" si="3"/>
        <v>-1.6036655211912998E-2</v>
      </c>
      <c r="E94" s="8">
        <f t="shared" si="2"/>
        <v>1.5668716045860176E-2</v>
      </c>
    </row>
    <row r="95" spans="1:5">
      <c r="A95" s="3">
        <v>43514</v>
      </c>
      <c r="B95" s="1">
        <v>4295</v>
      </c>
      <c r="C95" s="1">
        <v>2230.5</v>
      </c>
      <c r="D95" s="8">
        <f t="shared" si="3"/>
        <v>-3.60884749708964E-2</v>
      </c>
      <c r="E95" s="8">
        <f t="shared" si="2"/>
        <v>-1.5718475229769102E-2</v>
      </c>
    </row>
    <row r="96" spans="1:5">
      <c r="A96" s="3">
        <v>43521</v>
      </c>
      <c r="B96" s="1">
        <v>4140</v>
      </c>
      <c r="C96" s="1">
        <v>2195.4399410000001</v>
      </c>
      <c r="D96" s="8">
        <f t="shared" si="3"/>
        <v>-4.8309178743961345E-2</v>
      </c>
      <c r="E96" s="8">
        <f t="shared" si="2"/>
        <v>-2.6418395200363154E-2</v>
      </c>
    </row>
    <row r="97" spans="1:5">
      <c r="A97" s="3">
        <v>43528</v>
      </c>
      <c r="B97" s="1">
        <v>3940</v>
      </c>
      <c r="C97" s="1">
        <v>2137.4399410000001</v>
      </c>
      <c r="D97" s="8">
        <f t="shared" si="3"/>
        <v>5.4568527918781751E-2</v>
      </c>
      <c r="E97" s="8">
        <f t="shared" si="2"/>
        <v>1.8091814070765544E-2</v>
      </c>
    </row>
    <row r="98" spans="1:5">
      <c r="A98" s="3">
        <v>43535</v>
      </c>
      <c r="B98" s="1">
        <v>4155</v>
      </c>
      <c r="C98" s="1">
        <v>2176.110107</v>
      </c>
      <c r="D98" s="8">
        <f t="shared" si="3"/>
        <v>2.5270758122743597E-2</v>
      </c>
      <c r="E98" s="8">
        <f t="shared" si="2"/>
        <v>4.9812938992062072E-3</v>
      </c>
    </row>
    <row r="99" spans="1:5">
      <c r="A99" s="3">
        <v>43542</v>
      </c>
      <c r="B99" s="1">
        <v>4260</v>
      </c>
      <c r="C99" s="1">
        <v>2186.9499510000001</v>
      </c>
      <c r="D99" s="8">
        <f t="shared" si="3"/>
        <v>-5.9859154929577496E-2</v>
      </c>
      <c r="E99" s="8">
        <f t="shared" si="2"/>
        <v>-2.1161905867501996E-2</v>
      </c>
    </row>
    <row r="100" spans="1:5">
      <c r="A100" s="3">
        <v>43549</v>
      </c>
      <c r="B100" s="1">
        <v>4005</v>
      </c>
      <c r="C100" s="1">
        <v>2140.669922</v>
      </c>
      <c r="D100" s="8">
        <f t="shared" si="3"/>
        <v>4.8689138576778923E-2</v>
      </c>
      <c r="E100" s="8">
        <f t="shared" si="2"/>
        <v>3.2204958032759246E-2</v>
      </c>
    </row>
    <row r="101" spans="1:5">
      <c r="A101" s="3">
        <v>43556</v>
      </c>
      <c r="B101" s="1">
        <v>4200</v>
      </c>
      <c r="C101" s="1">
        <v>2209.610107</v>
      </c>
      <c r="D101" s="8">
        <f t="shared" si="3"/>
        <v>9.52380952380949E-3</v>
      </c>
      <c r="E101" s="8">
        <f t="shared" si="2"/>
        <v>1.0789163176107897E-2</v>
      </c>
    </row>
    <row r="102" spans="1:5">
      <c r="A102" s="3">
        <v>43563</v>
      </c>
      <c r="B102" s="1">
        <v>4240</v>
      </c>
      <c r="C102" s="1">
        <v>2233.4499510000001</v>
      </c>
      <c r="D102" s="8">
        <f t="shared" si="3"/>
        <v>1.7688679245283057E-2</v>
      </c>
      <c r="E102" s="8">
        <f t="shared" si="2"/>
        <v>-7.7458861311192617E-3</v>
      </c>
    </row>
    <row r="103" spans="1:5">
      <c r="A103" s="3">
        <v>43570</v>
      </c>
      <c r="B103" s="1">
        <v>4315</v>
      </c>
      <c r="C103" s="1">
        <v>2216.1499020000001</v>
      </c>
      <c r="D103" s="8">
        <f t="shared" si="3"/>
        <v>6.6048667439165598E-2</v>
      </c>
      <c r="E103" s="8">
        <f t="shared" si="2"/>
        <v>-1.6623353396245211E-2</v>
      </c>
    </row>
    <row r="104" spans="1:5">
      <c r="A104" s="3">
        <v>43577</v>
      </c>
      <c r="B104" s="1">
        <v>4600</v>
      </c>
      <c r="C104" s="1">
        <v>2179.3100589999999</v>
      </c>
      <c r="D104" s="8">
        <f t="shared" si="3"/>
        <v>9.782608695652284E-3</v>
      </c>
      <c r="E104" s="8">
        <f t="shared" si="2"/>
        <v>7.8052266724291108E-3</v>
      </c>
    </row>
    <row r="105" spans="1:5">
      <c r="A105" s="3">
        <v>43584</v>
      </c>
      <c r="B105" s="1">
        <v>4645</v>
      </c>
      <c r="C105" s="1">
        <v>2196.320068</v>
      </c>
      <c r="D105" s="8">
        <f t="shared" si="3"/>
        <v>-0.12271259418729819</v>
      </c>
      <c r="E105" s="8">
        <f t="shared" si="2"/>
        <v>-4.0194519135086315E-2</v>
      </c>
    </row>
    <row r="106" spans="1:5">
      <c r="A106" s="3">
        <v>43591</v>
      </c>
      <c r="B106" s="1">
        <v>4075</v>
      </c>
      <c r="C106" s="1">
        <v>2108.040039</v>
      </c>
      <c r="D106" s="8">
        <f t="shared" si="3"/>
        <v>-7.361963190184051E-2</v>
      </c>
      <c r="E106" s="8">
        <f t="shared" si="2"/>
        <v>-2.4781308245350631E-2</v>
      </c>
    </row>
    <row r="107" spans="1:5">
      <c r="A107" s="3">
        <v>43598</v>
      </c>
      <c r="B107" s="1">
        <v>3775</v>
      </c>
      <c r="C107" s="1">
        <v>2055.8000489999999</v>
      </c>
      <c r="D107" s="8">
        <f t="shared" si="3"/>
        <v>-7.2847682119205337E-2</v>
      </c>
      <c r="E107" s="8">
        <f t="shared" si="2"/>
        <v>-5.1026314573261455E-3</v>
      </c>
    </row>
    <row r="108" spans="1:5">
      <c r="A108" s="3">
        <v>43605</v>
      </c>
      <c r="B108" s="1">
        <v>3500</v>
      </c>
      <c r="C108" s="1">
        <v>2045.3100589999999</v>
      </c>
      <c r="D108" s="8">
        <f t="shared" si="3"/>
        <v>7.1428571428571175E-3</v>
      </c>
      <c r="E108" s="8">
        <f t="shared" si="2"/>
        <v>-1.7454903643046027E-3</v>
      </c>
    </row>
    <row r="109" spans="1:5">
      <c r="A109" s="3">
        <v>43612</v>
      </c>
      <c r="B109" s="1">
        <v>3525</v>
      </c>
      <c r="C109" s="1">
        <v>2041.73999</v>
      </c>
      <c r="D109" s="8">
        <f t="shared" si="3"/>
        <v>3.2624113475177241E-2</v>
      </c>
      <c r="E109" s="8">
        <f t="shared" si="2"/>
        <v>1.4982362176292563E-2</v>
      </c>
    </row>
    <row r="110" spans="1:5">
      <c r="A110" s="3">
        <v>43619</v>
      </c>
      <c r="B110" s="1">
        <v>3640</v>
      </c>
      <c r="C110" s="1">
        <v>2072.330078</v>
      </c>
      <c r="D110" s="8">
        <f t="shared" si="3"/>
        <v>2.7472527472527375E-3</v>
      </c>
      <c r="E110" s="8">
        <f t="shared" si="2"/>
        <v>1.1137141831321751E-2</v>
      </c>
    </row>
    <row r="111" spans="1:5">
      <c r="A111" s="3">
        <v>43626</v>
      </c>
      <c r="B111" s="1">
        <v>3650</v>
      </c>
      <c r="C111" s="1">
        <v>2095.4099120000001</v>
      </c>
      <c r="D111" s="8">
        <f t="shared" si="3"/>
        <v>3.9726027397260166E-2</v>
      </c>
      <c r="E111" s="8">
        <f t="shared" si="2"/>
        <v>1.4417324661390563E-2</v>
      </c>
    </row>
    <row r="112" spans="1:5">
      <c r="A112" s="3">
        <v>43633</v>
      </c>
      <c r="B112" s="1">
        <v>3795</v>
      </c>
      <c r="C112" s="1">
        <v>2125.6201169999999</v>
      </c>
      <c r="D112" s="8">
        <f t="shared" si="3"/>
        <v>-3.9525691699604515E-3</v>
      </c>
      <c r="E112" s="8">
        <f t="shared" si="2"/>
        <v>2.3522547420451456E-3</v>
      </c>
    </row>
    <row r="113" spans="1:5">
      <c r="A113" s="3">
        <v>43640</v>
      </c>
      <c r="B113" s="1">
        <v>3780</v>
      </c>
      <c r="C113" s="1">
        <v>2130.6201169999999</v>
      </c>
      <c r="D113" s="8">
        <f t="shared" si="3"/>
        <v>-7.9365079365079083E-3</v>
      </c>
      <c r="E113" s="8">
        <f t="shared" si="2"/>
        <v>-9.4010325163939035E-3</v>
      </c>
    </row>
    <row r="114" spans="1:5">
      <c r="A114" s="3">
        <v>43647</v>
      </c>
      <c r="B114" s="1">
        <v>3750</v>
      </c>
      <c r="C114" s="1">
        <v>2110.5900879999999</v>
      </c>
      <c r="D114" s="8">
        <f t="shared" si="3"/>
        <v>-4.933333333333334E-2</v>
      </c>
      <c r="E114" s="8">
        <f t="shared" si="2"/>
        <v>-1.1338144785222659E-2</v>
      </c>
    </row>
    <row r="115" spans="1:5">
      <c r="A115" s="3">
        <v>43654</v>
      </c>
      <c r="B115" s="1">
        <v>3565</v>
      </c>
      <c r="C115" s="1">
        <v>2086.6599120000001</v>
      </c>
      <c r="D115" s="8">
        <f t="shared" si="3"/>
        <v>-2.8050490883591017E-3</v>
      </c>
      <c r="E115" s="8">
        <f t="shared" si="2"/>
        <v>3.6902012425299446E-3</v>
      </c>
    </row>
    <row r="116" spans="1:5">
      <c r="A116" s="3">
        <v>43661</v>
      </c>
      <c r="B116" s="1">
        <v>3555</v>
      </c>
      <c r="C116" s="1">
        <v>2094.360107</v>
      </c>
      <c r="D116" s="8">
        <f t="shared" si="3"/>
        <v>-4.641350210970463E-2</v>
      </c>
      <c r="E116" s="8">
        <f t="shared" si="2"/>
        <v>-1.3417032202857948E-2</v>
      </c>
    </row>
    <row r="117" spans="1:5">
      <c r="A117" s="3">
        <v>43668</v>
      </c>
      <c r="B117" s="1">
        <v>3390</v>
      </c>
      <c r="C117" s="1">
        <v>2066.26001</v>
      </c>
      <c r="D117" s="8">
        <f t="shared" si="3"/>
        <v>-3.6873156342182911E-2</v>
      </c>
      <c r="E117" s="8">
        <f t="shared" si="2"/>
        <v>-3.2972619452669938E-2</v>
      </c>
    </row>
    <row r="118" spans="1:5">
      <c r="A118" s="3">
        <v>43675</v>
      </c>
      <c r="B118" s="1">
        <v>3265</v>
      </c>
      <c r="C118" s="1">
        <v>1998.130005</v>
      </c>
      <c r="D118" s="8">
        <f t="shared" si="3"/>
        <v>-0.10566615620214392</v>
      </c>
      <c r="E118" s="8">
        <f t="shared" si="2"/>
        <v>-3.0218256494276452E-2</v>
      </c>
    </row>
    <row r="119" spans="1:5">
      <c r="A119" s="3">
        <v>43682</v>
      </c>
      <c r="B119" s="1">
        <v>2920</v>
      </c>
      <c r="C119" s="1">
        <v>1937.75</v>
      </c>
      <c r="D119" s="8">
        <f t="shared" si="3"/>
        <v>1.0273972602739656E-2</v>
      </c>
      <c r="E119" s="8">
        <f t="shared" si="2"/>
        <v>-5.4599179460714797E-3</v>
      </c>
    </row>
    <row r="120" spans="1:5">
      <c r="A120" s="3">
        <v>43689</v>
      </c>
      <c r="B120" s="1">
        <v>2950</v>
      </c>
      <c r="C120" s="1">
        <v>1927.170044</v>
      </c>
      <c r="D120" s="8">
        <f t="shared" si="3"/>
        <v>-3.8983050847457679E-2</v>
      </c>
      <c r="E120" s="8">
        <f t="shared" si="2"/>
        <v>1.0964266005371703E-2</v>
      </c>
    </row>
    <row r="121" spans="1:5">
      <c r="A121" s="3">
        <v>43696</v>
      </c>
      <c r="B121" s="1">
        <v>2835</v>
      </c>
      <c r="C121" s="1">
        <v>1948.3000489999999</v>
      </c>
      <c r="D121" s="8">
        <f t="shared" si="3"/>
        <v>1.2345679012345734E-2</v>
      </c>
      <c r="E121" s="8">
        <f t="shared" si="2"/>
        <v>1.0003587491569155E-2</v>
      </c>
    </row>
    <row r="122" spans="1:5">
      <c r="A122" s="3">
        <v>43703</v>
      </c>
      <c r="B122" s="1">
        <v>2870</v>
      </c>
      <c r="C122" s="1">
        <v>1967.790039</v>
      </c>
      <c r="D122" s="8">
        <f t="shared" si="3"/>
        <v>0.13240418118466901</v>
      </c>
      <c r="E122" s="8">
        <f t="shared" si="2"/>
        <v>2.1008321609864655E-2</v>
      </c>
    </row>
    <row r="123" spans="1:5">
      <c r="A123" s="3">
        <v>43710</v>
      </c>
      <c r="B123" s="1">
        <v>3250</v>
      </c>
      <c r="C123" s="1">
        <v>2009.130005</v>
      </c>
      <c r="D123" s="8">
        <f t="shared" si="3"/>
        <v>-2.4615384615384595E-2</v>
      </c>
      <c r="E123" s="8">
        <f t="shared" si="2"/>
        <v>1.9943928914644804E-2</v>
      </c>
    </row>
    <row r="124" spans="1:5">
      <c r="A124" s="3">
        <v>43717</v>
      </c>
      <c r="B124" s="1">
        <v>3170</v>
      </c>
      <c r="C124" s="1">
        <v>2049.1999510000001</v>
      </c>
      <c r="D124" s="8">
        <f t="shared" si="3"/>
        <v>2.8391167192429068E-2</v>
      </c>
      <c r="E124" s="8">
        <f t="shared" si="2"/>
        <v>2.0651995906669773E-2</v>
      </c>
    </row>
    <row r="125" spans="1:5">
      <c r="A125" s="3">
        <v>43724</v>
      </c>
      <c r="B125" s="1">
        <v>3260</v>
      </c>
      <c r="C125" s="1">
        <v>2091.5200199999999</v>
      </c>
      <c r="D125" s="8">
        <f t="shared" si="3"/>
        <v>2.914110429447847E-2</v>
      </c>
      <c r="E125" s="8">
        <f t="shared" si="2"/>
        <v>-1.9885101554036222E-2</v>
      </c>
    </row>
    <row r="126" spans="1:5">
      <c r="A126" s="3">
        <v>43731</v>
      </c>
      <c r="B126" s="1">
        <v>3355</v>
      </c>
      <c r="C126" s="1">
        <v>2049.929932</v>
      </c>
      <c r="D126" s="8">
        <f t="shared" si="3"/>
        <v>-4.4709388971684305E-3</v>
      </c>
      <c r="E126" s="8">
        <f t="shared" si="2"/>
        <v>-1.4263897776970458E-2</v>
      </c>
    </row>
    <row r="127" spans="1:5">
      <c r="A127" s="3">
        <v>43738</v>
      </c>
      <c r="B127" s="1">
        <v>3340</v>
      </c>
      <c r="C127" s="1">
        <v>2020.6899410000001</v>
      </c>
      <c r="D127" s="8">
        <f t="shared" si="3"/>
        <v>-2.9940119760479056E-2</v>
      </c>
      <c r="E127" s="8">
        <f t="shared" si="2"/>
        <v>1.1837562762430753E-2</v>
      </c>
    </row>
    <row r="128" spans="1:5">
      <c r="A128" s="3">
        <v>43745</v>
      </c>
      <c r="B128" s="1">
        <v>3240</v>
      </c>
      <c r="C128" s="1">
        <v>2044.6099850000001</v>
      </c>
      <c r="D128" s="8">
        <f t="shared" si="3"/>
        <v>7.870370370370372E-2</v>
      </c>
      <c r="E128" s="8">
        <f t="shared" si="2"/>
        <v>7.8645590689512268E-3</v>
      </c>
    </row>
    <row r="129" spans="1:5">
      <c r="A129" s="3">
        <v>43752</v>
      </c>
      <c r="B129" s="1">
        <v>3495</v>
      </c>
      <c r="C129" s="1">
        <v>2060.6899410000001</v>
      </c>
      <c r="D129" s="8">
        <f t="shared" si="3"/>
        <v>-1.4306151645207432E-2</v>
      </c>
      <c r="E129" s="8">
        <f t="shared" si="2"/>
        <v>1.3199439400767066E-2</v>
      </c>
    </row>
    <row r="130" spans="1:5">
      <c r="A130" s="3">
        <v>43759</v>
      </c>
      <c r="B130" s="1">
        <v>3445</v>
      </c>
      <c r="C130" s="1">
        <v>2087.889893</v>
      </c>
      <c r="D130" s="8">
        <f t="shared" si="3"/>
        <v>-2.0319303338171224E-2</v>
      </c>
      <c r="E130" s="8">
        <f t="shared" si="2"/>
        <v>5.8959325591219081E-3</v>
      </c>
    </row>
    <row r="131" spans="1:5">
      <c r="A131" s="3">
        <v>43766</v>
      </c>
      <c r="B131" s="1">
        <v>3375</v>
      </c>
      <c r="C131" s="1">
        <v>2100.1999510000001</v>
      </c>
      <c r="D131" s="8">
        <f t="shared" si="3"/>
        <v>-4.5925925925925926E-2</v>
      </c>
      <c r="E131" s="8">
        <f t="shared" ref="E131:E194" si="4">C132/C131-1</f>
        <v>1.7631668347753537E-2</v>
      </c>
    </row>
    <row r="132" spans="1:5">
      <c r="A132" s="3">
        <v>43773</v>
      </c>
      <c r="B132" s="1">
        <v>3220</v>
      </c>
      <c r="C132" s="1">
        <v>2137.2299800000001</v>
      </c>
      <c r="D132" s="8">
        <f t="shared" ref="D132:D195" si="5">B133/B132-1</f>
        <v>-9.3167701863353658E-3</v>
      </c>
      <c r="E132" s="8">
        <f t="shared" si="4"/>
        <v>1.1673966879315323E-2</v>
      </c>
    </row>
    <row r="133" spans="1:5">
      <c r="A133" s="3">
        <v>43780</v>
      </c>
      <c r="B133" s="1">
        <v>3190</v>
      </c>
      <c r="C133" s="1">
        <v>2162.179932</v>
      </c>
      <c r="D133" s="8">
        <f t="shared" si="5"/>
        <v>-4.3887147335423204E-2</v>
      </c>
      <c r="E133" s="8">
        <f t="shared" si="4"/>
        <v>-2.7851507688491428E-2</v>
      </c>
    </row>
    <row r="134" spans="1:5">
      <c r="A134" s="3">
        <v>43787</v>
      </c>
      <c r="B134" s="1">
        <v>3050</v>
      </c>
      <c r="C134" s="1">
        <v>2101.959961</v>
      </c>
      <c r="D134" s="8">
        <f t="shared" si="5"/>
        <v>2.2950819672131084E-2</v>
      </c>
      <c r="E134" s="8">
        <f t="shared" si="4"/>
        <v>-6.6604503700153916E-3</v>
      </c>
    </row>
    <row r="135" spans="1:5">
      <c r="A135" s="3">
        <v>43794</v>
      </c>
      <c r="B135" s="1">
        <v>3120</v>
      </c>
      <c r="C135" s="1">
        <v>2087.959961</v>
      </c>
      <c r="D135" s="8">
        <f t="shared" si="5"/>
        <v>-3.0448717948717952E-2</v>
      </c>
      <c r="E135" s="8">
        <f t="shared" si="4"/>
        <v>-2.9262357105133141E-3</v>
      </c>
    </row>
    <row r="136" spans="1:5">
      <c r="A136" s="3">
        <v>43801</v>
      </c>
      <c r="B136" s="1">
        <v>3025</v>
      </c>
      <c r="C136" s="1">
        <v>2081.8500979999999</v>
      </c>
      <c r="D136" s="8">
        <f t="shared" si="5"/>
        <v>0.1454545454545455</v>
      </c>
      <c r="E136" s="8">
        <f t="shared" si="4"/>
        <v>4.2462184037613593E-2</v>
      </c>
    </row>
    <row r="137" spans="1:5">
      <c r="A137" s="3">
        <v>43808</v>
      </c>
      <c r="B137" s="1">
        <v>3465</v>
      </c>
      <c r="C137" s="1">
        <v>2170.25</v>
      </c>
      <c r="D137" s="8">
        <f t="shared" si="5"/>
        <v>0.15873015873015883</v>
      </c>
      <c r="E137" s="8">
        <f t="shared" si="4"/>
        <v>1.5634112199055306E-2</v>
      </c>
    </row>
    <row r="138" spans="1:5">
      <c r="A138" s="3">
        <v>43815</v>
      </c>
      <c r="B138" s="1">
        <v>4015</v>
      </c>
      <c r="C138" s="1">
        <v>2204.179932</v>
      </c>
      <c r="D138" s="8">
        <f t="shared" si="5"/>
        <v>1.8679950186799577E-2</v>
      </c>
      <c r="E138" s="8">
        <f t="shared" si="4"/>
        <v>1.3623660919837022E-5</v>
      </c>
    </row>
    <row r="139" spans="1:5">
      <c r="A139" s="3">
        <v>43822</v>
      </c>
      <c r="B139" s="1">
        <v>4090</v>
      </c>
      <c r="C139" s="1">
        <v>2204.209961</v>
      </c>
      <c r="D139" s="8">
        <f t="shared" si="5"/>
        <v>-2.5672371638141844E-2</v>
      </c>
      <c r="E139" s="8">
        <f t="shared" si="4"/>
        <v>-1.2589544776129391E-2</v>
      </c>
    </row>
    <row r="140" spans="1:5">
      <c r="A140" s="3">
        <v>43829</v>
      </c>
      <c r="B140" s="1">
        <v>3985</v>
      </c>
      <c r="C140" s="1">
        <v>2176.459961</v>
      </c>
      <c r="D140" s="8">
        <f t="shared" si="5"/>
        <v>8.4065244667503203E-2</v>
      </c>
      <c r="E140" s="8">
        <f t="shared" si="4"/>
        <v>1.3751657524748717E-2</v>
      </c>
    </row>
    <row r="141" spans="1:5">
      <c r="A141" s="3">
        <v>43836</v>
      </c>
      <c r="B141" s="1">
        <v>4320</v>
      </c>
      <c r="C141" s="1">
        <v>2206.389893</v>
      </c>
      <c r="D141" s="8">
        <f t="shared" si="5"/>
        <v>5.6712962962963021E-2</v>
      </c>
      <c r="E141" s="8">
        <f t="shared" si="4"/>
        <v>2.0023738841519423E-2</v>
      </c>
    </row>
    <row r="142" spans="1:5">
      <c r="A142" s="3">
        <v>43843</v>
      </c>
      <c r="B142" s="1">
        <v>4565</v>
      </c>
      <c r="C142" s="1">
        <v>2250.570068</v>
      </c>
      <c r="D142" s="8">
        <f t="shared" si="5"/>
        <v>8.6527929901423883E-2</v>
      </c>
      <c r="E142" s="8">
        <f t="shared" si="4"/>
        <v>-1.9729156906213019E-3</v>
      </c>
    </row>
    <row r="143" spans="1:5">
      <c r="A143" s="3">
        <v>43850</v>
      </c>
      <c r="B143" s="1">
        <v>4960</v>
      </c>
      <c r="C143" s="1">
        <v>2246.1298830000001</v>
      </c>
      <c r="D143" s="8">
        <f t="shared" si="5"/>
        <v>-0.12298387096774188</v>
      </c>
      <c r="E143" s="8">
        <f t="shared" si="4"/>
        <v>-5.6595067792880704E-2</v>
      </c>
    </row>
    <row r="144" spans="1:5">
      <c r="A144" s="3">
        <v>43857</v>
      </c>
      <c r="B144" s="1">
        <v>4350</v>
      </c>
      <c r="C144" s="1">
        <v>2119.01001</v>
      </c>
      <c r="D144" s="8">
        <f t="shared" si="5"/>
        <v>7.8160919540229967E-2</v>
      </c>
      <c r="E144" s="8">
        <f t="shared" si="4"/>
        <v>4.3860076432578943E-2</v>
      </c>
    </row>
    <row r="145" spans="1:5">
      <c r="A145" s="3">
        <v>43864</v>
      </c>
      <c r="B145" s="1">
        <v>4690</v>
      </c>
      <c r="C145" s="1">
        <v>2211.9499510000001</v>
      </c>
      <c r="D145" s="8">
        <f t="shared" si="5"/>
        <v>5.1172707889125757E-2</v>
      </c>
      <c r="E145" s="8">
        <f t="shared" si="4"/>
        <v>1.4304183051563113E-2</v>
      </c>
    </row>
    <row r="146" spans="1:5">
      <c r="A146" s="3">
        <v>43871</v>
      </c>
      <c r="B146" s="1">
        <v>4930</v>
      </c>
      <c r="C146" s="1">
        <v>2243.5900879999999</v>
      </c>
      <c r="D146" s="8">
        <f t="shared" si="5"/>
        <v>-3.0425963488843855E-2</v>
      </c>
      <c r="E146" s="8">
        <f t="shared" si="4"/>
        <v>-3.5991423046436655E-2</v>
      </c>
    </row>
    <row r="147" spans="1:5">
      <c r="A147" s="3">
        <v>43878</v>
      </c>
      <c r="B147" s="1">
        <v>4780</v>
      </c>
      <c r="C147" s="1">
        <v>2162.8400879999999</v>
      </c>
      <c r="D147" s="8">
        <f t="shared" si="5"/>
        <v>-9.4142259414225937E-2</v>
      </c>
      <c r="E147" s="8">
        <f t="shared" si="4"/>
        <v>-8.1295921494867307E-2</v>
      </c>
    </row>
    <row r="148" spans="1:5">
      <c r="A148" s="3">
        <v>43885</v>
      </c>
      <c r="B148" s="1">
        <v>4330</v>
      </c>
      <c r="C148" s="1">
        <v>1987.01001</v>
      </c>
      <c r="D148" s="8">
        <f t="shared" si="5"/>
        <v>6.4665127020785196E-2</v>
      </c>
      <c r="E148" s="8">
        <f t="shared" si="4"/>
        <v>2.6778909382545013E-2</v>
      </c>
    </row>
    <row r="149" spans="1:5">
      <c r="A149" s="3">
        <v>43892</v>
      </c>
      <c r="B149" s="1">
        <v>4610</v>
      </c>
      <c r="C149" s="1">
        <v>2040.219971</v>
      </c>
      <c r="D149" s="8">
        <f t="shared" si="5"/>
        <v>-0.18112798264642083</v>
      </c>
      <c r="E149" s="8">
        <f t="shared" si="4"/>
        <v>-0.13174071120785036</v>
      </c>
    </row>
    <row r="150" spans="1:5">
      <c r="A150" s="3">
        <v>43899</v>
      </c>
      <c r="B150" s="1">
        <v>3775</v>
      </c>
      <c r="C150" s="1">
        <v>1771.4399410000001</v>
      </c>
      <c r="D150" s="8">
        <f t="shared" si="5"/>
        <v>-0.19602649006622519</v>
      </c>
      <c r="E150" s="8">
        <f t="shared" si="4"/>
        <v>-0.1158887254648393</v>
      </c>
    </row>
    <row r="151" spans="1:5">
      <c r="A151" s="3">
        <v>43906</v>
      </c>
      <c r="B151" s="1">
        <v>3035</v>
      </c>
      <c r="C151" s="1">
        <v>1566.150024</v>
      </c>
      <c r="D151" s="8">
        <f t="shared" si="5"/>
        <v>0.11696869851729819</v>
      </c>
      <c r="E151" s="8">
        <f t="shared" si="4"/>
        <v>9.6785080405553892E-2</v>
      </c>
    </row>
    <row r="152" spans="1:5">
      <c r="A152" s="3">
        <v>43913</v>
      </c>
      <c r="B152" s="1">
        <v>3390</v>
      </c>
      <c r="C152" s="1">
        <v>1717.7299800000001</v>
      </c>
      <c r="D152" s="8">
        <f t="shared" si="5"/>
        <v>-1.4749262536872809E-3</v>
      </c>
      <c r="E152" s="8">
        <f t="shared" si="4"/>
        <v>4.4884592396763345E-3</v>
      </c>
    </row>
    <row r="153" spans="1:5">
      <c r="A153" s="3">
        <v>43920</v>
      </c>
      <c r="B153" s="1">
        <v>3385</v>
      </c>
      <c r="C153" s="1">
        <v>1725.4399410000001</v>
      </c>
      <c r="D153" s="8">
        <f t="shared" si="5"/>
        <v>5.7607090103397374E-2</v>
      </c>
      <c r="E153" s="8">
        <f t="shared" si="4"/>
        <v>7.8391607140847919E-2</v>
      </c>
    </row>
    <row r="154" spans="1:5">
      <c r="A154" s="3">
        <v>43927</v>
      </c>
      <c r="B154" s="1">
        <v>3580</v>
      </c>
      <c r="C154" s="1">
        <v>1860.6999510000001</v>
      </c>
      <c r="D154" s="8">
        <f t="shared" si="5"/>
        <v>8.9385474860335101E-2</v>
      </c>
      <c r="E154" s="8">
        <f t="shared" si="4"/>
        <v>2.8930015272516041E-2</v>
      </c>
    </row>
    <row r="155" spans="1:5">
      <c r="A155" s="3">
        <v>43934</v>
      </c>
      <c r="B155" s="1">
        <v>3900</v>
      </c>
      <c r="C155" s="1">
        <v>1914.530029</v>
      </c>
      <c r="D155" s="8">
        <f t="shared" si="5"/>
        <v>-1.2820512820512775E-2</v>
      </c>
      <c r="E155" s="8">
        <f t="shared" si="4"/>
        <v>-1.3329651984267721E-2</v>
      </c>
    </row>
    <row r="156" spans="1:5">
      <c r="A156" s="3">
        <v>43941</v>
      </c>
      <c r="B156" s="1">
        <v>3850</v>
      </c>
      <c r="C156" s="1">
        <v>1889.01001</v>
      </c>
      <c r="D156" s="8">
        <f t="shared" si="5"/>
        <v>1.6883116883116944E-2</v>
      </c>
      <c r="E156" s="8">
        <f t="shared" si="4"/>
        <v>3.0995097267906946E-2</v>
      </c>
    </row>
    <row r="157" spans="1:5">
      <c r="A157" s="3">
        <v>43948</v>
      </c>
      <c r="B157" s="1">
        <v>3915</v>
      </c>
      <c r="C157" s="1">
        <v>1947.5600589999999</v>
      </c>
      <c r="D157" s="8">
        <f t="shared" si="5"/>
        <v>0.11749680715197952</v>
      </c>
      <c r="E157" s="8">
        <f t="shared" si="4"/>
        <v>-8.9348361400121146E-4</v>
      </c>
    </row>
    <row r="158" spans="1:5">
      <c r="A158" s="3">
        <v>43955</v>
      </c>
      <c r="B158" s="1">
        <v>4375</v>
      </c>
      <c r="C158" s="1">
        <v>1945.8199460000001</v>
      </c>
      <c r="D158" s="8">
        <f t="shared" si="5"/>
        <v>-2.9714285714285693E-2</v>
      </c>
      <c r="E158" s="8">
        <f t="shared" si="4"/>
        <v>-9.5280742897678739E-3</v>
      </c>
    </row>
    <row r="159" spans="1:5">
      <c r="A159" s="3">
        <v>43962</v>
      </c>
      <c r="B159" s="1">
        <v>4245</v>
      </c>
      <c r="C159" s="1">
        <v>1927.280029</v>
      </c>
      <c r="D159" s="8">
        <f t="shared" si="5"/>
        <v>9.1872791519434616E-2</v>
      </c>
      <c r="E159" s="8">
        <f t="shared" si="4"/>
        <v>2.2233393879058427E-2</v>
      </c>
    </row>
    <row r="160" spans="1:5">
      <c r="A160" s="3">
        <v>43969</v>
      </c>
      <c r="B160" s="1">
        <v>4635</v>
      </c>
      <c r="C160" s="1">
        <v>1970.130005</v>
      </c>
      <c r="D160" s="8">
        <f t="shared" si="5"/>
        <v>-4.3149946062567279E-3</v>
      </c>
      <c r="E160" s="8">
        <f t="shared" si="4"/>
        <v>3.0185810504419042E-2</v>
      </c>
    </row>
    <row r="161" spans="1:5">
      <c r="A161" s="3">
        <v>43976</v>
      </c>
      <c r="B161" s="1">
        <v>4615</v>
      </c>
      <c r="C161" s="1">
        <v>2029.599976</v>
      </c>
      <c r="D161" s="8">
        <f t="shared" si="5"/>
        <v>-4.8754062838569867E-2</v>
      </c>
      <c r="E161" s="8">
        <f t="shared" si="4"/>
        <v>7.5024705755120769E-2</v>
      </c>
    </row>
    <row r="162" spans="1:5">
      <c r="A162" s="3">
        <v>43983</v>
      </c>
      <c r="B162" s="1">
        <v>4390</v>
      </c>
      <c r="C162" s="1">
        <v>2181.8701169999999</v>
      </c>
      <c r="D162" s="8">
        <f t="shared" si="5"/>
        <v>-7.5170842824601403E-2</v>
      </c>
      <c r="E162" s="8">
        <f t="shared" si="4"/>
        <v>-2.2719073703689197E-2</v>
      </c>
    </row>
    <row r="163" spans="1:5">
      <c r="A163" s="3">
        <v>43990</v>
      </c>
      <c r="B163" s="1">
        <v>4060</v>
      </c>
      <c r="C163" s="1">
        <v>2132.3000489999999</v>
      </c>
      <c r="D163" s="8">
        <f t="shared" si="5"/>
        <v>-4.9261083743842304E-3</v>
      </c>
      <c r="E163" s="8">
        <f t="shared" si="4"/>
        <v>4.2301828038835421E-3</v>
      </c>
    </row>
    <row r="164" spans="1:5">
      <c r="A164" s="3">
        <v>43997</v>
      </c>
      <c r="B164" s="1">
        <v>4040</v>
      </c>
      <c r="C164" s="1">
        <v>2141.320068</v>
      </c>
      <c r="D164" s="8">
        <f t="shared" si="5"/>
        <v>-4.826732673267331E-2</v>
      </c>
      <c r="E164" s="8">
        <f t="shared" si="4"/>
        <v>-3.1149785124041651E-3</v>
      </c>
    </row>
    <row r="165" spans="1:5">
      <c r="A165" s="3">
        <v>44004</v>
      </c>
      <c r="B165" s="1">
        <v>3845</v>
      </c>
      <c r="C165" s="1">
        <v>2134.6499020000001</v>
      </c>
      <c r="D165" s="8">
        <f t="shared" si="5"/>
        <v>2.4707412223667014E-2</v>
      </c>
      <c r="E165" s="8">
        <f t="shared" si="4"/>
        <v>8.3198701498359284E-3</v>
      </c>
    </row>
    <row r="166" spans="1:5">
      <c r="A166" s="3">
        <v>44011</v>
      </c>
      <c r="B166" s="1">
        <v>3940</v>
      </c>
      <c r="C166" s="1">
        <v>2152.4099120000001</v>
      </c>
      <c r="D166" s="8">
        <f t="shared" si="5"/>
        <v>0.10152284263959399</v>
      </c>
      <c r="E166" s="8">
        <f t="shared" si="4"/>
        <v>-1.0034854364674439E-3</v>
      </c>
    </row>
    <row r="167" spans="1:5">
      <c r="A167" s="3">
        <v>44018</v>
      </c>
      <c r="B167" s="1">
        <v>4340</v>
      </c>
      <c r="C167" s="1">
        <v>2150.25</v>
      </c>
      <c r="D167" s="8">
        <f t="shared" si="5"/>
        <v>0.1301843317972351</v>
      </c>
      <c r="E167" s="8">
        <f t="shared" si="4"/>
        <v>2.3690241134751711E-2</v>
      </c>
    </row>
    <row r="168" spans="1:5">
      <c r="A168" s="3">
        <v>44025</v>
      </c>
      <c r="B168" s="1">
        <v>4905</v>
      </c>
      <c r="C168" s="1">
        <v>2201.1899410000001</v>
      </c>
      <c r="D168" s="8">
        <f t="shared" si="5"/>
        <v>0.21304791029561665</v>
      </c>
      <c r="E168" s="8">
        <f t="shared" si="4"/>
        <v>-3.4072479890545626E-4</v>
      </c>
    </row>
    <row r="169" spans="1:5">
      <c r="A169" s="3">
        <v>44032</v>
      </c>
      <c r="B169" s="1">
        <v>5950</v>
      </c>
      <c r="C169" s="1">
        <v>2200.4399410000001</v>
      </c>
      <c r="D169" s="8">
        <f t="shared" si="5"/>
        <v>-4.2016806722688926E-3</v>
      </c>
      <c r="E169" s="8">
        <f t="shared" si="4"/>
        <v>2.2236542378776925E-2</v>
      </c>
    </row>
    <row r="170" spans="1:5">
      <c r="A170" s="3">
        <v>44039</v>
      </c>
      <c r="B170" s="1">
        <v>5925</v>
      </c>
      <c r="C170" s="1">
        <v>2249.3701169999999</v>
      </c>
      <c r="D170" s="8">
        <f t="shared" si="5"/>
        <v>-8.4388185654008518E-3</v>
      </c>
      <c r="E170" s="8">
        <f t="shared" si="4"/>
        <v>4.5479311842391734E-2</v>
      </c>
    </row>
    <row r="171" spans="1:5">
      <c r="A171" s="3">
        <v>44046</v>
      </c>
      <c r="B171" s="1">
        <v>5875</v>
      </c>
      <c r="C171" s="1">
        <v>2351.669922</v>
      </c>
      <c r="D171" s="8">
        <f t="shared" si="5"/>
        <v>-6.3829787234042534E-2</v>
      </c>
      <c r="E171" s="8">
        <f t="shared" si="4"/>
        <v>2.3736353251704312E-2</v>
      </c>
    </row>
    <row r="172" spans="1:5">
      <c r="A172" s="3">
        <v>44053</v>
      </c>
      <c r="B172" s="1">
        <v>5500</v>
      </c>
      <c r="C172" s="1">
        <v>2407.48999</v>
      </c>
      <c r="D172" s="8">
        <f t="shared" si="5"/>
        <v>-9.2727272727272769E-2</v>
      </c>
      <c r="E172" s="8">
        <f t="shared" si="4"/>
        <v>-4.2741570028293263E-2</v>
      </c>
    </row>
    <row r="173" spans="1:5">
      <c r="A173" s="3">
        <v>44060</v>
      </c>
      <c r="B173" s="1">
        <v>4990</v>
      </c>
      <c r="C173" s="1">
        <v>2304.5900879999999</v>
      </c>
      <c r="D173" s="8">
        <f t="shared" si="5"/>
        <v>-1.0020040080159776E-3</v>
      </c>
      <c r="E173" s="8">
        <f t="shared" si="4"/>
        <v>2.1353021197234368E-2</v>
      </c>
    </row>
    <row r="174" spans="1:5">
      <c r="A174" s="3">
        <v>44067</v>
      </c>
      <c r="B174" s="1">
        <v>4985</v>
      </c>
      <c r="C174" s="1">
        <v>2353.8000489999999</v>
      </c>
      <c r="D174" s="8">
        <f t="shared" si="5"/>
        <v>5.3159478435305996E-2</v>
      </c>
      <c r="E174" s="8">
        <f t="shared" si="4"/>
        <v>6.1389883164200132E-3</v>
      </c>
    </row>
    <row r="175" spans="1:5">
      <c r="A175" s="3">
        <v>44074</v>
      </c>
      <c r="B175" s="1">
        <v>5250</v>
      </c>
      <c r="C175" s="1">
        <v>2368.25</v>
      </c>
      <c r="D175" s="8">
        <f t="shared" si="5"/>
        <v>6.1904761904761907E-2</v>
      </c>
      <c r="E175" s="8">
        <f t="shared" si="4"/>
        <v>1.2008842394172881E-2</v>
      </c>
    </row>
    <row r="176" spans="1:5">
      <c r="A176" s="3">
        <v>44081</v>
      </c>
      <c r="B176" s="1">
        <v>5575</v>
      </c>
      <c r="C176" s="1">
        <v>2396.6899410000001</v>
      </c>
      <c r="D176" s="8">
        <f t="shared" si="5"/>
        <v>-5.8295964125560484E-2</v>
      </c>
      <c r="E176" s="8">
        <f t="shared" si="4"/>
        <v>6.5548574854221719E-3</v>
      </c>
    </row>
    <row r="177" spans="1:5">
      <c r="A177" s="3">
        <v>44088</v>
      </c>
      <c r="B177" s="1">
        <v>5250</v>
      </c>
      <c r="C177" s="1">
        <v>2412.3999020000001</v>
      </c>
      <c r="D177" s="8">
        <f t="shared" si="5"/>
        <v>-5.7142857142857162E-2</v>
      </c>
      <c r="E177" s="8">
        <f t="shared" si="4"/>
        <v>-5.53846246176809E-2</v>
      </c>
    </row>
    <row r="178" spans="1:5">
      <c r="A178" s="3">
        <v>44095</v>
      </c>
      <c r="B178" s="1">
        <v>4950</v>
      </c>
      <c r="C178" s="1">
        <v>2278.790039</v>
      </c>
      <c r="D178" s="8">
        <f t="shared" si="5"/>
        <v>5.555555555555558E-2</v>
      </c>
      <c r="E178" s="8">
        <f t="shared" si="4"/>
        <v>2.1546458058745221E-2</v>
      </c>
    </row>
    <row r="179" spans="1:5">
      <c r="A179" s="3">
        <v>44102</v>
      </c>
      <c r="B179" s="1">
        <v>5225</v>
      </c>
      <c r="C179" s="1">
        <v>2327.889893</v>
      </c>
      <c r="D179" s="8">
        <f t="shared" si="5"/>
        <v>4.7846889952152249E-3</v>
      </c>
      <c r="E179" s="8">
        <f t="shared" si="4"/>
        <v>2.752280861421319E-2</v>
      </c>
    </row>
    <row r="180" spans="1:5">
      <c r="A180" s="3">
        <v>44109</v>
      </c>
      <c r="B180" s="1">
        <v>5250</v>
      </c>
      <c r="C180" s="1">
        <v>2391.959961</v>
      </c>
      <c r="D180" s="8">
        <f t="shared" si="5"/>
        <v>7.6190476190476142E-2</v>
      </c>
      <c r="E180" s="8">
        <f t="shared" si="4"/>
        <v>-2.1083100395592247E-2</v>
      </c>
    </row>
    <row r="181" spans="1:5">
      <c r="A181" s="3">
        <v>44116</v>
      </c>
      <c r="B181" s="1">
        <v>5650</v>
      </c>
      <c r="C181" s="1">
        <v>2341.530029</v>
      </c>
      <c r="D181" s="8">
        <f t="shared" si="5"/>
        <v>-9.2920353982300918E-2</v>
      </c>
      <c r="E181" s="8">
        <f t="shared" si="4"/>
        <v>8.2339452243684885E-3</v>
      </c>
    </row>
    <row r="182" spans="1:5">
      <c r="A182" s="3">
        <v>44123</v>
      </c>
      <c r="B182" s="1">
        <v>5125</v>
      </c>
      <c r="C182" s="1">
        <v>2360.8100589999999</v>
      </c>
      <c r="D182" s="8">
        <f t="shared" si="5"/>
        <v>5.8536585365853711E-2</v>
      </c>
      <c r="E182" s="8">
        <f t="shared" si="4"/>
        <v>-3.9672889668926903E-2</v>
      </c>
    </row>
    <row r="183" spans="1:5">
      <c r="A183" s="3">
        <v>44130</v>
      </c>
      <c r="B183" s="1">
        <v>5425</v>
      </c>
      <c r="C183" s="1">
        <v>2267.1499020000001</v>
      </c>
      <c r="D183" s="8">
        <f t="shared" si="5"/>
        <v>6.9124423963133674E-2</v>
      </c>
      <c r="E183" s="8">
        <f t="shared" si="4"/>
        <v>6.5875704940484336E-2</v>
      </c>
    </row>
    <row r="184" spans="1:5">
      <c r="A184" s="3">
        <v>44137</v>
      </c>
      <c r="B184" s="1">
        <v>5800</v>
      </c>
      <c r="C184" s="1">
        <v>2416.5</v>
      </c>
      <c r="D184" s="8">
        <f t="shared" si="5"/>
        <v>0</v>
      </c>
      <c r="E184" s="8">
        <f t="shared" si="4"/>
        <v>3.2017428926132796E-2</v>
      </c>
    </row>
    <row r="185" spans="1:5">
      <c r="A185" s="3">
        <v>44144</v>
      </c>
      <c r="B185" s="1">
        <v>5800</v>
      </c>
      <c r="C185" s="1">
        <v>2493.8701169999999</v>
      </c>
      <c r="D185" s="8">
        <f t="shared" si="5"/>
        <v>8.6206896551724199E-2</v>
      </c>
      <c r="E185" s="8">
        <f t="shared" si="4"/>
        <v>2.391058082516806E-2</v>
      </c>
    </row>
    <row r="186" spans="1:5">
      <c r="A186" s="3">
        <v>44151</v>
      </c>
      <c r="B186" s="1">
        <v>6300</v>
      </c>
      <c r="C186" s="1">
        <v>2553.5</v>
      </c>
      <c r="D186" s="8">
        <f t="shared" si="5"/>
        <v>-1.1904761904761862E-2</v>
      </c>
      <c r="E186" s="8">
        <f t="shared" si="4"/>
        <v>3.1309947523007642E-2</v>
      </c>
    </row>
    <row r="187" spans="1:5">
      <c r="A187" s="3">
        <v>44158</v>
      </c>
      <c r="B187" s="1">
        <v>6225</v>
      </c>
      <c r="C187" s="1">
        <v>2633.4499510000001</v>
      </c>
      <c r="D187" s="8">
        <f t="shared" si="5"/>
        <v>-4.0160642570281624E-3</v>
      </c>
      <c r="E187" s="8">
        <f t="shared" si="4"/>
        <v>3.7213541864650423E-2</v>
      </c>
    </row>
    <row r="188" spans="1:5">
      <c r="A188" s="3">
        <v>44165</v>
      </c>
      <c r="B188" s="1">
        <v>6200</v>
      </c>
      <c r="C188" s="1">
        <v>2731.4499510000001</v>
      </c>
      <c r="D188" s="8">
        <f t="shared" si="5"/>
        <v>0.13306451612903225</v>
      </c>
      <c r="E188" s="8">
        <f t="shared" si="4"/>
        <v>1.4135389149585009E-2</v>
      </c>
    </row>
    <row r="189" spans="1:5">
      <c r="A189" s="3">
        <v>44172</v>
      </c>
      <c r="B189" s="1">
        <v>7025</v>
      </c>
      <c r="C189" s="1">
        <v>2770.0600589999999</v>
      </c>
      <c r="D189" s="8">
        <f t="shared" si="5"/>
        <v>0.16014234875444844</v>
      </c>
      <c r="E189" s="8">
        <f t="shared" si="4"/>
        <v>7.6528051913982154E-4</v>
      </c>
    </row>
    <row r="190" spans="1:5">
      <c r="A190" s="3">
        <v>44179</v>
      </c>
      <c r="B190" s="1">
        <v>8150</v>
      </c>
      <c r="C190" s="1">
        <v>2772.179932</v>
      </c>
      <c r="D190" s="8">
        <f t="shared" si="5"/>
        <v>3.6809815950920255E-2</v>
      </c>
      <c r="E190" s="8">
        <f t="shared" si="4"/>
        <v>1.2510073606578631E-2</v>
      </c>
    </row>
    <row r="191" spans="1:5">
      <c r="A191" s="3">
        <v>44186</v>
      </c>
      <c r="B191" s="1">
        <v>8450</v>
      </c>
      <c r="C191" s="1">
        <v>2806.860107</v>
      </c>
      <c r="D191" s="8">
        <f t="shared" si="5"/>
        <v>7.1005917159763232E-2</v>
      </c>
      <c r="E191" s="8">
        <f t="shared" si="4"/>
        <v>2.3731095053110218E-2</v>
      </c>
    </row>
    <row r="192" spans="1:5">
      <c r="A192" s="3">
        <v>44193</v>
      </c>
      <c r="B192" s="1">
        <v>9050</v>
      </c>
      <c r="C192" s="1">
        <v>2873.469971</v>
      </c>
      <c r="D192" s="8">
        <f t="shared" si="5"/>
        <v>-3.3149171270718258E-2</v>
      </c>
      <c r="E192" s="8">
        <f t="shared" si="4"/>
        <v>9.6994213899164405E-2</v>
      </c>
    </row>
    <row r="193" spans="1:5">
      <c r="A193" s="3">
        <v>44200</v>
      </c>
      <c r="B193" s="1">
        <v>8750</v>
      </c>
      <c r="C193" s="1">
        <v>3152.179932</v>
      </c>
      <c r="D193" s="8">
        <f t="shared" si="5"/>
        <v>7.714285714285718E-2</v>
      </c>
      <c r="E193" s="8">
        <f t="shared" si="4"/>
        <v>-2.1026727988191496E-2</v>
      </c>
    </row>
    <row r="194" spans="1:5">
      <c r="A194" s="3">
        <v>44207</v>
      </c>
      <c r="B194" s="1">
        <v>9425</v>
      </c>
      <c r="C194" s="1">
        <v>3085.8999020000001</v>
      </c>
      <c r="D194" s="8">
        <f t="shared" si="5"/>
        <v>9.8143236074270668E-2</v>
      </c>
      <c r="E194" s="8">
        <f t="shared" si="4"/>
        <v>1.7735501065517134E-2</v>
      </c>
    </row>
    <row r="195" spans="1:5">
      <c r="A195" s="3">
        <v>44214</v>
      </c>
      <c r="B195" s="1">
        <v>10350</v>
      </c>
      <c r="C195" s="1">
        <v>3140.6298830000001</v>
      </c>
      <c r="D195" s="8">
        <f t="shared" si="5"/>
        <v>-8.6956521739130488E-2</v>
      </c>
      <c r="E195" s="8">
        <f t="shared" ref="E195:E258" si="6">C196/C195-1</f>
        <v>-5.2352530583114287E-2</v>
      </c>
    </row>
    <row r="196" spans="1:5">
      <c r="A196" s="3">
        <v>44221</v>
      </c>
      <c r="B196" s="1">
        <v>9450</v>
      </c>
      <c r="C196" s="1">
        <v>2976.209961</v>
      </c>
      <c r="D196" s="8">
        <f t="shared" ref="D196:D259" si="7">B197/B196-1</f>
        <v>3.1746031746031855E-2</v>
      </c>
      <c r="E196" s="8">
        <f t="shared" si="6"/>
        <v>4.8524776105337342E-2</v>
      </c>
    </row>
    <row r="197" spans="1:5">
      <c r="A197" s="3">
        <v>44228</v>
      </c>
      <c r="B197" s="1">
        <v>9750</v>
      </c>
      <c r="C197" s="1">
        <v>3120.6298830000001</v>
      </c>
      <c r="D197" s="8">
        <f t="shared" si="7"/>
        <v>-7.692307692307665E-3</v>
      </c>
      <c r="E197" s="8">
        <f t="shared" si="6"/>
        <v>-6.4249224521061299E-3</v>
      </c>
    </row>
    <row r="198" spans="1:5">
      <c r="A198" s="3">
        <v>44235</v>
      </c>
      <c r="B198" s="1">
        <v>9675</v>
      </c>
      <c r="C198" s="1">
        <v>3100.580078</v>
      </c>
      <c r="D198" s="8">
        <f t="shared" si="7"/>
        <v>0.25322997416020665</v>
      </c>
      <c r="E198" s="8">
        <f t="shared" si="6"/>
        <v>2.2705554518498428E-3</v>
      </c>
    </row>
    <row r="199" spans="1:5">
      <c r="A199" s="3">
        <v>44242</v>
      </c>
      <c r="B199" s="1">
        <v>12125</v>
      </c>
      <c r="C199" s="1">
        <v>3107.6201169999999</v>
      </c>
      <c r="D199" s="8">
        <f t="shared" si="7"/>
        <v>-8.6597938144329922E-2</v>
      </c>
      <c r="E199" s="8">
        <f t="shared" si="6"/>
        <v>-3.046387989384991E-2</v>
      </c>
    </row>
    <row r="200" spans="1:5">
      <c r="A200" s="3">
        <v>44249</v>
      </c>
      <c r="B200" s="1">
        <v>11075</v>
      </c>
      <c r="C200" s="1">
        <v>3012.9499510000001</v>
      </c>
      <c r="D200" s="8">
        <f t="shared" si="7"/>
        <v>4.5146726862301811E-3</v>
      </c>
      <c r="E200" s="8">
        <f t="shared" si="6"/>
        <v>4.4176170253282798E-3</v>
      </c>
    </row>
    <row r="201" spans="1:5">
      <c r="A201" s="3">
        <v>44256</v>
      </c>
      <c r="B201" s="1">
        <v>11125</v>
      </c>
      <c r="C201" s="1">
        <v>3026.26001</v>
      </c>
      <c r="D201" s="8">
        <f t="shared" si="7"/>
        <v>2.0224719101123556E-2</v>
      </c>
      <c r="E201" s="8">
        <f t="shared" si="6"/>
        <v>9.2952630993528018E-3</v>
      </c>
    </row>
    <row r="202" spans="1:5">
      <c r="A202" s="3">
        <v>44263</v>
      </c>
      <c r="B202" s="1">
        <v>11350</v>
      </c>
      <c r="C202" s="1">
        <v>3054.389893</v>
      </c>
      <c r="D202" s="8">
        <f t="shared" si="7"/>
        <v>0.12334801762114544</v>
      </c>
      <c r="E202" s="8">
        <f t="shared" si="6"/>
        <v>-4.8650841970292458E-3</v>
      </c>
    </row>
    <row r="203" spans="1:5">
      <c r="A203" s="3">
        <v>44270</v>
      </c>
      <c r="B203" s="1">
        <v>12750</v>
      </c>
      <c r="C203" s="1">
        <v>3039.530029</v>
      </c>
      <c r="D203" s="8">
        <f t="shared" si="7"/>
        <v>-5.4901960784313752E-2</v>
      </c>
      <c r="E203" s="8">
        <f t="shared" si="6"/>
        <v>4.8691112964149852E-4</v>
      </c>
    </row>
    <row r="204" spans="1:5">
      <c r="A204" s="3">
        <v>44277</v>
      </c>
      <c r="B204" s="1">
        <v>12050</v>
      </c>
      <c r="C204" s="1">
        <v>3041.01001</v>
      </c>
      <c r="D204" s="8">
        <f t="shared" si="7"/>
        <v>9.9585062240663991E-2</v>
      </c>
      <c r="E204" s="8">
        <f t="shared" si="6"/>
        <v>2.3607301115065926E-2</v>
      </c>
    </row>
    <row r="205" spans="1:5">
      <c r="A205" s="3">
        <v>44284</v>
      </c>
      <c r="B205" s="1">
        <v>13250</v>
      </c>
      <c r="C205" s="1">
        <v>3112.8000489999999</v>
      </c>
      <c r="D205" s="8">
        <f t="shared" si="7"/>
        <v>0.23962264150943402</v>
      </c>
      <c r="E205" s="8">
        <f t="shared" si="6"/>
        <v>6.1294762592056795E-3</v>
      </c>
    </row>
    <row r="206" spans="1:5">
      <c r="A206" s="3">
        <v>44291</v>
      </c>
      <c r="B206" s="1">
        <v>16425</v>
      </c>
      <c r="C206" s="1">
        <v>3131.8798830000001</v>
      </c>
      <c r="D206" s="8">
        <f t="shared" si="7"/>
        <v>-4.1095890410958957E-2</v>
      </c>
      <c r="E206" s="8">
        <f t="shared" si="6"/>
        <v>2.1309959670633871E-2</v>
      </c>
    </row>
    <row r="207" spans="1:5">
      <c r="A207" s="3">
        <v>44298</v>
      </c>
      <c r="B207" s="1">
        <v>15750</v>
      </c>
      <c r="C207" s="1">
        <v>3198.6201169999999</v>
      </c>
      <c r="D207" s="8">
        <f t="shared" si="7"/>
        <v>0.13492063492063489</v>
      </c>
      <c r="E207" s="8">
        <f t="shared" si="6"/>
        <v>-5.4836268010628464E-3</v>
      </c>
    </row>
    <row r="208" spans="1:5">
      <c r="A208" s="3">
        <v>44305</v>
      </c>
      <c r="B208" s="1">
        <v>17875</v>
      </c>
      <c r="C208" s="1">
        <v>3181.080078</v>
      </c>
      <c r="D208" s="8">
        <f t="shared" si="7"/>
        <v>-3.6363636363636376E-2</v>
      </c>
      <c r="E208" s="8">
        <f t="shared" si="6"/>
        <v>-1.0442984830764113E-2</v>
      </c>
    </row>
    <row r="209" spans="1:5">
      <c r="A209" s="3">
        <v>44312</v>
      </c>
      <c r="B209" s="1">
        <v>17225</v>
      </c>
      <c r="C209" s="1">
        <v>3147.860107</v>
      </c>
      <c r="D209" s="8">
        <f t="shared" si="7"/>
        <v>-5.0798258345428171E-2</v>
      </c>
      <c r="E209" s="8">
        <f t="shared" si="6"/>
        <v>1.567409043695478E-2</v>
      </c>
    </row>
    <row r="210" spans="1:5">
      <c r="A210" s="3">
        <v>44319</v>
      </c>
      <c r="B210" s="1">
        <v>16350</v>
      </c>
      <c r="C210" s="1">
        <v>3197.1999510000001</v>
      </c>
      <c r="D210" s="8">
        <f t="shared" si="7"/>
        <v>4.5871559633028358E-3</v>
      </c>
      <c r="E210" s="8">
        <f t="shared" si="6"/>
        <v>-1.3724472561147061E-2</v>
      </c>
    </row>
    <row r="211" spans="1:5">
      <c r="A211" s="3">
        <v>44326</v>
      </c>
      <c r="B211" s="1">
        <v>16425</v>
      </c>
      <c r="C211" s="1">
        <v>3153.320068</v>
      </c>
      <c r="D211" s="8">
        <f t="shared" si="7"/>
        <v>4.2617960426179602E-2</v>
      </c>
      <c r="E211" s="8">
        <f t="shared" si="6"/>
        <v>9.8304451598729692E-4</v>
      </c>
    </row>
    <row r="212" spans="1:5">
      <c r="A212" s="3">
        <v>44333</v>
      </c>
      <c r="B212" s="1">
        <v>17125</v>
      </c>
      <c r="C212" s="1">
        <v>3156.419922</v>
      </c>
      <c r="D212" s="8">
        <f t="shared" si="7"/>
        <v>-2.7737226277372296E-2</v>
      </c>
      <c r="E212" s="8">
        <f t="shared" si="6"/>
        <v>1.0236298971122881E-2</v>
      </c>
    </row>
    <row r="213" spans="1:5">
      <c r="A213" s="3">
        <v>44340</v>
      </c>
      <c r="B213" s="1">
        <v>16650</v>
      </c>
      <c r="C213" s="1">
        <v>3188.7299800000001</v>
      </c>
      <c r="D213" s="8">
        <f t="shared" si="7"/>
        <v>1.9519519519519468E-2</v>
      </c>
      <c r="E213" s="8">
        <f t="shared" si="6"/>
        <v>1.6103620664676077E-2</v>
      </c>
    </row>
    <row r="214" spans="1:5">
      <c r="A214" s="3">
        <v>44347</v>
      </c>
      <c r="B214" s="1">
        <v>16975</v>
      </c>
      <c r="C214" s="1">
        <v>3240.080078</v>
      </c>
      <c r="D214" s="8">
        <f t="shared" si="7"/>
        <v>-1.9145802650957333E-2</v>
      </c>
      <c r="E214" s="8">
        <f t="shared" si="6"/>
        <v>2.8517782824997173E-3</v>
      </c>
    </row>
    <row r="215" spans="1:5">
      <c r="A215" s="3">
        <v>44354</v>
      </c>
      <c r="B215" s="1">
        <v>16650</v>
      </c>
      <c r="C215" s="1">
        <v>3249.320068</v>
      </c>
      <c r="D215" s="8">
        <f t="shared" si="7"/>
        <v>1.2012012012011963E-2</v>
      </c>
      <c r="E215" s="8">
        <f t="shared" si="6"/>
        <v>5.7273102096877526E-3</v>
      </c>
    </row>
    <row r="216" spans="1:5">
      <c r="A216" s="3">
        <v>44361</v>
      </c>
      <c r="B216" s="1">
        <v>16850</v>
      </c>
      <c r="C216" s="1">
        <v>3267.929932</v>
      </c>
      <c r="D216" s="8">
        <f t="shared" si="7"/>
        <v>-2.9673590504451064E-2</v>
      </c>
      <c r="E216" s="8">
        <f t="shared" si="6"/>
        <v>1.0682651319465331E-2</v>
      </c>
    </row>
    <row r="217" spans="1:5">
      <c r="A217" s="3">
        <v>44368</v>
      </c>
      <c r="B217" s="1">
        <v>16350</v>
      </c>
      <c r="C217" s="1">
        <v>3302.8400879999999</v>
      </c>
      <c r="D217" s="8">
        <f t="shared" si="7"/>
        <v>9.6330275229357776E-2</v>
      </c>
      <c r="E217" s="8">
        <f t="shared" si="6"/>
        <v>-6.376348366521345E-3</v>
      </c>
    </row>
    <row r="218" spans="1:5">
      <c r="A218" s="3">
        <v>44375</v>
      </c>
      <c r="B218" s="1">
        <v>17925</v>
      </c>
      <c r="C218" s="1">
        <v>3281.780029</v>
      </c>
      <c r="D218" s="8">
        <f t="shared" si="7"/>
        <v>-4.4630404463040452E-2</v>
      </c>
      <c r="E218" s="8">
        <f t="shared" si="6"/>
        <v>-1.9449834369139496E-2</v>
      </c>
    </row>
    <row r="219" spans="1:5">
      <c r="A219" s="3">
        <v>44382</v>
      </c>
      <c r="B219" s="1">
        <v>17125</v>
      </c>
      <c r="C219" s="1">
        <v>3217.9499510000001</v>
      </c>
      <c r="D219" s="8">
        <f t="shared" si="7"/>
        <v>-8.7591240875912746E-3</v>
      </c>
      <c r="E219" s="8">
        <f t="shared" si="6"/>
        <v>1.8322211935483335E-2</v>
      </c>
    </row>
    <row r="220" spans="1:5">
      <c r="A220" s="3">
        <v>44389</v>
      </c>
      <c r="B220" s="1">
        <v>16975</v>
      </c>
      <c r="C220" s="1">
        <v>3276.9099120000001</v>
      </c>
      <c r="D220" s="8">
        <f t="shared" si="7"/>
        <v>0.18703976435935199</v>
      </c>
      <c r="E220" s="8">
        <f t="shared" si="6"/>
        <v>-6.8631700608069446E-3</v>
      </c>
    </row>
    <row r="221" spans="1:5">
      <c r="A221" s="3">
        <v>44396</v>
      </c>
      <c r="B221" s="1">
        <v>20150</v>
      </c>
      <c r="C221" s="1">
        <v>3254.419922</v>
      </c>
      <c r="D221" s="8">
        <f t="shared" si="7"/>
        <v>-9.057071960297769E-2</v>
      </c>
      <c r="E221" s="8">
        <f t="shared" si="6"/>
        <v>-1.6008952516484709E-2</v>
      </c>
    </row>
    <row r="222" spans="1:5">
      <c r="A222" s="3">
        <v>44403</v>
      </c>
      <c r="B222" s="1">
        <v>18325</v>
      </c>
      <c r="C222" s="1">
        <v>3202.320068</v>
      </c>
      <c r="D222" s="8">
        <f t="shared" si="7"/>
        <v>5.4570259208730487E-3</v>
      </c>
      <c r="E222" s="8">
        <f t="shared" si="6"/>
        <v>2.124710758300119E-2</v>
      </c>
    </row>
    <row r="223" spans="1:5">
      <c r="A223" s="3">
        <v>44410</v>
      </c>
      <c r="B223" s="1">
        <v>18425</v>
      </c>
      <c r="C223" s="1">
        <v>3270.360107</v>
      </c>
      <c r="D223" s="8">
        <f t="shared" si="7"/>
        <v>-7.1913161465400277E-2</v>
      </c>
      <c r="E223" s="8">
        <f t="shared" si="6"/>
        <v>-3.0293320844987925E-2</v>
      </c>
    </row>
    <row r="224" spans="1:5">
      <c r="A224" s="3">
        <v>44417</v>
      </c>
      <c r="B224" s="1">
        <v>17100</v>
      </c>
      <c r="C224" s="1">
        <v>3171.290039</v>
      </c>
      <c r="D224" s="8">
        <f t="shared" si="7"/>
        <v>-6.1403508771929793E-2</v>
      </c>
      <c r="E224" s="8">
        <f t="shared" si="6"/>
        <v>-3.4932165660550019E-2</v>
      </c>
    </row>
    <row r="225" spans="1:5">
      <c r="A225" s="3">
        <v>44424</v>
      </c>
      <c r="B225" s="1">
        <v>16050</v>
      </c>
      <c r="C225" s="1">
        <v>3060.51001</v>
      </c>
      <c r="D225" s="8">
        <f t="shared" si="7"/>
        <v>7.4766355140186924E-2</v>
      </c>
      <c r="E225" s="8">
        <f t="shared" si="6"/>
        <v>2.3979628153544263E-2</v>
      </c>
    </row>
    <row r="226" spans="1:5">
      <c r="A226" s="3">
        <v>44431</v>
      </c>
      <c r="B226" s="1">
        <v>17250</v>
      </c>
      <c r="C226" s="1">
        <v>3133.8999020000001</v>
      </c>
      <c r="D226" s="8">
        <f t="shared" si="7"/>
        <v>-1.3043478260869601E-2</v>
      </c>
      <c r="E226" s="8">
        <f t="shared" si="6"/>
        <v>2.1430217652178118E-2</v>
      </c>
    </row>
    <row r="227" spans="1:5">
      <c r="A227" s="3">
        <v>44438</v>
      </c>
      <c r="B227" s="1">
        <v>17025</v>
      </c>
      <c r="C227" s="1">
        <v>3201.0600589999999</v>
      </c>
      <c r="D227" s="8">
        <f t="shared" si="7"/>
        <v>-5.2863436123347984E-2</v>
      </c>
      <c r="E227" s="8">
        <f t="shared" si="6"/>
        <v>-2.3523472728444683E-2</v>
      </c>
    </row>
    <row r="228" spans="1:5">
      <c r="A228" s="3">
        <v>44445</v>
      </c>
      <c r="B228" s="1">
        <v>16125</v>
      </c>
      <c r="C228" s="1">
        <v>3125.76001</v>
      </c>
      <c r="D228" s="8">
        <f t="shared" si="7"/>
        <v>7.7519379844961378E-3</v>
      </c>
      <c r="E228" s="8">
        <f t="shared" si="6"/>
        <v>4.7188523600056875E-3</v>
      </c>
    </row>
    <row r="229" spans="1:5">
      <c r="A229" s="3">
        <v>44452</v>
      </c>
      <c r="B229" s="1">
        <v>16250</v>
      </c>
      <c r="C229" s="1">
        <v>3140.51001</v>
      </c>
      <c r="D229" s="8">
        <f t="shared" si="7"/>
        <v>-3.0769230769230882E-3</v>
      </c>
      <c r="E229" s="8">
        <f t="shared" si="6"/>
        <v>-4.8622739463899389E-3</v>
      </c>
    </row>
    <row r="230" spans="1:5">
      <c r="A230" s="3">
        <v>44459</v>
      </c>
      <c r="B230" s="1">
        <v>16200</v>
      </c>
      <c r="C230" s="1">
        <v>3125.23999</v>
      </c>
      <c r="D230" s="8">
        <f t="shared" si="7"/>
        <v>-5.8641975308642014E-2</v>
      </c>
      <c r="E230" s="8">
        <f t="shared" si="6"/>
        <v>-3.39366123367697E-2</v>
      </c>
    </row>
    <row r="231" spans="1:5">
      <c r="A231" s="3">
        <v>44466</v>
      </c>
      <c r="B231" s="1">
        <v>15250</v>
      </c>
      <c r="C231" s="1">
        <v>3019.179932</v>
      </c>
      <c r="D231" s="8">
        <f t="shared" si="7"/>
        <v>-3.6065573770491799E-2</v>
      </c>
      <c r="E231" s="8">
        <f t="shared" si="6"/>
        <v>-2.0826808741520209E-2</v>
      </c>
    </row>
    <row r="232" spans="1:5">
      <c r="A232" s="3">
        <v>44473</v>
      </c>
      <c r="B232" s="1">
        <v>14700</v>
      </c>
      <c r="C232" s="1">
        <v>2956.3000489999999</v>
      </c>
      <c r="D232" s="8">
        <f t="shared" si="7"/>
        <v>6.8027210884353817E-2</v>
      </c>
      <c r="E232" s="8">
        <f t="shared" si="6"/>
        <v>1.9876199650260773E-2</v>
      </c>
    </row>
    <row r="233" spans="1:5">
      <c r="A233" s="3">
        <v>44480</v>
      </c>
      <c r="B233" s="1">
        <v>15700</v>
      </c>
      <c r="C233" s="1">
        <v>3015.0600589999999</v>
      </c>
      <c r="D233" s="8">
        <f t="shared" si="7"/>
        <v>-2.7070063694267565E-2</v>
      </c>
      <c r="E233" s="8">
        <f t="shared" si="6"/>
        <v>-2.9518970852446813E-3</v>
      </c>
    </row>
    <row r="234" spans="1:5">
      <c r="A234" s="3">
        <v>44487</v>
      </c>
      <c r="B234" s="1">
        <v>15275</v>
      </c>
      <c r="C234" s="1">
        <v>3006.1599120000001</v>
      </c>
      <c r="D234" s="8">
        <f t="shared" si="7"/>
        <v>5.2373158756137572E-2</v>
      </c>
      <c r="E234" s="8">
        <f t="shared" si="6"/>
        <v>-1.180242603142001E-2</v>
      </c>
    </row>
    <row r="235" spans="1:5">
      <c r="A235" s="3">
        <v>44494</v>
      </c>
      <c r="B235" s="1">
        <v>16075</v>
      </c>
      <c r="C235" s="1">
        <v>2970.679932</v>
      </c>
      <c r="D235" s="8">
        <f t="shared" si="7"/>
        <v>4.6656298600311619E-3</v>
      </c>
      <c r="E235" s="8">
        <f t="shared" si="6"/>
        <v>-4.7460919125363876E-4</v>
      </c>
    </row>
    <row r="236" spans="1:5">
      <c r="A236" s="3">
        <v>44501</v>
      </c>
      <c r="B236" s="1">
        <v>16150</v>
      </c>
      <c r="C236" s="1">
        <v>2969.2700199999999</v>
      </c>
      <c r="D236" s="8">
        <f t="shared" si="7"/>
        <v>-3.0959752321981782E-3</v>
      </c>
      <c r="E236" s="8">
        <f t="shared" si="6"/>
        <v>-1.5827829629322387E-4</v>
      </c>
    </row>
    <row r="237" spans="1:5">
      <c r="A237" s="3">
        <v>44508</v>
      </c>
      <c r="B237" s="1">
        <v>16100</v>
      </c>
      <c r="C237" s="1">
        <v>2968.8000489999999</v>
      </c>
      <c r="D237" s="8">
        <f t="shared" si="7"/>
        <v>0.11180124223602483</v>
      </c>
      <c r="E237" s="8">
        <f t="shared" si="6"/>
        <v>7.477670989488594E-4</v>
      </c>
    </row>
    <row r="238" spans="1:5">
      <c r="A238" s="3">
        <v>44515</v>
      </c>
      <c r="B238" s="1">
        <v>17900</v>
      </c>
      <c r="C238" s="1">
        <v>2971.0200199999999</v>
      </c>
      <c r="D238" s="8">
        <f t="shared" si="7"/>
        <v>-5.4469273743016799E-2</v>
      </c>
      <c r="E238" s="8">
        <f t="shared" si="6"/>
        <v>-1.1639126888145279E-2</v>
      </c>
    </row>
    <row r="239" spans="1:5">
      <c r="A239" s="3">
        <v>44522</v>
      </c>
      <c r="B239" s="1">
        <v>16925</v>
      </c>
      <c r="C239" s="1">
        <v>2936.4399410000001</v>
      </c>
      <c r="D239" s="8">
        <f t="shared" si="7"/>
        <v>8.5672082717872966E-2</v>
      </c>
      <c r="E239" s="8">
        <f t="shared" si="6"/>
        <v>1.0860135960805595E-2</v>
      </c>
    </row>
    <row r="240" spans="1:5">
      <c r="A240" s="3">
        <v>44529</v>
      </c>
      <c r="B240" s="1">
        <v>18375</v>
      </c>
      <c r="C240" s="1">
        <v>2968.330078</v>
      </c>
      <c r="D240" s="8">
        <f t="shared" si="7"/>
        <v>-2.3129251700680253E-2</v>
      </c>
      <c r="E240" s="8">
        <f t="shared" si="6"/>
        <v>1.4115647821832278E-2</v>
      </c>
    </row>
    <row r="241" spans="1:5">
      <c r="A241" s="3">
        <v>44536</v>
      </c>
      <c r="B241" s="1">
        <v>17950</v>
      </c>
      <c r="C241" s="1">
        <v>3010.2299800000001</v>
      </c>
      <c r="D241" s="8">
        <f t="shared" si="7"/>
        <v>-1.6713091922005541E-2</v>
      </c>
      <c r="E241" s="8">
        <f t="shared" si="6"/>
        <v>2.4915039880109013E-3</v>
      </c>
    </row>
    <row r="242" spans="1:5">
      <c r="A242" s="3">
        <v>44543</v>
      </c>
      <c r="B242" s="1">
        <v>17650</v>
      </c>
      <c r="C242" s="1">
        <v>3017.7299800000001</v>
      </c>
      <c r="D242" s="8">
        <f t="shared" si="7"/>
        <v>2.2662889518413554E-2</v>
      </c>
      <c r="E242" s="8">
        <f t="shared" si="6"/>
        <v>-1.7563029280704967E-3</v>
      </c>
    </row>
    <row r="243" spans="1:5">
      <c r="A243" s="3">
        <v>44550</v>
      </c>
      <c r="B243" s="1">
        <v>18050</v>
      </c>
      <c r="C243" s="1">
        <v>3012.429932</v>
      </c>
      <c r="D243" s="8">
        <f t="shared" si="7"/>
        <v>4.8476454293628901E-2</v>
      </c>
      <c r="E243" s="8">
        <f t="shared" si="6"/>
        <v>-1.1545506712220432E-2</v>
      </c>
    </row>
    <row r="244" spans="1:5">
      <c r="A244" s="3">
        <v>44557</v>
      </c>
      <c r="B244" s="1">
        <v>18925</v>
      </c>
      <c r="C244" s="1">
        <v>2977.6499020000001</v>
      </c>
      <c r="D244" s="8">
        <f t="shared" si="7"/>
        <v>-4.8877146631439938E-2</v>
      </c>
      <c r="E244" s="8">
        <f t="shared" si="6"/>
        <v>-7.643614846968072E-3</v>
      </c>
    </row>
    <row r="245" spans="1:5">
      <c r="A245" s="3">
        <v>44564</v>
      </c>
      <c r="B245" s="1">
        <v>18000</v>
      </c>
      <c r="C245" s="1">
        <v>2954.889893</v>
      </c>
      <c r="D245" s="8">
        <f t="shared" si="7"/>
        <v>3.1944444444444553E-2</v>
      </c>
      <c r="E245" s="8">
        <f t="shared" si="6"/>
        <v>-1.1157766344561337E-2</v>
      </c>
    </row>
    <row r="246" spans="1:5">
      <c r="A246" s="3">
        <v>44571</v>
      </c>
      <c r="B246" s="1">
        <v>18575</v>
      </c>
      <c r="C246" s="1">
        <v>2921.919922</v>
      </c>
      <c r="D246" s="8">
        <f t="shared" si="7"/>
        <v>-2.6917900403768513E-2</v>
      </c>
      <c r="E246" s="8">
        <f t="shared" si="6"/>
        <v>-2.9990514914597366E-2</v>
      </c>
    </row>
    <row r="247" spans="1:5">
      <c r="A247" s="3">
        <v>44578</v>
      </c>
      <c r="B247" s="1">
        <v>18075</v>
      </c>
      <c r="C247" s="1">
        <v>2834.290039</v>
      </c>
      <c r="D247" s="8">
        <f t="shared" si="7"/>
        <v>2.0746887966804906E-2</v>
      </c>
      <c r="E247" s="8">
        <f t="shared" si="6"/>
        <v>-6.0314910841063774E-2</v>
      </c>
    </row>
    <row r="248" spans="1:5">
      <c r="A248" s="3">
        <v>44585</v>
      </c>
      <c r="B248" s="1">
        <v>18450</v>
      </c>
      <c r="C248" s="1">
        <v>2663.3400879999999</v>
      </c>
      <c r="D248" s="8">
        <f t="shared" si="7"/>
        <v>2.1680216802167918E-2</v>
      </c>
      <c r="E248" s="8">
        <f t="shared" si="6"/>
        <v>3.2635682687174761E-2</v>
      </c>
    </row>
    <row r="249" spans="1:5">
      <c r="A249" s="3">
        <v>44592</v>
      </c>
      <c r="B249" s="1">
        <v>18850</v>
      </c>
      <c r="C249" s="1">
        <v>2750.26001</v>
      </c>
      <c r="D249" s="8">
        <f t="shared" si="7"/>
        <v>-6.8965517241379337E-2</v>
      </c>
      <c r="E249" s="8">
        <f t="shared" si="6"/>
        <v>-9.2720287926517653E-4</v>
      </c>
    </row>
    <row r="250" spans="1:5">
      <c r="A250" s="3">
        <v>44599</v>
      </c>
      <c r="B250" s="1">
        <v>17550</v>
      </c>
      <c r="C250" s="1">
        <v>2747.709961</v>
      </c>
      <c r="D250" s="8">
        <f t="shared" si="7"/>
        <v>-3.8461538461538436E-2</v>
      </c>
      <c r="E250" s="8">
        <f t="shared" si="6"/>
        <v>-1.1609453127429115E-3</v>
      </c>
    </row>
    <row r="251" spans="1:5">
      <c r="A251" s="3">
        <v>44606</v>
      </c>
      <c r="B251" s="1">
        <v>16875</v>
      </c>
      <c r="C251" s="1">
        <v>2744.5200199999999</v>
      </c>
      <c r="D251" s="8">
        <f t="shared" si="7"/>
        <v>-1.1851851851851891E-2</v>
      </c>
      <c r="E251" s="8">
        <f t="shared" si="6"/>
        <v>-2.4689202303577962E-2</v>
      </c>
    </row>
    <row r="252" spans="1:5">
      <c r="A252" s="3">
        <v>44613</v>
      </c>
      <c r="B252" s="1">
        <v>16675</v>
      </c>
      <c r="C252" s="1">
        <v>2676.76001</v>
      </c>
      <c r="D252" s="8">
        <f t="shared" si="7"/>
        <v>1.7991004497751151E-2</v>
      </c>
      <c r="E252" s="8">
        <f t="shared" si="6"/>
        <v>1.3699368588519834E-2</v>
      </c>
    </row>
    <row r="253" spans="1:5">
      <c r="A253" s="3">
        <v>44620</v>
      </c>
      <c r="B253" s="1">
        <v>16975</v>
      </c>
      <c r="C253" s="1">
        <v>2713.429932</v>
      </c>
      <c r="D253" s="8">
        <f t="shared" si="7"/>
        <v>-3.6818851251840923E-2</v>
      </c>
      <c r="E253" s="8">
        <f t="shared" si="6"/>
        <v>-1.921918173931314E-2</v>
      </c>
    </row>
    <row r="254" spans="1:5">
      <c r="A254" s="3">
        <v>44627</v>
      </c>
      <c r="B254" s="1">
        <v>16350</v>
      </c>
      <c r="C254" s="1">
        <v>2661.280029</v>
      </c>
      <c r="D254" s="8">
        <f t="shared" si="7"/>
        <v>9.1743119266054496E-3</v>
      </c>
      <c r="E254" s="8">
        <f t="shared" si="6"/>
        <v>1.7187214611604551E-2</v>
      </c>
    </row>
    <row r="255" spans="1:5">
      <c r="A255" s="3">
        <v>44634</v>
      </c>
      <c r="B255" s="1">
        <v>16500</v>
      </c>
      <c r="C255" s="1">
        <v>2707.0200199999999</v>
      </c>
      <c r="D255" s="8">
        <f t="shared" si="7"/>
        <v>4.0909090909091006E-2</v>
      </c>
      <c r="E255" s="8">
        <f t="shared" si="6"/>
        <v>8.4816365709774466E-3</v>
      </c>
    </row>
    <row r="256" spans="1:5">
      <c r="A256" s="3">
        <v>44641</v>
      </c>
      <c r="B256" s="1">
        <v>17175</v>
      </c>
      <c r="C256" s="1">
        <v>2729.9799800000001</v>
      </c>
      <c r="D256" s="8">
        <f t="shared" si="7"/>
        <v>1.8922852983988436E-2</v>
      </c>
      <c r="E256" s="8">
        <f t="shared" si="6"/>
        <v>3.6154543521595972E-3</v>
      </c>
    </row>
    <row r="257" spans="1:5">
      <c r="A257" s="3">
        <v>44648</v>
      </c>
      <c r="B257" s="1">
        <v>17500</v>
      </c>
      <c r="C257" s="1">
        <v>2739.8500979999999</v>
      </c>
      <c r="D257" s="8">
        <f t="shared" si="7"/>
        <v>-2.8571428571428581E-2</v>
      </c>
      <c r="E257" s="8">
        <f t="shared" si="6"/>
        <v>-1.4402322604730955E-2</v>
      </c>
    </row>
    <row r="258" spans="1:5">
      <c r="A258" s="3">
        <v>44655</v>
      </c>
      <c r="B258" s="1">
        <v>17000</v>
      </c>
      <c r="C258" s="1">
        <v>2700.389893</v>
      </c>
      <c r="D258" s="8">
        <f t="shared" si="7"/>
        <v>-2.9411764705882248E-3</v>
      </c>
      <c r="E258" s="8">
        <f t="shared" si="6"/>
        <v>-1.6034106819996508E-3</v>
      </c>
    </row>
    <row r="259" spans="1:5">
      <c r="A259" s="3">
        <v>44662</v>
      </c>
      <c r="B259" s="1">
        <v>16950</v>
      </c>
      <c r="C259" s="1">
        <v>2696.0600589999999</v>
      </c>
      <c r="D259" s="8">
        <f t="shared" si="7"/>
        <v>-2.359882005899705E-2</v>
      </c>
      <c r="E259" s="8">
        <f t="shared" ref="E259:E262" si="8">C260/C259-1</f>
        <v>3.2083491505039419E-3</v>
      </c>
    </row>
    <row r="260" spans="1:5">
      <c r="A260" s="3">
        <v>44669</v>
      </c>
      <c r="B260" s="1">
        <v>16550</v>
      </c>
      <c r="C260" s="1">
        <v>2704.709961</v>
      </c>
      <c r="D260" s="8">
        <f t="shared" ref="D260:D262" si="9">B261/B260-1</f>
        <v>-7.5528700906344448E-2</v>
      </c>
      <c r="E260" s="8">
        <f t="shared" si="8"/>
        <v>-3.5715149274003766E-3</v>
      </c>
    </row>
    <row r="261" spans="1:5">
      <c r="A261" s="3">
        <v>44676</v>
      </c>
      <c r="B261" s="1">
        <v>15300</v>
      </c>
      <c r="C261" s="1">
        <v>2695.0500489999999</v>
      </c>
      <c r="D261" s="8">
        <f t="shared" si="9"/>
        <v>-5.2287581699346442E-2</v>
      </c>
      <c r="E261" s="8">
        <f t="shared" si="8"/>
        <v>-1.8752912963064583E-2</v>
      </c>
    </row>
    <row r="262" spans="1:5">
      <c r="A262" s="3">
        <v>44683</v>
      </c>
      <c r="B262" s="1">
        <v>14500</v>
      </c>
      <c r="C262" s="1">
        <v>2644.51001</v>
      </c>
      <c r="D262" s="8">
        <f t="shared" si="9"/>
        <v>0</v>
      </c>
      <c r="E262" s="8">
        <f t="shared" si="8"/>
        <v>0</v>
      </c>
    </row>
    <row r="263" spans="1:5">
      <c r="A263" s="3">
        <v>44687</v>
      </c>
      <c r="B263" s="1">
        <v>14500</v>
      </c>
      <c r="C263" s="1">
        <v>2644.51001</v>
      </c>
      <c r="D263" s="8"/>
      <c r="E263" s="8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ERP</vt:lpstr>
      <vt:lpstr>회귀분석 결과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2022-05-24T08:26:51Z</dcterms:modified>
</cp:coreProperties>
</file>