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xr:revisionPtr revIDLastSave="0" documentId="8_{5E2C0FBF-C345-47AA-83B5-94EEFB2EB0E7}" xr6:coauthVersionLast="47" xr6:coauthVersionMax="47" xr10:uidLastSave="{00000000-0000-0000-0000-000000000000}"/>
  <bookViews>
    <workbookView xWindow="38280" yWindow="-120" windowWidth="29040" windowHeight="15840" xr2:uid="{05FA69F8-249A-423B-9EE7-4A4E00284924}"/>
  </bookViews>
  <sheets>
    <sheet name="Project" sheetId="1" r:id="rId1"/>
    <sheet name="History" sheetId="2" r:id="rId2"/>
    <sheet name="Tracking_1er_Sprint" sheetId="8" r:id="rId3"/>
    <sheet name="Tracking_2e_Sprint" sheetId="11" r:id="rId4"/>
  </sheets>
  <calcPr calcId="191028"/>
  <pivotCaches>
    <pivotCache cacheId="0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I41" i="1"/>
  <c r="F41" i="1"/>
  <c r="J41" i="1" s="1"/>
  <c r="J40" i="1"/>
  <c r="I40" i="1"/>
  <c r="F40" i="1"/>
  <c r="H40" i="1" s="1"/>
  <c r="I39" i="1"/>
  <c r="F39" i="1"/>
  <c r="J39" i="1" s="1"/>
  <c r="I38" i="1"/>
  <c r="F38" i="1"/>
  <c r="J38" i="1" s="1"/>
  <c r="J37" i="1"/>
  <c r="I37" i="1"/>
  <c r="F37" i="1"/>
  <c r="H37" i="1" s="1"/>
  <c r="I36" i="1"/>
  <c r="F36" i="1"/>
  <c r="J36" i="1" s="1"/>
  <c r="I35" i="1"/>
  <c r="F35" i="1"/>
  <c r="J35" i="1" s="1"/>
  <c r="J34" i="1"/>
  <c r="I34" i="1"/>
  <c r="F34" i="1"/>
  <c r="H34" i="1" s="1"/>
  <c r="I33" i="1"/>
  <c r="F33" i="1"/>
  <c r="J33" i="1" s="1"/>
  <c r="F32" i="1"/>
  <c r="F31" i="1"/>
  <c r="F30" i="1"/>
  <c r="J30" i="1" s="1"/>
  <c r="I29" i="1"/>
  <c r="E29" i="1"/>
  <c r="E28" i="1"/>
  <c r="F28" i="1" s="1"/>
  <c r="I27" i="1"/>
  <c r="E27" i="1"/>
  <c r="E26" i="1"/>
  <c r="F26" i="1" s="1"/>
  <c r="I25" i="1"/>
  <c r="F25" i="1"/>
  <c r="J25" i="1" s="1"/>
  <c r="D7" i="1"/>
  <c r="J32" i="1" l="1"/>
  <c r="I32" i="1"/>
  <c r="I31" i="1"/>
  <c r="I28" i="1"/>
  <c r="H28" i="1"/>
  <c r="J28" i="1"/>
  <c r="I26" i="1"/>
  <c r="H26" i="1"/>
  <c r="J27" i="1"/>
  <c r="J26" i="1"/>
  <c r="F29" i="1"/>
  <c r="H35" i="1"/>
  <c r="H41" i="1"/>
  <c r="F27" i="1"/>
  <c r="E43" i="1"/>
  <c r="H25" i="1"/>
  <c r="H33" i="1"/>
  <c r="H39" i="1"/>
  <c r="J31" i="1"/>
  <c r="I30" i="1"/>
  <c r="F43" i="1" l="1"/>
  <c r="J43" i="1" s="1"/>
  <c r="H43" i="1"/>
  <c r="I43" i="1" s="1"/>
  <c r="J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6" authorId="0" shapeId="0" xr:uid="{8FF79F6C-2F2F-462D-93D9-7CCF89C482A3}">
      <text>
        <r>
          <rPr>
            <sz val="10"/>
            <color theme="1"/>
            <rFont val="Arial"/>
            <family val="2"/>
          </rPr>
          <t>4 * 1,5h = 0,8j
* nb members</t>
        </r>
      </text>
    </comment>
    <comment ref="E27" authorId="0" shapeId="0" xr:uid="{72FC4469-860E-4956-9DE1-69111DC793EA}">
      <text>
        <r>
          <rPr>
            <sz val="10"/>
            <color theme="1"/>
            <rFont val="Arial"/>
            <family val="2"/>
          </rPr>
          <t>6 * 2h = 1,6j
* nb members</t>
        </r>
      </text>
    </comment>
    <comment ref="E28" authorId="0" shapeId="0" xr:uid="{2CDE317D-EA9E-4550-803E-A05DBBF59C3E}">
      <text>
        <r>
          <rPr>
            <sz val="10"/>
            <color theme="1"/>
            <rFont val="Arial"/>
            <family val="2"/>
          </rPr>
          <t>2 * 1,5h = 0,4j
* nb members</t>
        </r>
      </text>
    </comment>
    <comment ref="E29" authorId="0" shapeId="0" xr:uid="{0363066E-970F-4FAB-92BE-A19C0D4026E0}">
      <text>
        <r>
          <rPr>
            <sz val="10"/>
            <color theme="1"/>
            <rFont val="Arial"/>
            <family val="2"/>
          </rPr>
          <t>4 * 2h = 1j
* nb members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2DFA70EE-76F1-4A87-B78F-E9A642A1789A}">
      <text>
        <r>
          <rPr>
            <sz val="10"/>
            <color theme="1"/>
            <rFont val="Arial"/>
            <family val="2"/>
          </rPr>
          <t>Add something only if related task remaining work has changed</t>
        </r>
      </text>
    </comment>
  </commentList>
</comments>
</file>

<file path=xl/sharedStrings.xml><?xml version="1.0" encoding="utf-8"?>
<sst xmlns="http://schemas.openxmlformats.org/spreadsheetml/2006/main" count="401" uniqueCount="109">
  <si>
    <t>Project information</t>
  </si>
  <si>
    <t>Group name</t>
  </si>
  <si>
    <t xml:space="preserve">Tabeb </t>
  </si>
  <si>
    <t>Time unit</t>
  </si>
  <si>
    <t>Days</t>
  </si>
  <si>
    <t>Duration</t>
  </si>
  <si>
    <t>Duration in working days</t>
  </si>
  <si>
    <t>Total workload</t>
  </si>
  <si>
    <t>Team members</t>
  </si>
  <si>
    <t>Id</t>
  </si>
  <si>
    <t>Name</t>
  </si>
  <si>
    <t>WC</t>
  </si>
  <si>
    <t>Wen-Miin CHENG</t>
  </si>
  <si>
    <t>TD</t>
  </si>
  <si>
    <t>Thomas DELAMARE</t>
  </si>
  <si>
    <t>HE</t>
  </si>
  <si>
    <t>Hasnaa ELALAOUI</t>
  </si>
  <si>
    <t>TK</t>
  </si>
  <si>
    <t>Thomas KLEIN</t>
  </si>
  <si>
    <t>NP</t>
  </si>
  <si>
    <t>Nicolas PARIZET</t>
  </si>
  <si>
    <t>MS</t>
  </si>
  <si>
    <t>Marie-Céleste SANCHEZ</t>
  </si>
  <si>
    <t>Number</t>
  </si>
  <si>
    <t>Project tasks</t>
  </si>
  <si>
    <t>Description</t>
  </si>
  <si>
    <t>Initial
Workload</t>
  </si>
  <si>
    <t>Actual
Workload</t>
  </si>
  <si>
    <t>Realized</t>
  </si>
  <si>
    <t>Remaining</t>
  </si>
  <si>
    <t>Progress</t>
  </si>
  <si>
    <t>Delay</t>
  </si>
  <si>
    <t>Learning</t>
  </si>
  <si>
    <t>LRN.CRS</t>
  </si>
  <si>
    <t>Learning activities</t>
  </si>
  <si>
    <t>LRN.ING.CRS</t>
  </si>
  <si>
    <t>Course « Outils pour Ing. Logicielle »</t>
  </si>
  <si>
    <t>LRN.ING.TD</t>
  </si>
  <si>
    <t>TD « Outils pour Ing. Logicielle »</t>
  </si>
  <si>
    <t>LRN.TRK.CRS</t>
  </si>
  <si>
    <t>Course « Tracking »</t>
  </si>
  <si>
    <t>LRN.TRK.TD</t>
  </si>
  <si>
    <t>TD « Tracking »</t>
  </si>
  <si>
    <t>Management</t>
  </si>
  <si>
    <t>MGT</t>
  </si>
  <si>
    <t>Project management activities</t>
  </si>
  <si>
    <t>MGT.MET</t>
  </si>
  <si>
    <t>Working meetings</t>
  </si>
  <si>
    <t>MGT.TRK</t>
  </si>
  <si>
    <t>Project tracking</t>
  </si>
  <si>
    <t>Documents</t>
  </si>
  <si>
    <t>DOC</t>
  </si>
  <si>
    <t>Documentation activities</t>
  </si>
  <si>
    <t>DOC.TRK</t>
  </si>
  <si>
    <t>Tracking end report</t>
  </si>
  <si>
    <t>DOC.USR</t>
  </si>
  <si>
    <t>User documentation</t>
  </si>
  <si>
    <t>Developpement</t>
  </si>
  <si>
    <t>DEV</t>
  </si>
  <si>
    <t>Development activities</t>
  </si>
  <si>
    <t>DEV.IHM</t>
  </si>
  <si>
    <t>Man machine interface</t>
  </si>
  <si>
    <t>DEV.SRV</t>
  </si>
  <si>
    <t>Server side</t>
  </si>
  <si>
    <t>IMP</t>
  </si>
  <si>
    <t>Imponderables</t>
  </si>
  <si>
    <t>IMP.ABS</t>
  </si>
  <si>
    <t>Absent</t>
  </si>
  <si>
    <t>IMP.SCK</t>
  </si>
  <si>
    <t>Sick</t>
  </si>
  <si>
    <t>Total</t>
  </si>
  <si>
    <t>Tracking history</t>
  </si>
  <si>
    <t>Date</t>
  </si>
  <si>
    <t>Who</t>
  </si>
  <si>
    <t>What</t>
  </si>
  <si>
    <t>Workload</t>
  </si>
  <si>
    <t>Comment</t>
  </si>
  <si>
    <t>Remain</t>
  </si>
  <si>
    <t>1er sprint fin le 13/05</t>
  </si>
  <si>
    <t>First course on « Outils pour Ing. Logicielle »</t>
  </si>
  <si>
    <t>First course on project tracking</t>
  </si>
  <si>
    <t>Second course on  « Outils pour Ing. Logicielle »</t>
  </si>
  <si>
    <t>Second course on project tracking - VIDEO</t>
  </si>
  <si>
    <t>Prepare team Github</t>
  </si>
  <si>
    <t>1er TD de « Outils pour Ing. Logicielle »</t>
  </si>
  <si>
    <t>Creation du Projet 1er commit GIT</t>
  </si>
  <si>
    <t>Creation des Issues</t>
  </si>
  <si>
    <t>Installation de Travis CI et intégration au projet</t>
  </si>
  <si>
    <t xml:space="preserve">Tracking du projet </t>
  </si>
  <si>
    <t>2e sprint fin le 27/05</t>
  </si>
  <si>
    <t>Third course on  « Outils pour Ing. Logicielle »</t>
  </si>
  <si>
    <t>2e TD de « Outils pour Ing. Logicielle »</t>
  </si>
  <si>
    <t xml:space="preserve">Decomposition du projet, qui fait quoi, mise en place des nouvelles issues  </t>
  </si>
  <si>
    <t xml:space="preserve">Ajout des Issues au Projet  github </t>
  </si>
  <si>
    <t>Mise en place des Classes du Scrabble (Joueur, Partie, Anagrammeur, Appariemment)</t>
  </si>
  <si>
    <t xml:space="preserve">Integration de Docker au Projet </t>
  </si>
  <si>
    <t>3e TD de « Outils pour Ing. Logicielle »</t>
  </si>
  <si>
    <t>Répartition des tâches de manière plus détaillée, échanges sur le développement</t>
  </si>
  <si>
    <t xml:space="preserve">Développement de la classe game, joueur </t>
  </si>
  <si>
    <t>Développement de la classe game</t>
  </si>
  <si>
    <t>Développement de la classe joueur</t>
  </si>
  <si>
    <t>Développement du serveur en Spring</t>
  </si>
  <si>
    <t>Mise en place de la communcation Client Serveur, player et game communique avec le Serveur</t>
  </si>
  <si>
    <t>Somme de Workload</t>
  </si>
  <si>
    <t>Étiquettes de colonnes</t>
  </si>
  <si>
    <t>Étiquettes de lignes</t>
  </si>
  <si>
    <t>Total général</t>
  </si>
  <si>
    <t xml:space="preserve">Création des scénarios et mise en place du Trello Git (Projets)associé </t>
  </si>
  <si>
    <t>Debuggage du projet pour que la communication se fasse bel et bien (maj du service player, du fichier de config, read 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</si>
</sst>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&quot;%"/>
    <numFmt numFmtId="165" formatCode="dd/mm/yy"/>
  </numFmts>
  <fonts count="11">
    <font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name val="Calibri"/>
      <charset val="1"/>
    </font>
    <font>
      <u/>
      <sz val="11"/>
      <color theme="10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right"/>
    </xf>
    <xf numFmtId="164" fontId="3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6" fillId="0" borderId="0" xfId="0" applyFont="1"/>
    <xf numFmtId="0" fontId="7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1"/>
    <xf numFmtId="0" fontId="9" fillId="0" borderId="0" xfId="0" applyFont="1"/>
    <xf numFmtId="0" fontId="10" fillId="0" borderId="0" xfId="0" applyFont="1"/>
    <xf numFmtId="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-Miin" refreshedDate="44691.720876736108" createdVersion="7" refreshedVersion="7" minRefreshableVersion="3" recordCount="34" xr:uid="{89A9FF38-A801-4B9A-A913-04EFA5C8327B}">
  <cacheSource type="worksheet">
    <worksheetSource ref="D4:F63" sheet="History"/>
  </cacheSource>
  <cacheFields count="3">
    <cacheField name="Who" numFmtId="0">
      <sharedItems containsBlank="1" count="7">
        <s v="WC"/>
        <s v="TD"/>
        <s v="HE"/>
        <s v="TK"/>
        <s v="NP"/>
        <s v="MS"/>
        <m/>
      </sharedItems>
    </cacheField>
    <cacheField name="What" numFmtId="0">
      <sharedItems containsBlank="1" count="6">
        <s v="LRN.ING.CRS"/>
        <s v="LRN.TRK.CRS"/>
        <s v="MGT"/>
        <s v="MGT.MET"/>
        <s v="MGT.TRK"/>
        <m/>
      </sharedItems>
    </cacheField>
    <cacheField name="Workload" numFmtId="0">
      <sharedItems containsString="0" containsBlank="1" containsNumber="1" minValue="0.16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 sanchez" refreshedDate="44708.401211226854" createdVersion="7" refreshedVersion="7" minRefreshableVersion="3" recordCount="95" xr:uid="{05DED560-6F96-4591-A071-33909A794BDC}">
  <cacheSource type="worksheet">
    <worksheetSource ref="D4:F99" sheet="History"/>
  </cacheSource>
  <cacheFields count="3">
    <cacheField name="Who" numFmtId="0">
      <sharedItems count="6">
        <s v="WC"/>
        <s v="TD"/>
        <s v="HE"/>
        <s v="TK"/>
        <s v="NP"/>
        <s v="MS"/>
      </sharedItems>
    </cacheField>
    <cacheField name="What" numFmtId="0">
      <sharedItems count="8">
        <s v="LRN.ING.CRS"/>
        <s v="LRN.TRK.CRS"/>
        <s v="MGT"/>
        <s v="LRN.ING.TD"/>
        <s v="MGT.MET"/>
        <s v="DEV"/>
        <s v="MGT.TRK"/>
        <s v="DEV.SRV"/>
      </sharedItems>
    </cacheField>
    <cacheField name="Workload" numFmtId="0">
      <sharedItems containsSemiMixedTypes="0" containsString="0" containsNumber="1" minValue="0.05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0.16"/>
  </r>
  <r>
    <x v="1"/>
    <x v="0"/>
    <n v="0.16"/>
  </r>
  <r>
    <x v="2"/>
    <x v="0"/>
    <n v="0.16"/>
  </r>
  <r>
    <x v="3"/>
    <x v="0"/>
    <n v="0.16"/>
  </r>
  <r>
    <x v="4"/>
    <x v="0"/>
    <n v="0.16"/>
  </r>
  <r>
    <x v="5"/>
    <x v="0"/>
    <n v="0.16"/>
  </r>
  <r>
    <x v="0"/>
    <x v="1"/>
    <n v="0.16"/>
  </r>
  <r>
    <x v="1"/>
    <x v="1"/>
    <n v="0.16"/>
  </r>
  <r>
    <x v="2"/>
    <x v="1"/>
    <n v="0.16"/>
  </r>
  <r>
    <x v="3"/>
    <x v="1"/>
    <n v="0.16"/>
  </r>
  <r>
    <x v="4"/>
    <x v="1"/>
    <n v="0.16"/>
  </r>
  <r>
    <x v="5"/>
    <x v="1"/>
    <n v="0.16"/>
  </r>
  <r>
    <x v="0"/>
    <x v="0"/>
    <n v="0.16"/>
  </r>
  <r>
    <x v="1"/>
    <x v="0"/>
    <n v="0.16"/>
  </r>
  <r>
    <x v="2"/>
    <x v="0"/>
    <n v="0.16"/>
  </r>
  <r>
    <x v="3"/>
    <x v="0"/>
    <n v="0.16"/>
  </r>
  <r>
    <x v="4"/>
    <x v="0"/>
    <n v="0.16"/>
  </r>
  <r>
    <x v="5"/>
    <x v="0"/>
    <n v="0.16"/>
  </r>
  <r>
    <x v="0"/>
    <x v="2"/>
    <n v="0.16"/>
  </r>
  <r>
    <x v="0"/>
    <x v="3"/>
    <n v="0.5"/>
  </r>
  <r>
    <x v="1"/>
    <x v="3"/>
    <n v="0.5"/>
  </r>
  <r>
    <x v="2"/>
    <x v="3"/>
    <n v="0.5"/>
  </r>
  <r>
    <x v="3"/>
    <x v="3"/>
    <n v="0.5"/>
  </r>
  <r>
    <x v="4"/>
    <x v="3"/>
    <n v="0.5"/>
  </r>
  <r>
    <x v="5"/>
    <x v="3"/>
    <n v="0.5"/>
  </r>
  <r>
    <x v="0"/>
    <x v="3"/>
    <n v="0.5"/>
  </r>
  <r>
    <x v="1"/>
    <x v="3"/>
    <n v="0.5"/>
  </r>
  <r>
    <x v="2"/>
    <x v="3"/>
    <n v="0.5"/>
  </r>
  <r>
    <x v="3"/>
    <x v="3"/>
    <n v="0.5"/>
  </r>
  <r>
    <x v="4"/>
    <x v="3"/>
    <n v="0.5"/>
  </r>
  <r>
    <x v="5"/>
    <x v="3"/>
    <n v="0.5"/>
  </r>
  <r>
    <x v="5"/>
    <x v="4"/>
    <n v="0.16"/>
  </r>
  <r>
    <x v="0"/>
    <x v="4"/>
    <n v="0.16"/>
  </r>
  <r>
    <x v="6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n v="0.16"/>
  </r>
  <r>
    <x v="1"/>
    <x v="0"/>
    <n v="0.16"/>
  </r>
  <r>
    <x v="2"/>
    <x v="0"/>
    <n v="0.16"/>
  </r>
  <r>
    <x v="3"/>
    <x v="0"/>
    <n v="0.16"/>
  </r>
  <r>
    <x v="4"/>
    <x v="0"/>
    <n v="0.16"/>
  </r>
  <r>
    <x v="5"/>
    <x v="0"/>
    <n v="0.16"/>
  </r>
  <r>
    <x v="0"/>
    <x v="1"/>
    <n v="0.16"/>
  </r>
  <r>
    <x v="1"/>
    <x v="1"/>
    <n v="0.16"/>
  </r>
  <r>
    <x v="2"/>
    <x v="1"/>
    <n v="0.16"/>
  </r>
  <r>
    <x v="3"/>
    <x v="1"/>
    <n v="0.16"/>
  </r>
  <r>
    <x v="4"/>
    <x v="1"/>
    <n v="0.16"/>
  </r>
  <r>
    <x v="5"/>
    <x v="1"/>
    <n v="0.16"/>
  </r>
  <r>
    <x v="0"/>
    <x v="0"/>
    <n v="0.16"/>
  </r>
  <r>
    <x v="1"/>
    <x v="0"/>
    <n v="0.16"/>
  </r>
  <r>
    <x v="2"/>
    <x v="0"/>
    <n v="0.16"/>
  </r>
  <r>
    <x v="3"/>
    <x v="0"/>
    <n v="0.16"/>
  </r>
  <r>
    <x v="4"/>
    <x v="0"/>
    <n v="0.16"/>
  </r>
  <r>
    <x v="5"/>
    <x v="0"/>
    <n v="0.16"/>
  </r>
  <r>
    <x v="0"/>
    <x v="1"/>
    <n v="0.16"/>
  </r>
  <r>
    <x v="1"/>
    <x v="1"/>
    <n v="0.16"/>
  </r>
  <r>
    <x v="2"/>
    <x v="1"/>
    <n v="0.16"/>
  </r>
  <r>
    <x v="3"/>
    <x v="1"/>
    <n v="0.16"/>
  </r>
  <r>
    <x v="4"/>
    <x v="1"/>
    <n v="0.16"/>
  </r>
  <r>
    <x v="5"/>
    <x v="1"/>
    <n v="0.16"/>
  </r>
  <r>
    <x v="0"/>
    <x v="2"/>
    <n v="0.16"/>
  </r>
  <r>
    <x v="0"/>
    <x v="3"/>
    <n v="0.16"/>
  </r>
  <r>
    <x v="1"/>
    <x v="3"/>
    <n v="0.16"/>
  </r>
  <r>
    <x v="2"/>
    <x v="3"/>
    <n v="0.16"/>
  </r>
  <r>
    <x v="4"/>
    <x v="3"/>
    <n v="0.16"/>
  </r>
  <r>
    <x v="3"/>
    <x v="3"/>
    <n v="0.16"/>
  </r>
  <r>
    <x v="5"/>
    <x v="3"/>
    <n v="0.16"/>
  </r>
  <r>
    <x v="0"/>
    <x v="4"/>
    <n v="0.5"/>
  </r>
  <r>
    <x v="1"/>
    <x v="4"/>
    <n v="0.5"/>
  </r>
  <r>
    <x v="2"/>
    <x v="4"/>
    <n v="0.5"/>
  </r>
  <r>
    <x v="3"/>
    <x v="4"/>
    <n v="0.5"/>
  </r>
  <r>
    <x v="4"/>
    <x v="4"/>
    <n v="0.5"/>
  </r>
  <r>
    <x v="5"/>
    <x v="4"/>
    <n v="0.5"/>
  </r>
  <r>
    <x v="0"/>
    <x v="4"/>
    <n v="0.5"/>
  </r>
  <r>
    <x v="1"/>
    <x v="4"/>
    <n v="0.5"/>
  </r>
  <r>
    <x v="2"/>
    <x v="4"/>
    <n v="0.5"/>
  </r>
  <r>
    <x v="3"/>
    <x v="4"/>
    <n v="0.5"/>
  </r>
  <r>
    <x v="4"/>
    <x v="4"/>
    <n v="0.5"/>
  </r>
  <r>
    <x v="5"/>
    <x v="4"/>
    <n v="0.5"/>
  </r>
  <r>
    <x v="1"/>
    <x v="5"/>
    <n v="0.5"/>
  </r>
  <r>
    <x v="5"/>
    <x v="6"/>
    <n v="0.16"/>
  </r>
  <r>
    <x v="0"/>
    <x v="6"/>
    <n v="0.16"/>
  </r>
  <r>
    <x v="0"/>
    <x v="0"/>
    <n v="0.16"/>
  </r>
  <r>
    <x v="1"/>
    <x v="0"/>
    <n v="0.16"/>
  </r>
  <r>
    <x v="2"/>
    <x v="0"/>
    <n v="0.16"/>
  </r>
  <r>
    <x v="4"/>
    <x v="0"/>
    <n v="0.16"/>
  </r>
  <r>
    <x v="3"/>
    <x v="0"/>
    <n v="0.16"/>
  </r>
  <r>
    <x v="5"/>
    <x v="0"/>
    <n v="0.16"/>
  </r>
  <r>
    <x v="0"/>
    <x v="3"/>
    <n v="0.16"/>
  </r>
  <r>
    <x v="1"/>
    <x v="3"/>
    <n v="0.16"/>
  </r>
  <r>
    <x v="2"/>
    <x v="3"/>
    <n v="0.16"/>
  </r>
  <r>
    <x v="4"/>
    <x v="3"/>
    <n v="0.16"/>
  </r>
  <r>
    <x v="3"/>
    <x v="3"/>
    <n v="0.16"/>
  </r>
  <r>
    <x v="5"/>
    <x v="3"/>
    <n v="0.16"/>
  </r>
  <r>
    <x v="0"/>
    <x v="4"/>
    <n v="0.16"/>
  </r>
  <r>
    <x v="1"/>
    <x v="4"/>
    <n v="0.16"/>
  </r>
  <r>
    <x v="2"/>
    <x v="4"/>
    <n v="0.16"/>
  </r>
  <r>
    <x v="4"/>
    <x v="4"/>
    <n v="0.16"/>
  </r>
  <r>
    <x v="3"/>
    <x v="4"/>
    <n v="0.16"/>
  </r>
  <r>
    <x v="5"/>
    <x v="4"/>
    <n v="0.16"/>
  </r>
  <r>
    <x v="5"/>
    <x v="6"/>
    <n v="0.16"/>
  </r>
  <r>
    <x v="0"/>
    <x v="6"/>
    <n v="0.16"/>
  </r>
  <r>
    <x v="2"/>
    <x v="2"/>
    <n v="0.05"/>
  </r>
  <r>
    <x v="4"/>
    <x v="5"/>
    <n v="0.05"/>
  </r>
  <r>
    <x v="3"/>
    <x v="5"/>
    <n v="0.05"/>
  </r>
  <r>
    <x v="1"/>
    <x v="5"/>
    <n v="0.1"/>
  </r>
  <r>
    <x v="0"/>
    <x v="3"/>
    <n v="0.16"/>
  </r>
  <r>
    <x v="1"/>
    <x v="3"/>
    <n v="0.16"/>
  </r>
  <r>
    <x v="2"/>
    <x v="3"/>
    <n v="0.16"/>
  </r>
  <r>
    <x v="4"/>
    <x v="3"/>
    <n v="0.16"/>
  </r>
  <r>
    <x v="3"/>
    <x v="3"/>
    <n v="0.16"/>
  </r>
  <r>
    <x v="5"/>
    <x v="3"/>
    <n v="0.16"/>
  </r>
  <r>
    <x v="0"/>
    <x v="4"/>
    <n v="0.16"/>
  </r>
  <r>
    <x v="1"/>
    <x v="4"/>
    <n v="0.16"/>
  </r>
  <r>
    <x v="2"/>
    <x v="4"/>
    <n v="0.16"/>
  </r>
  <r>
    <x v="4"/>
    <x v="4"/>
    <n v="0.16"/>
  </r>
  <r>
    <x v="3"/>
    <x v="4"/>
    <n v="0.16"/>
  </r>
  <r>
    <x v="5"/>
    <x v="4"/>
    <n v="0.16"/>
  </r>
  <r>
    <x v="4"/>
    <x v="5"/>
    <n v="0.16"/>
  </r>
  <r>
    <x v="3"/>
    <x v="5"/>
    <n v="0.16"/>
  </r>
  <r>
    <x v="1"/>
    <x v="5"/>
    <n v="0.16"/>
  </r>
  <r>
    <x v="3"/>
    <x v="7"/>
    <n v="0.16"/>
  </r>
  <r>
    <x v="4"/>
    <x v="7"/>
    <n v="0.16"/>
  </r>
  <r>
    <x v="5"/>
    <x v="6"/>
    <n v="0.16"/>
  </r>
  <r>
    <x v="0"/>
    <x v="6"/>
    <n v="0.16"/>
  </r>
  <r>
    <x v="0"/>
    <x v="2"/>
    <n v="0.16"/>
  </r>
  <r>
    <x v="2"/>
    <x v="2"/>
    <n v="0.16"/>
  </r>
  <r>
    <x v="5"/>
    <x v="2"/>
    <n v="0.16"/>
  </r>
  <r>
    <x v="4"/>
    <x v="7"/>
    <n v="0.5"/>
  </r>
  <r>
    <x v="1"/>
    <x v="5"/>
    <n v="0.16"/>
  </r>
  <r>
    <x v="5"/>
    <x v="6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41148-7809-4199-8750-C4FFB5D721CC}" name="Tableau croisé dynamique7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H10" firstHeaderRow="1" firstDataRow="2" firstDataCol="1"/>
  <pivotFields count="3">
    <pivotField axis="axisCol" showAll="0">
      <items count="8">
        <item x="2"/>
        <item x="5"/>
        <item x="4"/>
        <item x="1"/>
        <item x="3"/>
        <item x="0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me de Worklo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82371-953E-48C4-9B48-A22D9B0B23B9}" name="Tableau croisé dynamique1" cacheId="5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5:J13" firstHeaderRow="1" firstDataRow="2" firstDataCol="1"/>
  <pivotFields count="3">
    <pivotField axis="axisRow" showAll="0">
      <items count="7">
        <item x="2"/>
        <item x="5"/>
        <item x="4"/>
        <item x="1"/>
        <item x="3"/>
        <item x="0"/>
        <item t="default"/>
      </items>
    </pivotField>
    <pivotField axis="axisCol" showAll="0">
      <items count="9">
        <item x="5"/>
        <item x="7"/>
        <item x="0"/>
        <item x="3"/>
        <item x="1"/>
        <item x="2"/>
        <item x="4"/>
        <item x="6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Worklo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6064-DE0A-4394-8B81-BB7A1AA9AB86}">
  <dimension ref="B2:J43"/>
  <sheetViews>
    <sheetView tabSelected="1" workbookViewId="0">
      <selection activeCell="H33" sqref="H33"/>
    </sheetView>
  </sheetViews>
  <sheetFormatPr baseColWidth="10" defaultColWidth="11.42578125" defaultRowHeight="15"/>
  <cols>
    <col min="2" max="2" width="23" bestFit="1" customWidth="1"/>
    <col min="3" max="3" width="14.5703125" bestFit="1" customWidth="1"/>
    <col min="4" max="4" width="33.7109375" bestFit="1" customWidth="1"/>
    <col min="5" max="5" width="23.140625" bestFit="1" customWidth="1"/>
    <col min="6" max="6" width="17.5703125" bestFit="1" customWidth="1"/>
    <col min="7" max="7" width="9" bestFit="1" customWidth="1"/>
    <col min="8" max="8" width="10.28515625" bestFit="1" customWidth="1"/>
    <col min="10" max="10" width="6.140625" bestFit="1" customWidth="1"/>
  </cols>
  <sheetData>
    <row r="2" spans="2:5" ht="16.5">
      <c r="B2" s="1" t="s">
        <v>0</v>
      </c>
    </row>
    <row r="4" spans="2:5">
      <c r="C4" t="s">
        <v>1</v>
      </c>
      <c r="D4" t="s">
        <v>2</v>
      </c>
    </row>
    <row r="5" spans="2:5">
      <c r="C5" t="s">
        <v>3</v>
      </c>
      <c r="D5" t="s">
        <v>4</v>
      </c>
    </row>
    <row r="6" spans="2:5">
      <c r="C6" t="s">
        <v>5</v>
      </c>
      <c r="D6" s="2">
        <v>12</v>
      </c>
      <c r="E6" t="s">
        <v>6</v>
      </c>
    </row>
    <row r="7" spans="2:5">
      <c r="C7" s="3" t="s">
        <v>7</v>
      </c>
      <c r="D7" s="4">
        <f>$D$19*D6</f>
        <v>72</v>
      </c>
    </row>
    <row r="10" spans="2:5" ht="16.5">
      <c r="B10" s="1" t="s">
        <v>8</v>
      </c>
    </row>
    <row r="12" spans="2:5">
      <c r="C12" s="5" t="s">
        <v>9</v>
      </c>
      <c r="D12" s="5" t="s">
        <v>10</v>
      </c>
    </row>
    <row r="13" spans="2:5">
      <c r="C13" t="s">
        <v>11</v>
      </c>
      <c r="D13" s="16" t="s">
        <v>12</v>
      </c>
    </row>
    <row r="14" spans="2:5">
      <c r="C14" t="s">
        <v>13</v>
      </c>
      <c r="D14" t="s">
        <v>14</v>
      </c>
    </row>
    <row r="15" spans="2:5">
      <c r="C15" t="s">
        <v>15</v>
      </c>
      <c r="D15" t="s">
        <v>16</v>
      </c>
    </row>
    <row r="16" spans="2:5">
      <c r="C16" t="s">
        <v>17</v>
      </c>
      <c r="D16" t="s">
        <v>18</v>
      </c>
    </row>
    <row r="17" spans="2:10">
      <c r="C17" t="s">
        <v>19</v>
      </c>
      <c r="D17" t="s">
        <v>20</v>
      </c>
    </row>
    <row r="18" spans="2:10">
      <c r="C18" t="s">
        <v>21</v>
      </c>
      <c r="D18" t="s">
        <v>22</v>
      </c>
    </row>
    <row r="19" spans="2:10">
      <c r="C19" s="3" t="s">
        <v>23</v>
      </c>
      <c r="D19" s="4">
        <v>6</v>
      </c>
    </row>
    <row r="21" spans="2:10" ht="16.5">
      <c r="B21" s="1" t="s">
        <v>24</v>
      </c>
    </row>
    <row r="23" spans="2:10">
      <c r="C23" s="5" t="s">
        <v>9</v>
      </c>
      <c r="D23" s="5" t="s">
        <v>25</v>
      </c>
      <c r="E23" s="5" t="s">
        <v>26</v>
      </c>
      <c r="F23" s="6" t="s">
        <v>27</v>
      </c>
      <c r="G23" s="5" t="s">
        <v>28</v>
      </c>
      <c r="H23" s="7" t="s">
        <v>29</v>
      </c>
      <c r="I23" s="7" t="s">
        <v>30</v>
      </c>
      <c r="J23" s="7" t="s">
        <v>31</v>
      </c>
    </row>
    <row r="24" spans="2:10">
      <c r="C24" s="3"/>
      <c r="D24" s="3"/>
      <c r="E24" s="3"/>
      <c r="F24" s="8"/>
      <c r="G24" s="3"/>
      <c r="H24" s="3"/>
      <c r="I24" s="9"/>
      <c r="J24" s="9"/>
    </row>
    <row r="25" spans="2:10">
      <c r="B25" t="s">
        <v>32</v>
      </c>
      <c r="C25" s="2" t="s">
        <v>33</v>
      </c>
      <c r="D25" s="2" t="s">
        <v>34</v>
      </c>
      <c r="F25" s="9" t="str">
        <f t="shared" ref="F25:F41" si="0">IF(ISNUMBER(E25),E25,IF(ISNUMBER(G25),G25,""))</f>
        <v/>
      </c>
      <c r="H25" t="str">
        <f t="shared" ref="H25:H41" si="1">IF(ISNUMBER(F25), F25-G25,"")</f>
        <v/>
      </c>
      <c r="I25" s="10" t="str">
        <f t="shared" ref="I25:I41" si="2">IF(ISNUMBER(G25), G25/F25,"")</f>
        <v/>
      </c>
      <c r="J25" s="9" t="str">
        <f t="shared" ref="J25:J41" si="3">IF(E25 &lt;&gt; F25, F25-E25, "")</f>
        <v/>
      </c>
    </row>
    <row r="26" spans="2:10">
      <c r="C26" s="2" t="s">
        <v>35</v>
      </c>
      <c r="D26" s="2" t="s">
        <v>36</v>
      </c>
      <c r="E26">
        <f>$D$19*0.8</f>
        <v>4.8000000000000007</v>
      </c>
      <c r="F26" s="9">
        <f t="shared" si="0"/>
        <v>4.8000000000000007</v>
      </c>
      <c r="G26">
        <v>1.9200000000000002</v>
      </c>
      <c r="H26">
        <f t="shared" si="1"/>
        <v>2.8800000000000008</v>
      </c>
      <c r="I26" s="10">
        <f t="shared" si="2"/>
        <v>0.39999999999999997</v>
      </c>
      <c r="J26" s="9" t="str">
        <f t="shared" si="3"/>
        <v/>
      </c>
    </row>
    <row r="27" spans="2:10">
      <c r="C27" s="2" t="s">
        <v>37</v>
      </c>
      <c r="D27" s="2" t="s">
        <v>38</v>
      </c>
      <c r="E27">
        <f>$D$19*1.6</f>
        <v>9.6000000000000014</v>
      </c>
      <c r="F27" s="9">
        <f t="shared" si="0"/>
        <v>9.6000000000000014</v>
      </c>
      <c r="H27">
        <v>2.88</v>
      </c>
      <c r="I27" s="10" t="str">
        <f t="shared" si="2"/>
        <v/>
      </c>
      <c r="J27" s="9" t="str">
        <f t="shared" si="3"/>
        <v/>
      </c>
    </row>
    <row r="28" spans="2:10">
      <c r="C28" s="2" t="s">
        <v>39</v>
      </c>
      <c r="D28" s="2" t="s">
        <v>40</v>
      </c>
      <c r="E28">
        <f>$D$19*0.4</f>
        <v>2.4000000000000004</v>
      </c>
      <c r="F28" s="9">
        <f t="shared" si="0"/>
        <v>2.4000000000000004</v>
      </c>
      <c r="G28">
        <v>0.96</v>
      </c>
      <c r="H28">
        <f t="shared" si="1"/>
        <v>1.4400000000000004</v>
      </c>
      <c r="I28" s="10">
        <f t="shared" si="2"/>
        <v>0.39999999999999991</v>
      </c>
      <c r="J28" s="9" t="str">
        <f t="shared" si="3"/>
        <v/>
      </c>
    </row>
    <row r="29" spans="2:10">
      <c r="C29" s="2" t="s">
        <v>41</v>
      </c>
      <c r="D29" s="2" t="s">
        <v>42</v>
      </c>
      <c r="E29">
        <f>$D$19*1</f>
        <v>6</v>
      </c>
      <c r="F29" s="9">
        <f t="shared" si="0"/>
        <v>6</v>
      </c>
      <c r="H29">
        <v>1.92</v>
      </c>
      <c r="I29" s="10" t="str">
        <f t="shared" si="2"/>
        <v/>
      </c>
      <c r="J29" s="9" t="str">
        <f t="shared" si="3"/>
        <v/>
      </c>
    </row>
    <row r="30" spans="2:10">
      <c r="B30" t="s">
        <v>43</v>
      </c>
      <c r="C30" t="s">
        <v>44</v>
      </c>
      <c r="D30" t="s">
        <v>45</v>
      </c>
      <c r="F30" s="9">
        <f t="shared" si="0"/>
        <v>0.16</v>
      </c>
      <c r="G30">
        <v>0.16</v>
      </c>
      <c r="H30">
        <v>0.69</v>
      </c>
      <c r="I30" s="10">
        <f t="shared" si="2"/>
        <v>1</v>
      </c>
      <c r="J30" s="9">
        <f t="shared" si="3"/>
        <v>0.16</v>
      </c>
    </row>
    <row r="31" spans="2:10">
      <c r="C31" t="s">
        <v>46</v>
      </c>
      <c r="D31" t="s">
        <v>47</v>
      </c>
      <c r="F31" s="9">
        <f t="shared" si="0"/>
        <v>6</v>
      </c>
      <c r="G31">
        <v>6</v>
      </c>
      <c r="H31">
        <v>7.92</v>
      </c>
      <c r="I31" s="10">
        <f t="shared" si="2"/>
        <v>1</v>
      </c>
      <c r="J31" s="9">
        <f t="shared" si="3"/>
        <v>6</v>
      </c>
    </row>
    <row r="32" spans="2:10">
      <c r="C32" t="s">
        <v>48</v>
      </c>
      <c r="D32" t="s">
        <v>49</v>
      </c>
      <c r="E32">
        <v>2</v>
      </c>
      <c r="F32" s="9">
        <f t="shared" si="0"/>
        <v>2</v>
      </c>
      <c r="G32">
        <v>0.32</v>
      </c>
      <c r="H32">
        <v>1.01</v>
      </c>
      <c r="I32" s="10">
        <f t="shared" si="2"/>
        <v>0.16</v>
      </c>
      <c r="J32" s="9" t="str">
        <f t="shared" si="3"/>
        <v/>
      </c>
    </row>
    <row r="33" spans="2:10">
      <c r="B33" t="s">
        <v>50</v>
      </c>
      <c r="C33" t="s">
        <v>51</v>
      </c>
      <c r="D33" t="s">
        <v>52</v>
      </c>
      <c r="F33" s="9" t="str">
        <f t="shared" si="0"/>
        <v/>
      </c>
      <c r="H33" t="str">
        <f t="shared" si="1"/>
        <v/>
      </c>
      <c r="I33" s="10" t="str">
        <f t="shared" si="2"/>
        <v/>
      </c>
      <c r="J33" s="9" t="str">
        <f t="shared" si="3"/>
        <v/>
      </c>
    </row>
    <row r="34" spans="2:10">
      <c r="C34" t="s">
        <v>53</v>
      </c>
      <c r="D34" t="s">
        <v>54</v>
      </c>
      <c r="E34">
        <v>3</v>
      </c>
      <c r="F34" s="9">
        <f t="shared" si="0"/>
        <v>3</v>
      </c>
      <c r="H34">
        <f t="shared" si="1"/>
        <v>3</v>
      </c>
      <c r="I34" s="10" t="str">
        <f t="shared" si="2"/>
        <v/>
      </c>
      <c r="J34" s="9" t="str">
        <f t="shared" si="3"/>
        <v/>
      </c>
    </row>
    <row r="35" spans="2:10">
      <c r="C35" t="s">
        <v>55</v>
      </c>
      <c r="D35" t="s">
        <v>56</v>
      </c>
      <c r="F35" s="9" t="str">
        <f t="shared" si="0"/>
        <v/>
      </c>
      <c r="H35" t="str">
        <f t="shared" si="1"/>
        <v/>
      </c>
      <c r="I35" s="10" t="str">
        <f t="shared" si="2"/>
        <v/>
      </c>
      <c r="J35" s="9" t="str">
        <f t="shared" si="3"/>
        <v/>
      </c>
    </row>
    <row r="36" spans="2:10">
      <c r="B36" t="s">
        <v>57</v>
      </c>
      <c r="C36" t="s">
        <v>58</v>
      </c>
      <c r="D36" t="s">
        <v>59</v>
      </c>
      <c r="F36" s="9" t="str">
        <f t="shared" si="0"/>
        <v/>
      </c>
      <c r="H36">
        <v>1.34</v>
      </c>
      <c r="I36" s="10" t="str">
        <f t="shared" si="2"/>
        <v/>
      </c>
      <c r="J36" s="9" t="str">
        <f t="shared" si="3"/>
        <v/>
      </c>
    </row>
    <row r="37" spans="2:10">
      <c r="C37" t="s">
        <v>60</v>
      </c>
      <c r="D37" t="s">
        <v>61</v>
      </c>
      <c r="F37" s="9" t="str">
        <f t="shared" si="0"/>
        <v/>
      </c>
      <c r="H37" t="str">
        <f t="shared" si="1"/>
        <v/>
      </c>
      <c r="I37" s="10" t="str">
        <f t="shared" si="2"/>
        <v/>
      </c>
      <c r="J37" s="9" t="str">
        <f t="shared" si="3"/>
        <v/>
      </c>
    </row>
    <row r="38" spans="2:10">
      <c r="C38" t="s">
        <v>62</v>
      </c>
      <c r="D38" t="s">
        <v>63</v>
      </c>
      <c r="F38" s="9" t="str">
        <f t="shared" si="0"/>
        <v/>
      </c>
      <c r="H38">
        <v>0.82</v>
      </c>
      <c r="I38" s="10" t="str">
        <f t="shared" si="2"/>
        <v/>
      </c>
      <c r="J38" s="9" t="str">
        <f t="shared" si="3"/>
        <v/>
      </c>
    </row>
    <row r="39" spans="2:10">
      <c r="C39" t="s">
        <v>64</v>
      </c>
      <c r="D39" t="s">
        <v>65</v>
      </c>
      <c r="F39" s="9" t="str">
        <f t="shared" si="0"/>
        <v/>
      </c>
      <c r="H39" t="str">
        <f t="shared" si="1"/>
        <v/>
      </c>
      <c r="I39" s="10" t="str">
        <f t="shared" si="2"/>
        <v/>
      </c>
      <c r="J39" s="9" t="str">
        <f t="shared" si="3"/>
        <v/>
      </c>
    </row>
    <row r="40" spans="2:10">
      <c r="C40" t="s">
        <v>66</v>
      </c>
      <c r="D40" t="s">
        <v>67</v>
      </c>
      <c r="F40" s="9" t="str">
        <f t="shared" si="0"/>
        <v/>
      </c>
      <c r="H40" t="str">
        <f t="shared" si="1"/>
        <v/>
      </c>
      <c r="I40" s="10" t="str">
        <f t="shared" si="2"/>
        <v/>
      </c>
      <c r="J40" s="9" t="str">
        <f t="shared" si="3"/>
        <v/>
      </c>
    </row>
    <row r="41" spans="2:10">
      <c r="C41" t="s">
        <v>68</v>
      </c>
      <c r="D41" t="s">
        <v>69</v>
      </c>
      <c r="F41" s="9" t="str">
        <f t="shared" si="0"/>
        <v/>
      </c>
      <c r="H41" t="str">
        <f t="shared" si="1"/>
        <v/>
      </c>
      <c r="I41" s="10" t="str">
        <f t="shared" si="2"/>
        <v/>
      </c>
      <c r="J41" s="9" t="str">
        <f t="shared" si="3"/>
        <v/>
      </c>
    </row>
    <row r="42" spans="2:10">
      <c r="I42" s="9"/>
      <c r="J42" s="9"/>
    </row>
    <row r="43" spans="2:10">
      <c r="D43" s="3" t="s">
        <v>70</v>
      </c>
      <c r="E43" s="11">
        <f>SUM(E24:E42)</f>
        <v>27.800000000000004</v>
      </c>
      <c r="F43" s="11">
        <f>SUM(F24:F42)</f>
        <v>33.960000000000008</v>
      </c>
      <c r="G43" s="3">
        <f>SUM(G24:G42)</f>
        <v>9.36</v>
      </c>
      <c r="H43" s="3">
        <f>SUM(H24:H42)</f>
        <v>23.900000000000002</v>
      </c>
      <c r="I43" s="12">
        <f>G43/(G43+H43)</f>
        <v>0.28141912206855074</v>
      </c>
      <c r="J43" s="8">
        <f>IF(E43 &lt;&gt; F43, F43-E43, "")</f>
        <v>6.1600000000000037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2572-E7A1-49E4-9675-F5353317EB80}">
  <dimension ref="B2:H99"/>
  <sheetViews>
    <sheetView topLeftCell="A4" workbookViewId="0">
      <selection activeCell="F99" sqref="D4:F99"/>
    </sheetView>
  </sheetViews>
  <sheetFormatPr baseColWidth="10" defaultColWidth="11.42578125" defaultRowHeight="15"/>
  <cols>
    <col min="2" max="2" width="19.7109375" bestFit="1" customWidth="1"/>
    <col min="3" max="3" width="11.42578125" style="13" bestFit="1" customWidth="1"/>
    <col min="4" max="4" width="5.140625" style="13" bestFit="1" customWidth="1"/>
    <col min="5" max="5" width="12.140625" style="13" bestFit="1" customWidth="1"/>
    <col min="6" max="6" width="9.7109375" style="13" bestFit="1" customWidth="1"/>
    <col min="7" max="7" width="78" bestFit="1" customWidth="1"/>
    <col min="8" max="8" width="8" bestFit="1" customWidth="1"/>
  </cols>
  <sheetData>
    <row r="2" spans="2:8" ht="16.5">
      <c r="B2" s="1" t="s">
        <v>71</v>
      </c>
    </row>
    <row r="4" spans="2:8">
      <c r="C4" s="5" t="s">
        <v>72</v>
      </c>
      <c r="D4" s="5" t="s">
        <v>73</v>
      </c>
      <c r="E4" s="5" t="s">
        <v>74</v>
      </c>
      <c r="F4" s="5" t="s">
        <v>75</v>
      </c>
      <c r="G4" s="5" t="s">
        <v>76</v>
      </c>
      <c r="H4" s="5" t="s">
        <v>77</v>
      </c>
    </row>
    <row r="5" spans="2:8">
      <c r="B5" t="s">
        <v>78</v>
      </c>
      <c r="C5" s="14">
        <v>44683</v>
      </c>
      <c r="D5" s="13" t="s">
        <v>11</v>
      </c>
      <c r="E5" s="13" t="s">
        <v>35</v>
      </c>
      <c r="F5" s="13">
        <v>0.16</v>
      </c>
      <c r="G5" t="s">
        <v>79</v>
      </c>
    </row>
    <row r="6" spans="2:8">
      <c r="C6" s="14">
        <v>44683</v>
      </c>
      <c r="D6" s="13" t="s">
        <v>13</v>
      </c>
      <c r="E6" s="13" t="s">
        <v>35</v>
      </c>
      <c r="F6" s="13">
        <v>0.16</v>
      </c>
      <c r="G6" t="s">
        <v>79</v>
      </c>
    </row>
    <row r="7" spans="2:8">
      <c r="C7" s="14">
        <v>44683</v>
      </c>
      <c r="D7" s="13" t="s">
        <v>15</v>
      </c>
      <c r="E7" s="13" t="s">
        <v>35</v>
      </c>
      <c r="F7" s="13">
        <v>0.16</v>
      </c>
      <c r="G7" t="s">
        <v>79</v>
      </c>
    </row>
    <row r="8" spans="2:8">
      <c r="C8" s="14">
        <v>44683</v>
      </c>
      <c r="D8" s="13" t="s">
        <v>17</v>
      </c>
      <c r="E8" s="13" t="s">
        <v>35</v>
      </c>
      <c r="F8" s="13">
        <v>0.16</v>
      </c>
      <c r="G8" t="s">
        <v>79</v>
      </c>
    </row>
    <row r="9" spans="2:8">
      <c r="C9" s="14">
        <v>44683</v>
      </c>
      <c r="D9" s="13" t="s">
        <v>19</v>
      </c>
      <c r="E9" s="13" t="s">
        <v>35</v>
      </c>
      <c r="F9" s="13">
        <v>0.16</v>
      </c>
      <c r="G9" t="s">
        <v>79</v>
      </c>
    </row>
    <row r="10" spans="2:8">
      <c r="C10" s="14">
        <v>44683</v>
      </c>
      <c r="D10" s="13" t="s">
        <v>21</v>
      </c>
      <c r="E10" s="13" t="s">
        <v>35</v>
      </c>
      <c r="F10" s="13">
        <v>0.16</v>
      </c>
      <c r="G10" t="s">
        <v>79</v>
      </c>
    </row>
    <row r="11" spans="2:8">
      <c r="C11" s="14">
        <v>44683</v>
      </c>
      <c r="D11" s="13" t="s">
        <v>11</v>
      </c>
      <c r="E11" s="13" t="s">
        <v>39</v>
      </c>
      <c r="F11" s="13">
        <v>0.16</v>
      </c>
      <c r="G11" t="s">
        <v>80</v>
      </c>
    </row>
    <row r="12" spans="2:8">
      <c r="C12" s="14">
        <v>44683</v>
      </c>
      <c r="D12" s="13" t="s">
        <v>13</v>
      </c>
      <c r="E12" s="13" t="s">
        <v>39</v>
      </c>
      <c r="F12" s="13">
        <v>0.16</v>
      </c>
      <c r="G12" t="s">
        <v>80</v>
      </c>
    </row>
    <row r="13" spans="2:8">
      <c r="C13" s="14">
        <v>44683</v>
      </c>
      <c r="D13" s="13" t="s">
        <v>15</v>
      </c>
      <c r="E13" s="13" t="s">
        <v>39</v>
      </c>
      <c r="F13" s="13">
        <v>0.16</v>
      </c>
      <c r="G13" t="s">
        <v>80</v>
      </c>
    </row>
    <row r="14" spans="2:8">
      <c r="C14" s="14">
        <v>44683</v>
      </c>
      <c r="D14" s="13" t="s">
        <v>17</v>
      </c>
      <c r="E14" s="13" t="s">
        <v>39</v>
      </c>
      <c r="F14" s="13">
        <v>0.16</v>
      </c>
      <c r="G14" t="s">
        <v>80</v>
      </c>
    </row>
    <row r="15" spans="2:8">
      <c r="C15" s="14">
        <v>44683</v>
      </c>
      <c r="D15" s="13" t="s">
        <v>19</v>
      </c>
      <c r="E15" s="13" t="s">
        <v>39</v>
      </c>
      <c r="F15" s="13">
        <v>0.16</v>
      </c>
      <c r="G15" t="s">
        <v>80</v>
      </c>
    </row>
    <row r="16" spans="2:8">
      <c r="C16" s="14">
        <v>44683</v>
      </c>
      <c r="D16" s="13" t="s">
        <v>21</v>
      </c>
      <c r="E16" s="13" t="s">
        <v>39</v>
      </c>
      <c r="F16" s="13">
        <v>0.16</v>
      </c>
      <c r="G16" t="s">
        <v>80</v>
      </c>
    </row>
    <row r="17" spans="3:7">
      <c r="C17" s="14">
        <v>44684</v>
      </c>
      <c r="D17" s="13" t="s">
        <v>11</v>
      </c>
      <c r="E17" s="13" t="s">
        <v>35</v>
      </c>
      <c r="F17" s="13">
        <v>0.16</v>
      </c>
      <c r="G17" t="s">
        <v>81</v>
      </c>
    </row>
    <row r="18" spans="3:7">
      <c r="C18" s="14">
        <v>44684</v>
      </c>
      <c r="D18" s="13" t="s">
        <v>13</v>
      </c>
      <c r="E18" s="13" t="s">
        <v>35</v>
      </c>
      <c r="F18" s="13">
        <v>0.16</v>
      </c>
      <c r="G18" t="s">
        <v>81</v>
      </c>
    </row>
    <row r="19" spans="3:7">
      <c r="C19" s="14">
        <v>44684</v>
      </c>
      <c r="D19" s="13" t="s">
        <v>15</v>
      </c>
      <c r="E19" s="13" t="s">
        <v>35</v>
      </c>
      <c r="F19" s="13">
        <v>0.16</v>
      </c>
      <c r="G19" t="s">
        <v>81</v>
      </c>
    </row>
    <row r="20" spans="3:7">
      <c r="C20" s="14">
        <v>44684</v>
      </c>
      <c r="D20" s="13" t="s">
        <v>17</v>
      </c>
      <c r="E20" s="13" t="s">
        <v>35</v>
      </c>
      <c r="F20" s="13">
        <v>0.16</v>
      </c>
      <c r="G20" t="s">
        <v>81</v>
      </c>
    </row>
    <row r="21" spans="3:7">
      <c r="C21" s="14">
        <v>44684</v>
      </c>
      <c r="D21" s="13" t="s">
        <v>19</v>
      </c>
      <c r="E21" s="13" t="s">
        <v>35</v>
      </c>
      <c r="F21" s="13">
        <v>0.16</v>
      </c>
      <c r="G21" t="s">
        <v>81</v>
      </c>
    </row>
    <row r="22" spans="3:7">
      <c r="C22" s="14">
        <v>44684</v>
      </c>
      <c r="D22" s="13" t="s">
        <v>21</v>
      </c>
      <c r="E22" s="13" t="s">
        <v>35</v>
      </c>
      <c r="F22" s="13">
        <v>0.16</v>
      </c>
      <c r="G22" t="s">
        <v>81</v>
      </c>
    </row>
    <row r="23" spans="3:7">
      <c r="C23" s="14">
        <v>44684</v>
      </c>
      <c r="D23" s="13" t="s">
        <v>11</v>
      </c>
      <c r="E23" s="13" t="s">
        <v>39</v>
      </c>
      <c r="F23" s="13">
        <v>0.16</v>
      </c>
      <c r="G23" t="s">
        <v>82</v>
      </c>
    </row>
    <row r="24" spans="3:7">
      <c r="C24" s="14">
        <v>44684</v>
      </c>
      <c r="D24" s="13" t="s">
        <v>13</v>
      </c>
      <c r="E24" s="13" t="s">
        <v>39</v>
      </c>
      <c r="F24" s="13">
        <v>0.16</v>
      </c>
      <c r="G24" t="s">
        <v>82</v>
      </c>
    </row>
    <row r="25" spans="3:7">
      <c r="C25" s="14">
        <v>44684</v>
      </c>
      <c r="D25" s="13" t="s">
        <v>15</v>
      </c>
      <c r="E25" s="13" t="s">
        <v>39</v>
      </c>
      <c r="F25" s="13">
        <v>0.16</v>
      </c>
      <c r="G25" t="s">
        <v>82</v>
      </c>
    </row>
    <row r="26" spans="3:7">
      <c r="C26" s="14">
        <v>44684</v>
      </c>
      <c r="D26" s="13" t="s">
        <v>17</v>
      </c>
      <c r="E26" s="13" t="s">
        <v>39</v>
      </c>
      <c r="F26" s="13">
        <v>0.16</v>
      </c>
      <c r="G26" t="s">
        <v>82</v>
      </c>
    </row>
    <row r="27" spans="3:7">
      <c r="C27" s="14">
        <v>44684</v>
      </c>
      <c r="D27" s="13" t="s">
        <v>19</v>
      </c>
      <c r="E27" s="13" t="s">
        <v>39</v>
      </c>
      <c r="F27" s="13">
        <v>0.16</v>
      </c>
      <c r="G27" t="s">
        <v>82</v>
      </c>
    </row>
    <row r="28" spans="3:7">
      <c r="C28" s="14">
        <v>44684</v>
      </c>
      <c r="D28" s="13" t="s">
        <v>21</v>
      </c>
      <c r="E28" s="13" t="s">
        <v>39</v>
      </c>
      <c r="F28" s="13">
        <v>0.16</v>
      </c>
      <c r="G28" t="s">
        <v>82</v>
      </c>
    </row>
    <row r="29" spans="3:7">
      <c r="C29" s="14">
        <v>44684</v>
      </c>
      <c r="D29" s="13" t="s">
        <v>11</v>
      </c>
      <c r="E29" s="13" t="s">
        <v>44</v>
      </c>
      <c r="F29" s="13">
        <v>0.16</v>
      </c>
      <c r="G29" t="s">
        <v>83</v>
      </c>
    </row>
    <row r="30" spans="3:7">
      <c r="C30" s="18">
        <v>44690</v>
      </c>
      <c r="D30" s="13" t="s">
        <v>11</v>
      </c>
      <c r="E30" s="13" t="s">
        <v>37</v>
      </c>
      <c r="F30" s="13">
        <v>0.16</v>
      </c>
      <c r="G30" t="s">
        <v>84</v>
      </c>
    </row>
    <row r="31" spans="3:7">
      <c r="C31" s="18">
        <v>44690</v>
      </c>
      <c r="D31" s="13" t="s">
        <v>13</v>
      </c>
      <c r="E31" s="13" t="s">
        <v>37</v>
      </c>
      <c r="F31" s="13">
        <v>0.16</v>
      </c>
      <c r="G31" t="s">
        <v>84</v>
      </c>
    </row>
    <row r="32" spans="3:7">
      <c r="C32" s="18">
        <v>44690</v>
      </c>
      <c r="D32" s="13" t="s">
        <v>15</v>
      </c>
      <c r="E32" s="13" t="s">
        <v>37</v>
      </c>
      <c r="F32" s="13">
        <v>0.16</v>
      </c>
      <c r="G32" t="s">
        <v>84</v>
      </c>
    </row>
    <row r="33" spans="3:7">
      <c r="C33" s="18">
        <v>44690</v>
      </c>
      <c r="D33" s="13" t="s">
        <v>19</v>
      </c>
      <c r="E33" s="13" t="s">
        <v>37</v>
      </c>
      <c r="F33" s="13">
        <v>0.16</v>
      </c>
      <c r="G33" t="s">
        <v>84</v>
      </c>
    </row>
    <row r="34" spans="3:7">
      <c r="C34" s="18">
        <v>44690</v>
      </c>
      <c r="D34" s="13" t="s">
        <v>17</v>
      </c>
      <c r="E34" s="13" t="s">
        <v>37</v>
      </c>
      <c r="F34" s="13">
        <v>0.16</v>
      </c>
      <c r="G34" t="s">
        <v>84</v>
      </c>
    </row>
    <row r="35" spans="3:7">
      <c r="C35" s="18">
        <v>44690</v>
      </c>
      <c r="D35" s="13" t="s">
        <v>21</v>
      </c>
      <c r="E35" s="13" t="s">
        <v>37</v>
      </c>
      <c r="F35" s="13">
        <v>0.16</v>
      </c>
      <c r="G35" t="s">
        <v>84</v>
      </c>
    </row>
    <row r="36" spans="3:7">
      <c r="C36" s="18">
        <v>44690</v>
      </c>
      <c r="D36" s="13" t="s">
        <v>11</v>
      </c>
      <c r="E36" s="13" t="s">
        <v>46</v>
      </c>
      <c r="F36" s="13">
        <v>0.5</v>
      </c>
      <c r="G36" t="s">
        <v>85</v>
      </c>
    </row>
    <row r="37" spans="3:7">
      <c r="C37" s="18">
        <v>44690</v>
      </c>
      <c r="D37" s="13" t="s">
        <v>13</v>
      </c>
      <c r="E37" s="13" t="s">
        <v>46</v>
      </c>
      <c r="F37" s="13">
        <v>0.5</v>
      </c>
      <c r="G37" t="s">
        <v>85</v>
      </c>
    </row>
    <row r="38" spans="3:7">
      <c r="C38" s="18">
        <v>44690</v>
      </c>
      <c r="D38" s="13" t="s">
        <v>15</v>
      </c>
      <c r="E38" s="13" t="s">
        <v>46</v>
      </c>
      <c r="F38" s="13">
        <v>0.5</v>
      </c>
      <c r="G38" t="s">
        <v>85</v>
      </c>
    </row>
    <row r="39" spans="3:7">
      <c r="C39" s="18">
        <v>44690</v>
      </c>
      <c r="D39" s="13" t="s">
        <v>17</v>
      </c>
      <c r="E39" s="13" t="s">
        <v>46</v>
      </c>
      <c r="F39" s="13">
        <v>0.5</v>
      </c>
      <c r="G39" t="s">
        <v>85</v>
      </c>
    </row>
    <row r="40" spans="3:7">
      <c r="C40" s="18">
        <v>44690</v>
      </c>
      <c r="D40" s="13" t="s">
        <v>19</v>
      </c>
      <c r="E40" s="13" t="s">
        <v>46</v>
      </c>
      <c r="F40" s="13">
        <v>0.5</v>
      </c>
      <c r="G40" t="s">
        <v>85</v>
      </c>
    </row>
    <row r="41" spans="3:7">
      <c r="C41" s="18">
        <v>44690</v>
      </c>
      <c r="D41" s="13" t="s">
        <v>21</v>
      </c>
      <c r="E41" s="13" t="s">
        <v>46</v>
      </c>
      <c r="F41" s="13">
        <v>0.5</v>
      </c>
      <c r="G41" t="s">
        <v>85</v>
      </c>
    </row>
    <row r="42" spans="3:7">
      <c r="C42" s="18">
        <v>44691</v>
      </c>
      <c r="D42" s="13" t="s">
        <v>11</v>
      </c>
      <c r="E42" s="13" t="s">
        <v>46</v>
      </c>
      <c r="F42" s="13">
        <v>0.5</v>
      </c>
      <c r="G42" t="s">
        <v>86</v>
      </c>
    </row>
    <row r="43" spans="3:7">
      <c r="C43" s="18">
        <v>44691</v>
      </c>
      <c r="D43" s="13" t="s">
        <v>13</v>
      </c>
      <c r="E43" s="13" t="s">
        <v>46</v>
      </c>
      <c r="F43" s="13">
        <v>0.5</v>
      </c>
      <c r="G43" t="s">
        <v>86</v>
      </c>
    </row>
    <row r="44" spans="3:7">
      <c r="C44" s="18">
        <v>44691</v>
      </c>
      <c r="D44" s="13" t="s">
        <v>15</v>
      </c>
      <c r="E44" s="13" t="s">
        <v>46</v>
      </c>
      <c r="F44" s="13">
        <v>0.5</v>
      </c>
      <c r="G44" t="s">
        <v>86</v>
      </c>
    </row>
    <row r="45" spans="3:7">
      <c r="C45" s="18">
        <v>44691</v>
      </c>
      <c r="D45" s="13" t="s">
        <v>17</v>
      </c>
      <c r="E45" s="13" t="s">
        <v>46</v>
      </c>
      <c r="F45" s="13">
        <v>0.5</v>
      </c>
      <c r="G45" t="s">
        <v>86</v>
      </c>
    </row>
    <row r="46" spans="3:7">
      <c r="C46" s="18">
        <v>44691</v>
      </c>
      <c r="D46" s="13" t="s">
        <v>19</v>
      </c>
      <c r="E46" s="13" t="s">
        <v>46</v>
      </c>
      <c r="F46" s="13">
        <v>0.5</v>
      </c>
      <c r="G46" t="s">
        <v>86</v>
      </c>
    </row>
    <row r="47" spans="3:7">
      <c r="C47" s="18">
        <v>44691</v>
      </c>
      <c r="D47" s="13" t="s">
        <v>21</v>
      </c>
      <c r="E47" s="13" t="s">
        <v>46</v>
      </c>
      <c r="F47" s="13">
        <v>0.5</v>
      </c>
      <c r="G47" t="s">
        <v>86</v>
      </c>
    </row>
    <row r="48" spans="3:7">
      <c r="C48" s="18">
        <v>44691</v>
      </c>
      <c r="D48" s="13" t="s">
        <v>13</v>
      </c>
      <c r="E48" s="13" t="s">
        <v>58</v>
      </c>
      <c r="F48" s="13">
        <v>0.5</v>
      </c>
      <c r="G48" t="s">
        <v>87</v>
      </c>
    </row>
    <row r="49" spans="2:7">
      <c r="C49" s="18">
        <v>44691</v>
      </c>
      <c r="D49" s="13" t="s">
        <v>21</v>
      </c>
      <c r="E49" s="13" t="s">
        <v>48</v>
      </c>
      <c r="F49" s="13">
        <v>0.16</v>
      </c>
      <c r="G49" t="s">
        <v>88</v>
      </c>
    </row>
    <row r="50" spans="2:7">
      <c r="C50" s="18">
        <v>44691</v>
      </c>
      <c r="D50" s="13" t="s">
        <v>11</v>
      </c>
      <c r="E50" s="13" t="s">
        <v>48</v>
      </c>
      <c r="F50" s="13">
        <v>0.16</v>
      </c>
      <c r="G50" t="s">
        <v>88</v>
      </c>
    </row>
    <row r="51" spans="2:7">
      <c r="B51" t="s">
        <v>89</v>
      </c>
      <c r="C51" s="18">
        <v>44697</v>
      </c>
      <c r="D51" s="13" t="s">
        <v>11</v>
      </c>
      <c r="E51" s="13" t="s">
        <v>35</v>
      </c>
      <c r="F51" s="13">
        <v>0.16</v>
      </c>
      <c r="G51" t="s">
        <v>90</v>
      </c>
    </row>
    <row r="52" spans="2:7">
      <c r="C52" s="18">
        <v>44697</v>
      </c>
      <c r="D52" s="13" t="s">
        <v>13</v>
      </c>
      <c r="E52" s="13" t="s">
        <v>35</v>
      </c>
      <c r="F52" s="13">
        <v>0.16</v>
      </c>
      <c r="G52" t="s">
        <v>90</v>
      </c>
    </row>
    <row r="53" spans="2:7">
      <c r="C53" s="18">
        <v>44697</v>
      </c>
      <c r="D53" s="13" t="s">
        <v>15</v>
      </c>
      <c r="E53" s="13" t="s">
        <v>35</v>
      </c>
      <c r="F53" s="13">
        <v>0.16</v>
      </c>
      <c r="G53" t="s">
        <v>90</v>
      </c>
    </row>
    <row r="54" spans="2:7">
      <c r="C54" s="18">
        <v>44697</v>
      </c>
      <c r="D54" s="13" t="s">
        <v>19</v>
      </c>
      <c r="E54" s="13" t="s">
        <v>35</v>
      </c>
      <c r="F54" s="13">
        <v>0.16</v>
      </c>
      <c r="G54" t="s">
        <v>90</v>
      </c>
    </row>
    <row r="55" spans="2:7">
      <c r="C55" s="18">
        <v>44697</v>
      </c>
      <c r="D55" s="13" t="s">
        <v>17</v>
      </c>
      <c r="E55" s="13" t="s">
        <v>35</v>
      </c>
      <c r="F55" s="13">
        <v>0.16</v>
      </c>
      <c r="G55" t="s">
        <v>90</v>
      </c>
    </row>
    <row r="56" spans="2:7">
      <c r="C56" s="18">
        <v>44697</v>
      </c>
      <c r="D56" s="13" t="s">
        <v>21</v>
      </c>
      <c r="E56" s="13" t="s">
        <v>35</v>
      </c>
      <c r="F56" s="13">
        <v>0.16</v>
      </c>
      <c r="G56" t="s">
        <v>90</v>
      </c>
    </row>
    <row r="57" spans="2:7">
      <c r="C57" s="18">
        <v>44698</v>
      </c>
      <c r="D57" s="13" t="s">
        <v>11</v>
      </c>
      <c r="E57" s="13" t="s">
        <v>37</v>
      </c>
      <c r="F57" s="13">
        <v>0.16</v>
      </c>
      <c r="G57" s="17" t="s">
        <v>91</v>
      </c>
    </row>
    <row r="58" spans="2:7">
      <c r="C58" s="18">
        <v>44698</v>
      </c>
      <c r="D58" s="13" t="s">
        <v>13</v>
      </c>
      <c r="E58" s="13" t="s">
        <v>37</v>
      </c>
      <c r="F58" s="13">
        <v>0.16</v>
      </c>
      <c r="G58" s="17" t="s">
        <v>91</v>
      </c>
    </row>
    <row r="59" spans="2:7">
      <c r="C59" s="18">
        <v>44698</v>
      </c>
      <c r="D59" s="13" t="s">
        <v>15</v>
      </c>
      <c r="E59" s="13" t="s">
        <v>37</v>
      </c>
      <c r="F59" s="13">
        <v>0.16</v>
      </c>
      <c r="G59" s="17" t="s">
        <v>91</v>
      </c>
    </row>
    <row r="60" spans="2:7">
      <c r="C60" s="18">
        <v>44698</v>
      </c>
      <c r="D60" s="13" t="s">
        <v>19</v>
      </c>
      <c r="E60" s="13" t="s">
        <v>37</v>
      </c>
      <c r="F60" s="13">
        <v>0.16</v>
      </c>
      <c r="G60" s="17" t="s">
        <v>91</v>
      </c>
    </row>
    <row r="61" spans="2:7">
      <c r="C61" s="18">
        <v>44698</v>
      </c>
      <c r="D61" s="13" t="s">
        <v>17</v>
      </c>
      <c r="E61" s="13" t="s">
        <v>37</v>
      </c>
      <c r="F61" s="13">
        <v>0.16</v>
      </c>
      <c r="G61" s="17" t="s">
        <v>91</v>
      </c>
    </row>
    <row r="62" spans="2:7">
      <c r="C62" s="18">
        <v>44698</v>
      </c>
      <c r="D62" s="13" t="s">
        <v>21</v>
      </c>
      <c r="E62" s="13" t="s">
        <v>37</v>
      </c>
      <c r="F62" s="13">
        <v>0.16</v>
      </c>
      <c r="G62" s="17" t="s">
        <v>91</v>
      </c>
    </row>
    <row r="63" spans="2:7">
      <c r="C63" s="18">
        <v>44698</v>
      </c>
      <c r="D63" s="13" t="s">
        <v>11</v>
      </c>
      <c r="E63" s="13" t="s">
        <v>46</v>
      </c>
      <c r="F63" s="13">
        <v>0.16</v>
      </c>
      <c r="G63" t="s">
        <v>92</v>
      </c>
    </row>
    <row r="64" spans="2:7">
      <c r="C64" s="18">
        <v>44698</v>
      </c>
      <c r="D64" s="13" t="s">
        <v>13</v>
      </c>
      <c r="E64" s="13" t="s">
        <v>46</v>
      </c>
      <c r="F64" s="13">
        <v>0.16</v>
      </c>
      <c r="G64" t="s">
        <v>92</v>
      </c>
    </row>
    <row r="65" spans="3:7">
      <c r="C65" s="18">
        <v>44698</v>
      </c>
      <c r="D65" s="13" t="s">
        <v>15</v>
      </c>
      <c r="E65" s="13" t="s">
        <v>46</v>
      </c>
      <c r="F65" s="13">
        <v>0.16</v>
      </c>
      <c r="G65" t="s">
        <v>92</v>
      </c>
    </row>
    <row r="66" spans="3:7">
      <c r="C66" s="18">
        <v>44698</v>
      </c>
      <c r="D66" s="13" t="s">
        <v>19</v>
      </c>
      <c r="E66" s="13" t="s">
        <v>46</v>
      </c>
      <c r="F66" s="13">
        <v>0.16</v>
      </c>
      <c r="G66" t="s">
        <v>92</v>
      </c>
    </row>
    <row r="67" spans="3:7">
      <c r="C67" s="18">
        <v>44698</v>
      </c>
      <c r="D67" s="13" t="s">
        <v>17</v>
      </c>
      <c r="E67" s="13" t="s">
        <v>46</v>
      </c>
      <c r="F67" s="13">
        <v>0.16</v>
      </c>
      <c r="G67" t="s">
        <v>92</v>
      </c>
    </row>
    <row r="68" spans="3:7">
      <c r="C68" s="18">
        <v>44698</v>
      </c>
      <c r="D68" s="13" t="s">
        <v>21</v>
      </c>
      <c r="E68" s="13" t="s">
        <v>46</v>
      </c>
      <c r="F68" s="13">
        <v>0.16</v>
      </c>
      <c r="G68" t="s">
        <v>92</v>
      </c>
    </row>
    <row r="69" spans="3:7">
      <c r="C69" s="18">
        <v>44698</v>
      </c>
      <c r="D69" s="13" t="s">
        <v>21</v>
      </c>
      <c r="E69" s="13" t="s">
        <v>48</v>
      </c>
      <c r="F69" s="13">
        <v>0.16</v>
      </c>
      <c r="G69" t="s">
        <v>88</v>
      </c>
    </row>
    <row r="70" spans="3:7">
      <c r="C70" s="18">
        <v>44698</v>
      </c>
      <c r="D70" s="13" t="s">
        <v>11</v>
      </c>
      <c r="E70" s="13" t="s">
        <v>48</v>
      </c>
      <c r="F70" s="13">
        <v>0.16</v>
      </c>
      <c r="G70" t="s">
        <v>88</v>
      </c>
    </row>
    <row r="71" spans="3:7">
      <c r="C71" s="18">
        <v>44698</v>
      </c>
      <c r="D71" s="13" t="s">
        <v>15</v>
      </c>
      <c r="E71" s="13" t="s">
        <v>44</v>
      </c>
      <c r="F71" s="13">
        <v>0.05</v>
      </c>
      <c r="G71" t="s">
        <v>93</v>
      </c>
    </row>
    <row r="72" spans="3:7">
      <c r="C72" s="18">
        <v>44698</v>
      </c>
      <c r="D72" s="13" t="s">
        <v>19</v>
      </c>
      <c r="E72" s="13" t="s">
        <v>58</v>
      </c>
      <c r="F72" s="13">
        <v>0.05</v>
      </c>
      <c r="G72" t="s">
        <v>94</v>
      </c>
    </row>
    <row r="73" spans="3:7">
      <c r="C73" s="18">
        <v>44698</v>
      </c>
      <c r="D73" s="13" t="s">
        <v>17</v>
      </c>
      <c r="E73" s="13" t="s">
        <v>58</v>
      </c>
      <c r="F73" s="13">
        <v>0.05</v>
      </c>
      <c r="G73" t="s">
        <v>94</v>
      </c>
    </row>
    <row r="74" spans="3:7">
      <c r="C74" s="18">
        <v>44698</v>
      </c>
      <c r="D74" s="13" t="s">
        <v>13</v>
      </c>
      <c r="E74" s="13" t="s">
        <v>58</v>
      </c>
      <c r="F74" s="13">
        <v>0.1</v>
      </c>
      <c r="G74" t="s">
        <v>95</v>
      </c>
    </row>
    <row r="75" spans="3:7">
      <c r="C75" s="18">
        <v>44704</v>
      </c>
      <c r="D75" s="13" t="s">
        <v>11</v>
      </c>
      <c r="E75" s="13" t="s">
        <v>37</v>
      </c>
      <c r="F75" s="13">
        <v>0.16</v>
      </c>
      <c r="G75" s="17" t="s">
        <v>96</v>
      </c>
    </row>
    <row r="76" spans="3:7">
      <c r="C76" s="18">
        <v>44704</v>
      </c>
      <c r="D76" s="13" t="s">
        <v>13</v>
      </c>
      <c r="E76" s="13" t="s">
        <v>37</v>
      </c>
      <c r="F76" s="13">
        <v>0.16</v>
      </c>
      <c r="G76" s="17" t="s">
        <v>96</v>
      </c>
    </row>
    <row r="77" spans="3:7">
      <c r="C77" s="18">
        <v>44704</v>
      </c>
      <c r="D77" s="13" t="s">
        <v>15</v>
      </c>
      <c r="E77" s="13" t="s">
        <v>37</v>
      </c>
      <c r="F77" s="13">
        <v>0.16</v>
      </c>
      <c r="G77" s="17" t="s">
        <v>96</v>
      </c>
    </row>
    <row r="78" spans="3:7">
      <c r="C78" s="18">
        <v>44704</v>
      </c>
      <c r="D78" s="13" t="s">
        <v>19</v>
      </c>
      <c r="E78" s="13" t="s">
        <v>37</v>
      </c>
      <c r="F78" s="13">
        <v>0.16</v>
      </c>
      <c r="G78" s="17" t="s">
        <v>96</v>
      </c>
    </row>
    <row r="79" spans="3:7">
      <c r="C79" s="18">
        <v>44704</v>
      </c>
      <c r="D79" s="13" t="s">
        <v>17</v>
      </c>
      <c r="E79" s="13" t="s">
        <v>37</v>
      </c>
      <c r="F79" s="13">
        <v>0.16</v>
      </c>
      <c r="G79" s="17" t="s">
        <v>96</v>
      </c>
    </row>
    <row r="80" spans="3:7">
      <c r="C80" s="18">
        <v>44704</v>
      </c>
      <c r="D80" s="13" t="s">
        <v>21</v>
      </c>
      <c r="E80" s="13" t="s">
        <v>37</v>
      </c>
      <c r="F80" s="13">
        <v>0.16</v>
      </c>
      <c r="G80" s="17" t="s">
        <v>96</v>
      </c>
    </row>
    <row r="81" spans="3:8">
      <c r="C81" s="18">
        <v>44704</v>
      </c>
      <c r="D81" s="13" t="s">
        <v>11</v>
      </c>
      <c r="E81" s="13" t="s">
        <v>46</v>
      </c>
      <c r="F81" s="13">
        <v>0.16</v>
      </c>
      <c r="G81" s="17" t="s">
        <v>97</v>
      </c>
    </row>
    <row r="82" spans="3:8">
      <c r="C82" s="18">
        <v>44704</v>
      </c>
      <c r="D82" s="13" t="s">
        <v>13</v>
      </c>
      <c r="E82" s="13" t="s">
        <v>46</v>
      </c>
      <c r="F82" s="13">
        <v>0.16</v>
      </c>
      <c r="G82" s="17" t="s">
        <v>97</v>
      </c>
    </row>
    <row r="83" spans="3:8">
      <c r="C83" s="18">
        <v>44704</v>
      </c>
      <c r="D83" s="13" t="s">
        <v>15</v>
      </c>
      <c r="E83" s="13" t="s">
        <v>46</v>
      </c>
      <c r="F83" s="13">
        <v>0.16</v>
      </c>
      <c r="G83" s="17" t="s">
        <v>97</v>
      </c>
    </row>
    <row r="84" spans="3:8">
      <c r="C84" s="18">
        <v>44704</v>
      </c>
      <c r="D84" s="13" t="s">
        <v>19</v>
      </c>
      <c r="E84" s="13" t="s">
        <v>46</v>
      </c>
      <c r="F84" s="13">
        <v>0.16</v>
      </c>
      <c r="G84" s="17" t="s">
        <v>97</v>
      </c>
    </row>
    <row r="85" spans="3:8">
      <c r="C85" s="18">
        <v>44704</v>
      </c>
      <c r="D85" s="13" t="s">
        <v>17</v>
      </c>
      <c r="E85" s="13" t="s">
        <v>46</v>
      </c>
      <c r="F85" s="13">
        <v>0.16</v>
      </c>
      <c r="G85" s="17" t="s">
        <v>97</v>
      </c>
    </row>
    <row r="86" spans="3:8">
      <c r="C86" s="18">
        <v>44704</v>
      </c>
      <c r="D86" s="13" t="s">
        <v>21</v>
      </c>
      <c r="E86" s="13" t="s">
        <v>46</v>
      </c>
      <c r="F86" s="13">
        <v>0.16</v>
      </c>
      <c r="G86" s="17" t="s">
        <v>97</v>
      </c>
    </row>
    <row r="87" spans="3:8">
      <c r="C87" s="18">
        <v>44704</v>
      </c>
      <c r="D87" s="13" t="s">
        <v>19</v>
      </c>
      <c r="E87" s="13" t="s">
        <v>58</v>
      </c>
      <c r="F87" s="13">
        <v>0.16</v>
      </c>
      <c r="G87" s="21" t="s">
        <v>98</v>
      </c>
    </row>
    <row r="88" spans="3:8">
      <c r="C88" s="18">
        <v>44704</v>
      </c>
      <c r="D88" s="13" t="s">
        <v>17</v>
      </c>
      <c r="E88" s="13" t="s">
        <v>58</v>
      </c>
      <c r="F88" s="13">
        <v>0.16</v>
      </c>
      <c r="G88" s="17" t="s">
        <v>99</v>
      </c>
    </row>
    <row r="89" spans="3:8">
      <c r="C89" s="18">
        <v>44704</v>
      </c>
      <c r="D89" s="13" t="s">
        <v>13</v>
      </c>
      <c r="E89" s="13" t="s">
        <v>58</v>
      </c>
      <c r="F89" s="13">
        <v>0.16</v>
      </c>
      <c r="G89" s="17" t="s">
        <v>100</v>
      </c>
    </row>
    <row r="90" spans="3:8">
      <c r="C90" s="18">
        <v>44704</v>
      </c>
      <c r="D90" s="13" t="s">
        <v>17</v>
      </c>
      <c r="E90" s="13" t="s">
        <v>62</v>
      </c>
      <c r="F90" s="13">
        <v>0.16</v>
      </c>
      <c r="G90" s="22" t="s">
        <v>101</v>
      </c>
    </row>
    <row r="91" spans="3:8">
      <c r="C91" s="18">
        <v>44704</v>
      </c>
      <c r="D91" s="13" t="s">
        <v>19</v>
      </c>
      <c r="E91" s="13" t="s">
        <v>62</v>
      </c>
      <c r="F91" s="13">
        <v>0.16</v>
      </c>
      <c r="G91" s="21" t="s">
        <v>101</v>
      </c>
    </row>
    <row r="92" spans="3:8">
      <c r="C92" s="18">
        <v>44704</v>
      </c>
      <c r="D92" s="13" t="s">
        <v>21</v>
      </c>
      <c r="E92" s="13" t="s">
        <v>48</v>
      </c>
      <c r="F92" s="13">
        <v>0.16</v>
      </c>
      <c r="G92" t="s">
        <v>88</v>
      </c>
    </row>
    <row r="93" spans="3:8">
      <c r="C93" s="18">
        <v>44704</v>
      </c>
      <c r="D93" s="13" t="s">
        <v>11</v>
      </c>
      <c r="E93" s="13" t="s">
        <v>48</v>
      </c>
      <c r="F93" s="13">
        <v>0.16</v>
      </c>
      <c r="G93" t="s">
        <v>88</v>
      </c>
    </row>
    <row r="94" spans="3:8">
      <c r="C94" s="18">
        <v>44704</v>
      </c>
      <c r="D94" s="13" t="s">
        <v>11</v>
      </c>
      <c r="E94" s="19" t="s">
        <v>44</v>
      </c>
      <c r="F94" s="13">
        <v>0.16</v>
      </c>
      <c r="G94" t="s">
        <v>107</v>
      </c>
      <c r="H94" s="20"/>
    </row>
    <row r="95" spans="3:8">
      <c r="C95" s="18">
        <v>44704</v>
      </c>
      <c r="D95" s="13" t="s">
        <v>15</v>
      </c>
      <c r="E95" s="19" t="s">
        <v>44</v>
      </c>
      <c r="F95" s="13">
        <v>0.16</v>
      </c>
      <c r="G95" t="s">
        <v>107</v>
      </c>
    </row>
    <row r="96" spans="3:8">
      <c r="C96" s="18">
        <v>44704</v>
      </c>
      <c r="D96" s="13" t="s">
        <v>21</v>
      </c>
      <c r="E96" s="19" t="s">
        <v>44</v>
      </c>
      <c r="F96" s="13">
        <v>0.16</v>
      </c>
      <c r="G96" t="s">
        <v>107</v>
      </c>
    </row>
    <row r="97" spans="3:7">
      <c r="C97" s="18">
        <v>44705</v>
      </c>
      <c r="D97" s="13" t="s">
        <v>19</v>
      </c>
      <c r="E97" s="13" t="s">
        <v>62</v>
      </c>
      <c r="F97" s="13">
        <v>0.5</v>
      </c>
      <c r="G97" t="s">
        <v>102</v>
      </c>
    </row>
    <row r="98" spans="3:7">
      <c r="C98" s="18">
        <v>44707</v>
      </c>
      <c r="D98" s="13" t="s">
        <v>13</v>
      </c>
      <c r="E98" s="13" t="s">
        <v>58</v>
      </c>
      <c r="F98" s="13">
        <v>0.16</v>
      </c>
      <c r="G98" t="s">
        <v>108</v>
      </c>
    </row>
    <row r="99" spans="3:7">
      <c r="C99" s="18">
        <v>44708</v>
      </c>
      <c r="D99" s="13" t="s">
        <v>21</v>
      </c>
      <c r="E99" s="13" t="s">
        <v>48</v>
      </c>
      <c r="F99" s="13">
        <v>0.05</v>
      </c>
      <c r="G99" t="s">
        <v>88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847F-B7A6-413A-A38B-8E893BF0F81F}">
  <dimension ref="A3:H10"/>
  <sheetViews>
    <sheetView workbookViewId="0">
      <selection activeCell="H7" sqref="H7"/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7" width="5" bestFit="1" customWidth="1"/>
    <col min="8" max="9" width="12.5703125" bestFit="1" customWidth="1"/>
  </cols>
  <sheetData>
    <row r="3" spans="1:8">
      <c r="A3" s="15" t="s">
        <v>103</v>
      </c>
      <c r="B3" s="15" t="s">
        <v>104</v>
      </c>
    </row>
    <row r="4" spans="1:8">
      <c r="A4" s="15" t="s">
        <v>105</v>
      </c>
      <c r="B4" t="s">
        <v>15</v>
      </c>
      <c r="C4" t="s">
        <v>21</v>
      </c>
      <c r="D4" t="s">
        <v>19</v>
      </c>
      <c r="E4" t="s">
        <v>13</v>
      </c>
      <c r="F4" t="s">
        <v>17</v>
      </c>
      <c r="G4" t="s">
        <v>11</v>
      </c>
      <c r="H4" t="s">
        <v>106</v>
      </c>
    </row>
    <row r="5" spans="1:8">
      <c r="A5" s="2" t="s">
        <v>35</v>
      </c>
      <c r="B5">
        <v>0.32</v>
      </c>
      <c r="C5">
        <v>0.32</v>
      </c>
      <c r="D5">
        <v>0.32</v>
      </c>
      <c r="E5">
        <v>0.32</v>
      </c>
      <c r="F5">
        <v>0.32</v>
      </c>
      <c r="G5">
        <v>0.32</v>
      </c>
      <c r="H5">
        <v>1.9200000000000002</v>
      </c>
    </row>
    <row r="6" spans="1:8">
      <c r="A6" s="2" t="s">
        <v>39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0.96000000000000008</v>
      </c>
    </row>
    <row r="7" spans="1:8">
      <c r="A7" s="2" t="s">
        <v>44</v>
      </c>
      <c r="G7">
        <v>0.16</v>
      </c>
      <c r="H7">
        <v>0.16</v>
      </c>
    </row>
    <row r="8" spans="1:8">
      <c r="A8" s="2" t="s">
        <v>46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6</v>
      </c>
    </row>
    <row r="9" spans="1:8">
      <c r="A9" s="2" t="s">
        <v>48</v>
      </c>
      <c r="C9">
        <v>0.16</v>
      </c>
      <c r="G9">
        <v>0.16</v>
      </c>
      <c r="H9">
        <v>0.32</v>
      </c>
    </row>
    <row r="10" spans="1:8">
      <c r="A10" s="2" t="s">
        <v>106</v>
      </c>
      <c r="B10">
        <v>1.48</v>
      </c>
      <c r="C10">
        <v>1.64</v>
      </c>
      <c r="D10">
        <v>1.48</v>
      </c>
      <c r="E10">
        <v>1.48</v>
      </c>
      <c r="F10">
        <v>1.48</v>
      </c>
      <c r="G10">
        <v>1.8</v>
      </c>
      <c r="H10">
        <v>9.3600000000000012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DFDA-3689-416A-B363-4D875C9CFEEB}">
  <dimension ref="A5:J13"/>
  <sheetViews>
    <sheetView workbookViewId="0">
      <selection activeCell="A9" sqref="A9"/>
    </sheetView>
  </sheetViews>
  <sheetFormatPr baseColWidth="10" defaultColWidth="11.42578125" defaultRowHeight="15"/>
  <cols>
    <col min="1" max="1" width="21" bestFit="1" customWidth="1"/>
    <col min="2" max="2" width="23.85546875" bestFit="1" customWidth="1"/>
    <col min="3" max="3" width="8.5703125" bestFit="1" customWidth="1"/>
    <col min="4" max="4" width="12.28515625" bestFit="1" customWidth="1"/>
    <col min="5" max="5" width="11.28515625" bestFit="1" customWidth="1"/>
    <col min="6" max="6" width="12.140625" bestFit="1" customWidth="1"/>
    <col min="7" max="7" width="5.28515625" bestFit="1" customWidth="1"/>
    <col min="8" max="8" width="9.7109375" bestFit="1" customWidth="1"/>
    <col min="9" max="9" width="9.140625" bestFit="1" customWidth="1"/>
    <col min="10" max="10" width="12.5703125" bestFit="1" customWidth="1"/>
  </cols>
  <sheetData>
    <row r="5" spans="1:10">
      <c r="A5" s="15" t="s">
        <v>103</v>
      </c>
      <c r="B5" s="15" t="s">
        <v>104</v>
      </c>
    </row>
    <row r="6" spans="1:10">
      <c r="A6" s="15" t="s">
        <v>105</v>
      </c>
      <c r="B6" t="s">
        <v>58</v>
      </c>
      <c r="C6" t="s">
        <v>62</v>
      </c>
      <c r="D6" t="s">
        <v>35</v>
      </c>
      <c r="E6" t="s">
        <v>37</v>
      </c>
      <c r="F6" t="s">
        <v>39</v>
      </c>
      <c r="G6" t="s">
        <v>44</v>
      </c>
      <c r="H6" t="s">
        <v>46</v>
      </c>
      <c r="I6" t="s">
        <v>48</v>
      </c>
      <c r="J6" t="s">
        <v>106</v>
      </c>
    </row>
    <row r="7" spans="1:10">
      <c r="A7" s="2" t="s">
        <v>15</v>
      </c>
      <c r="B7" s="23"/>
      <c r="C7" s="23"/>
      <c r="D7" s="23">
        <v>0.48</v>
      </c>
      <c r="E7" s="23">
        <v>0.48</v>
      </c>
      <c r="F7" s="23">
        <v>0.32</v>
      </c>
      <c r="G7" s="23">
        <v>0.21000000000000002</v>
      </c>
      <c r="H7" s="23">
        <v>1.3199999999999998</v>
      </c>
      <c r="I7" s="23"/>
      <c r="J7" s="23">
        <v>2.8099999999999996</v>
      </c>
    </row>
    <row r="8" spans="1:10">
      <c r="A8" s="2" t="s">
        <v>21</v>
      </c>
      <c r="B8" s="23"/>
      <c r="C8" s="23"/>
      <c r="D8" s="23">
        <v>0.48</v>
      </c>
      <c r="E8" s="23">
        <v>0.48</v>
      </c>
      <c r="F8" s="23">
        <v>0.32</v>
      </c>
      <c r="G8" s="23">
        <v>0.16</v>
      </c>
      <c r="H8" s="23">
        <v>1.3199999999999998</v>
      </c>
      <c r="I8" s="23">
        <v>0.53</v>
      </c>
      <c r="J8" s="23">
        <v>3.29</v>
      </c>
    </row>
    <row r="9" spans="1:10">
      <c r="A9" s="2" t="s">
        <v>19</v>
      </c>
      <c r="B9" s="23">
        <v>0.21000000000000002</v>
      </c>
      <c r="C9" s="23">
        <v>0.66</v>
      </c>
      <c r="D9" s="23">
        <v>0.48</v>
      </c>
      <c r="E9" s="23">
        <v>0.48</v>
      </c>
      <c r="F9" s="23">
        <v>0.32</v>
      </c>
      <c r="G9" s="23"/>
      <c r="H9" s="23">
        <v>1.3199999999999998</v>
      </c>
      <c r="I9" s="23"/>
      <c r="J9" s="23">
        <v>3.4699999999999998</v>
      </c>
    </row>
    <row r="10" spans="1:10">
      <c r="A10" s="2" t="s">
        <v>13</v>
      </c>
      <c r="B10" s="23">
        <v>0.92</v>
      </c>
      <c r="C10" s="23"/>
      <c r="D10" s="23">
        <v>0.48</v>
      </c>
      <c r="E10" s="23">
        <v>0.48</v>
      </c>
      <c r="F10" s="23">
        <v>0.32</v>
      </c>
      <c r="G10" s="23"/>
      <c r="H10" s="23">
        <v>1.3199999999999998</v>
      </c>
      <c r="I10" s="23"/>
      <c r="J10" s="23">
        <v>3.5199999999999996</v>
      </c>
    </row>
    <row r="11" spans="1:10">
      <c r="A11" s="2" t="s">
        <v>17</v>
      </c>
      <c r="B11" s="23">
        <v>0.21000000000000002</v>
      </c>
      <c r="C11" s="23">
        <v>0.16</v>
      </c>
      <c r="D11" s="23">
        <v>0.48</v>
      </c>
      <c r="E11" s="23">
        <v>0.48</v>
      </c>
      <c r="F11" s="23">
        <v>0.32</v>
      </c>
      <c r="G11" s="23"/>
      <c r="H11" s="23">
        <v>1.3199999999999998</v>
      </c>
      <c r="I11" s="23"/>
      <c r="J11" s="23">
        <v>2.9699999999999998</v>
      </c>
    </row>
    <row r="12" spans="1:10">
      <c r="A12" s="2" t="s">
        <v>11</v>
      </c>
      <c r="B12" s="23"/>
      <c r="C12" s="23"/>
      <c r="D12" s="23">
        <v>0.48</v>
      </c>
      <c r="E12" s="23">
        <v>0.48</v>
      </c>
      <c r="F12" s="23">
        <v>0.32</v>
      </c>
      <c r="G12" s="23">
        <v>0.32</v>
      </c>
      <c r="H12" s="23">
        <v>1.3199999999999998</v>
      </c>
      <c r="I12" s="23">
        <v>0.48</v>
      </c>
      <c r="J12" s="23">
        <v>3.4</v>
      </c>
    </row>
    <row r="13" spans="1:10">
      <c r="A13" s="2" t="s">
        <v>106</v>
      </c>
      <c r="B13" s="23">
        <v>1.34</v>
      </c>
      <c r="C13" s="23">
        <v>0.82000000000000006</v>
      </c>
      <c r="D13" s="23">
        <v>2.88</v>
      </c>
      <c r="E13" s="23">
        <v>2.88</v>
      </c>
      <c r="F13" s="23">
        <v>1.9200000000000002</v>
      </c>
      <c r="G13" s="23">
        <v>0.69</v>
      </c>
      <c r="H13" s="23">
        <v>7.92</v>
      </c>
      <c r="I13" s="23">
        <v>1.01</v>
      </c>
      <c r="J13" s="23">
        <v>19.459999999999997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p Y m q V C f 1 V X O l A A A A 9 g A A A B I A H A B D b 2 5 m a W c v U G F j a 2 F n Z S 5 4 b W w g o h g A K K A U A A A A A A A A A A A A A A A A A A A A A A A A A A A A h Y + x D o I w G I R f h X S n L e B A y E 8 Z T J w k M Z o Y 1 6 Z U a I R i 2 m J 5 N w c f y V c Q o 6 i b 4 9 1 9 l 9 z d r z c o x q 4 N L t J Y 1 e s c R Z i i Q G r R V 0 r X O R r c M U x R w W D D x Y n X M p h g b b P R q h w 1 z p 0 z Q r z 3 2 C e 4 N z W J K Y 3 I o V z v R C M 7 H i p t H d d C o k + r + t 9 C D P a v M S z G E V 3 g J J 0 2 A Z l N K J X + A v G U P d M f E 5 Z D 6 w Y j 2 d G E q y 2 Q W Q J 5 f 2 A P U E s D B B Q A A g A I A K W J q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i a p U K I p H u A 4 A A A A R A A A A E w A c A E Z v c m 1 1 b G F z L 1 N l Y 3 R p b 2 4 x L m 0 g o h g A K K A U A A A A A A A A A A A A A A A A A A A A A A A A A A A A K 0 5 N L s n M z 1 M I h t C G 1 g B Q S w E C L Q A U A A I A C A C l i a p U J / V V c 6 U A A A D 2 A A A A E g A A A A A A A A A A A A A A A A A A A A A A Q 2 9 u Z m l n L 1 B h Y 2 t h Z 2 U u e G 1 s U E s B A i 0 A F A A C A A g A p Y m q V A / K 6 a u k A A A A 6 Q A A A B M A A A A A A A A A A A A A A A A A 8 Q A A A F t D b 2 5 0 Z W 5 0 X 1 R 5 c G V z X S 5 4 b W x Q S w E C L Q A U A A I A C A C l i a p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o F y K P O s x 0 O R w 2 e E n r c + q Q A A A A A C A A A A A A A Q Z g A A A A E A A C A A A A B E g Z U / V 7 L j A 9 o f b 9 l m R I g q I v N r b K q q Y m q G E S Y 1 q 1 Z j f A A A A A A O g A A A A A I A A C A A A A D R M F O J u e W I 8 4 q / a A o G c s e 8 u e V y Y i W n a j t H 6 Q I H C O X v s 1 A A A A C A Q s y v Y H 2 H V Y + X z / B M 3 1 I W h K j 3 R 5 H V X 9 4 7 f 3 S Y i a 8 d A O 5 / F E f e k J 1 + W 0 R l m d c d r + k j I A r n k K h I b N o M O M B N A q n P 0 8 q b D c s i E y j L f y W E h y 6 c B E A A A A B k 6 2 4 z u j Q Z 8 / d F o C K J V U 6 3 a d f Y S X q 7 M h R q a y g 3 + H f 4 m L D g m 8 P F l + G + y V 2 T s m P 6 7 z R c 9 r G h n c i I s Q S H o x r 9 z p P 4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F693B0AC5FE64696042FF7E411B669" ma:contentTypeVersion="9" ma:contentTypeDescription="Crée un document." ma:contentTypeScope="" ma:versionID="3fb6b643a1ea92c653ef46876cb1d603">
  <xsd:schema xmlns:xsd="http://www.w3.org/2001/XMLSchema" xmlns:xs="http://www.w3.org/2001/XMLSchema" xmlns:p="http://schemas.microsoft.com/office/2006/metadata/properties" xmlns:ns3="07fd9412-f551-4fca-b362-06da098575b6" targetNamespace="http://schemas.microsoft.com/office/2006/metadata/properties" ma:root="true" ma:fieldsID="343b8cc73fdd27ebd00e0a9b44884d03" ns3:_="">
    <xsd:import namespace="07fd9412-f551-4fca-b362-06da098575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d9412-f551-4fca-b362-06da098575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9597CB-699D-4759-86D9-19CC202C72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3108A9-B6C2-4DEB-8D49-5788259EBA1A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7fd9412-f551-4fca-b362-06da098575b6"/>
  </ds:schemaRefs>
</ds:datastoreItem>
</file>

<file path=customXml/itemProps3.xml><?xml version="1.0" encoding="utf-8"?>
<ds:datastoreItem xmlns:ds="http://schemas.openxmlformats.org/officeDocument/2006/customXml" ds:itemID="{BE553CC3-C228-4B42-8FBA-5BF888FF813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51E10A-FF7B-4173-BD9A-99A717CC22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fd9412-f551-4fca-b362-06da098575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Project</vt:lpstr>
      <vt:lpstr>History</vt:lpstr>
      <vt:lpstr>Tracking_1er_Sprint</vt:lpstr>
      <vt:lpstr>Tracking_2e_Sprint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sanchez</dc:creator>
  <cp:keywords/>
  <dc:description/>
  <cp:lastModifiedBy>marie sanchez</cp:lastModifiedBy>
  <cp:revision/>
  <cp:lastPrinted>2022-05-27T07:42:05Z</cp:lastPrinted>
  <dcterms:created xsi:type="dcterms:W3CDTF">2022-05-09T12:34:07Z</dcterms:created>
  <dcterms:modified xsi:type="dcterms:W3CDTF">2022-05-27T07:42:37Z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0x010100F4F693B0AC5FE64696042FF7E411B669</vt:lpwstr>
  </property>
</Properties>
</file>