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harlie\Desktop\P920_原始实验数据\Figure 9\"/>
    </mc:Choice>
  </mc:AlternateContent>
  <xr:revisionPtr revIDLastSave="0" documentId="13_ncr:1_{5697474E-BCE4-4028-A91C-701000A38C1E}" xr6:coauthVersionLast="47" xr6:coauthVersionMax="47" xr10:uidLastSave="{00000000-0000-0000-0000-000000000000}"/>
  <bookViews>
    <workbookView xWindow="8115" yWindow="195" windowWidth="20685" windowHeight="15210" firstSheet="4" activeTab="9" xr2:uid="{00000000-000D-0000-FFFF-FFFF00000000}"/>
  </bookViews>
  <sheets>
    <sheet name="result_9A" sheetId="1" r:id="rId1"/>
    <sheet name="raw data_9A" sheetId="2" r:id="rId2"/>
    <sheet name="CCK8 result_9B" sheetId="8" r:id="rId3"/>
    <sheet name="CCK8 raw data_9B" sheetId="7" r:id="rId4"/>
    <sheet name="CCK8 result_9C" sheetId="10" r:id="rId5"/>
    <sheet name="CCK8 raw data_9C" sheetId="11" r:id="rId6"/>
    <sheet name="wound_9D" sheetId="4" r:id="rId7"/>
    <sheet name="invasion_9E" sheetId="3" r:id="rId8"/>
    <sheet name="wound_9F" sheetId="12" r:id="rId9"/>
    <sheet name="invasion_9G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3" i="12"/>
  <c r="J2" i="12"/>
  <c r="H7" i="12" s="1"/>
  <c r="I7" i="12" s="1"/>
  <c r="H2" i="12"/>
  <c r="C2" i="12"/>
  <c r="C7" i="12" s="1"/>
  <c r="D7" i="12" s="1"/>
  <c r="B33" i="10"/>
  <c r="D36" i="10" s="1"/>
  <c r="H42" i="10" s="1"/>
  <c r="B23" i="10"/>
  <c r="C24" i="10" s="1"/>
  <c r="C41" i="10" s="1"/>
  <c r="B14" i="10"/>
  <c r="D17" i="10" s="1"/>
  <c r="H40" i="10" s="1"/>
  <c r="B5" i="10"/>
  <c r="D7" i="10" s="1"/>
  <c r="G39" i="10" s="1"/>
  <c r="C8" i="10" l="1"/>
  <c r="E39" i="10" s="1"/>
  <c r="D8" i="10"/>
  <c r="H39" i="10" s="1"/>
  <c r="H5" i="12"/>
  <c r="I5" i="12" s="1"/>
  <c r="C5" i="12"/>
  <c r="D5" i="12" s="1"/>
  <c r="C6" i="12"/>
  <c r="D6" i="12" s="1"/>
  <c r="H6" i="12"/>
  <c r="I6" i="12" s="1"/>
  <c r="D24" i="10"/>
  <c r="F41" i="10" s="1"/>
  <c r="C25" i="10"/>
  <c r="D41" i="10" s="1"/>
  <c r="D25" i="10"/>
  <c r="G41" i="10" s="1"/>
  <c r="C26" i="10"/>
  <c r="E41" i="10" s="1"/>
  <c r="D6" i="10"/>
  <c r="F39" i="10" s="1"/>
  <c r="C6" i="10"/>
  <c r="C39" i="10" s="1"/>
  <c r="C7" i="10"/>
  <c r="D39" i="10" s="1"/>
  <c r="C15" i="10"/>
  <c r="C40" i="10" s="1"/>
  <c r="D26" i="10"/>
  <c r="H41" i="10" s="1"/>
  <c r="D15" i="10"/>
  <c r="F40" i="10" s="1"/>
  <c r="C16" i="10"/>
  <c r="D40" i="10" s="1"/>
  <c r="C34" i="10"/>
  <c r="C42" i="10" s="1"/>
  <c r="D16" i="10"/>
  <c r="G40" i="10" s="1"/>
  <c r="D34" i="10"/>
  <c r="F42" i="10" s="1"/>
  <c r="C17" i="10"/>
  <c r="E40" i="10" s="1"/>
  <c r="C35" i="10"/>
  <c r="D42" i="10" s="1"/>
  <c r="D35" i="10"/>
  <c r="G42" i="10" s="1"/>
  <c r="C36" i="10"/>
  <c r="E42" i="10" s="1"/>
  <c r="D28" i="1" l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B33" i="8"/>
  <c r="D36" i="8" s="1"/>
  <c r="H42" i="8" s="1"/>
  <c r="B23" i="8"/>
  <c r="D24" i="8" s="1"/>
  <c r="F41" i="8" s="1"/>
  <c r="B14" i="8"/>
  <c r="C16" i="8" s="1"/>
  <c r="D40" i="8" s="1"/>
  <c r="B5" i="8"/>
  <c r="D7" i="8" s="1"/>
  <c r="G39" i="8" s="1"/>
  <c r="G20" i="1" l="1"/>
  <c r="G21" i="1" s="1"/>
  <c r="G22" i="1" s="1"/>
  <c r="G23" i="1" s="1"/>
  <c r="G24" i="1" s="1"/>
  <c r="G25" i="1" s="1"/>
  <c r="G26" i="1" s="1"/>
  <c r="G27" i="1" s="1"/>
  <c r="G28" i="1" s="1"/>
  <c r="H28" i="1" s="1"/>
  <c r="I28" i="1" s="1"/>
  <c r="G11" i="1"/>
  <c r="G12" i="1" s="1"/>
  <c r="G13" i="1" s="1"/>
  <c r="G14" i="1" s="1"/>
  <c r="G15" i="1" s="1"/>
  <c r="G16" i="1" s="1"/>
  <c r="G17" i="1" s="1"/>
  <c r="G18" i="1" s="1"/>
  <c r="G19" i="1" s="1"/>
  <c r="H19" i="1" s="1"/>
  <c r="I19" i="1" s="1"/>
  <c r="C34" i="8"/>
  <c r="C42" i="8" s="1"/>
  <c r="C25" i="8"/>
  <c r="D41" i="8" s="1"/>
  <c r="D25" i="8"/>
  <c r="G41" i="8" s="1"/>
  <c r="C15" i="8"/>
  <c r="C40" i="8" s="1"/>
  <c r="C8" i="8"/>
  <c r="E39" i="8" s="1"/>
  <c r="D8" i="8"/>
  <c r="H39" i="8" s="1"/>
  <c r="C26" i="8"/>
  <c r="E41" i="8" s="1"/>
  <c r="D26" i="8"/>
  <c r="H41" i="8" s="1"/>
  <c r="D15" i="8"/>
  <c r="F40" i="8" s="1"/>
  <c r="C17" i="8"/>
  <c r="E40" i="8" s="1"/>
  <c r="C6" i="8"/>
  <c r="C39" i="8" s="1"/>
  <c r="C36" i="8"/>
  <c r="E42" i="8" s="1"/>
  <c r="D16" i="8"/>
  <c r="G40" i="8" s="1"/>
  <c r="D34" i="8"/>
  <c r="F42" i="8" s="1"/>
  <c r="C35" i="8"/>
  <c r="D42" i="8" s="1"/>
  <c r="D17" i="8"/>
  <c r="H40" i="8" s="1"/>
  <c r="D35" i="8"/>
  <c r="G42" i="8" s="1"/>
  <c r="D6" i="8"/>
  <c r="F39" i="8" s="1"/>
  <c r="C7" i="8"/>
  <c r="D39" i="8" s="1"/>
  <c r="C24" i="8"/>
  <c r="C41" i="8" s="1"/>
  <c r="H25" i="1" l="1"/>
  <c r="I25" i="1" s="1"/>
  <c r="H22" i="1"/>
  <c r="I22" i="1" s="1"/>
  <c r="H21" i="1"/>
  <c r="I21" i="1" s="1"/>
  <c r="H12" i="1"/>
  <c r="I12" i="1" s="1"/>
  <c r="H27" i="1"/>
  <c r="I27" i="1" s="1"/>
  <c r="H24" i="1"/>
  <c r="I24" i="1" s="1"/>
  <c r="H26" i="1"/>
  <c r="I26" i="1" s="1"/>
  <c r="H20" i="1"/>
  <c r="I20" i="1" s="1"/>
  <c r="H23" i="1"/>
  <c r="I23" i="1" s="1"/>
  <c r="H14" i="1"/>
  <c r="I14" i="1" s="1"/>
  <c r="H15" i="1"/>
  <c r="I15" i="1" s="1"/>
  <c r="H17" i="1"/>
  <c r="I17" i="1" s="1"/>
  <c r="H11" i="1"/>
  <c r="I11" i="1" s="1"/>
  <c r="H18" i="1"/>
  <c r="I18" i="1" s="1"/>
  <c r="H16" i="1"/>
  <c r="I16" i="1" s="1"/>
  <c r="H13" i="1"/>
  <c r="I13" i="1" s="1"/>
  <c r="H4" i="4" l="1"/>
  <c r="H3" i="4"/>
  <c r="J2" i="4"/>
  <c r="H6" i="4" s="1"/>
  <c r="I6" i="4" s="1"/>
  <c r="H2" i="4"/>
  <c r="C2" i="4"/>
  <c r="C5" i="4" s="1"/>
  <c r="D5" i="4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2" i="1"/>
  <c r="G3" i="1" s="1"/>
  <c r="G4" i="1" s="1"/>
  <c r="G5" i="1" s="1"/>
  <c r="G6" i="1" s="1"/>
  <c r="G7" i="1" s="1"/>
  <c r="H7" i="1" l="1"/>
  <c r="I7" i="1" s="1"/>
  <c r="G8" i="1"/>
  <c r="G9" i="1" s="1"/>
  <c r="G10" i="1" s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H8" i="1" l="1"/>
  <c r="I8" i="1" s="1"/>
</calcChain>
</file>

<file path=xl/sharedStrings.xml><?xml version="1.0" encoding="utf-8"?>
<sst xmlns="http://schemas.openxmlformats.org/spreadsheetml/2006/main" count="329" uniqueCount="85">
  <si>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</si>
  <si>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</si>
  <si>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</si>
  <si>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</si>
  <si>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</si>
  <si>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</si>
  <si>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</si>
  <si>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</si>
  <si>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</si>
  <si>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</si>
  <si>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</si>
  <si>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</si>
  <si>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</si>
  <si>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</si>
  <si>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</si>
  <si>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</si>
  <si>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</si>
  <si>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</si>
  <si>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</si>
  <si>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</si>
  <si>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</si>
  <si>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</si>
  <si>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</si>
  <si>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</si>
  <si>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</si>
  <si>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</si>
  <si>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</si>
  <si>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</si>
  <si>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</si>
  <si>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</si>
  <si>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</si>
  <si>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</si>
  <si>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</si>
  <si>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</si>
  <si>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</si>
  <si>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</si>
  <si>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</si>
  <si>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</si>
  <si>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</si>
  <si>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</si>
  <si>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</si>
  <si>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</si>
  <si>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</si>
  <si>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</si>
  <si>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</si>
  <si>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</si>
  <si>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C07</t>
  </si>
  <si>
    <t>C08</t>
  </si>
  <si>
    <t>C09</t>
  </si>
  <si>
    <t>C10</t>
  </si>
  <si>
    <t>C11</t>
  </si>
  <si>
    <t>C12</t>
  </si>
  <si>
    <t>si-NC</t>
  </si>
  <si>
    <t>Blank</t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</si>
  <si>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</si>
  <si>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</si>
  <si>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</si>
  <si>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</si>
  <si>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</si>
  <si>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</si>
  <si>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</si>
  <si>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</si>
  <si>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8" type="noConversion"/>
  </si>
  <si>
    <t>0h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</si>
  <si>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</si>
  <si>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</si>
  <si>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</si>
  <si>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OD450</t>
    <phoneticPr fontId="1" type="noConversion"/>
  </si>
  <si>
    <t>48h</t>
  </si>
  <si>
    <t>72h</t>
  </si>
  <si>
    <t>Whitespace removal</t>
    <phoneticPr fontId="1" type="noConversion"/>
  </si>
  <si>
    <t>GAPDH</t>
    <phoneticPr fontId="1" type="noConversion"/>
  </si>
  <si>
    <t>HOK</t>
  </si>
  <si>
    <t>HOK</t>
    <phoneticPr fontId="1" type="noConversion"/>
  </si>
  <si>
    <t>WSU-HN30</t>
  </si>
  <si>
    <t>WSU-HN30</t>
    <phoneticPr fontId="1" type="noConversion"/>
  </si>
  <si>
    <t>HSC-3</t>
  </si>
  <si>
    <t>HSC-3</t>
    <phoneticPr fontId="1" type="noConversion"/>
  </si>
  <si>
    <t>KRT16</t>
  </si>
  <si>
    <t>KRT16</t>
    <phoneticPr fontId="1" type="noConversion"/>
  </si>
  <si>
    <t>CSTA</t>
    <phoneticPr fontId="1" type="noConversion"/>
  </si>
  <si>
    <t>CSTB</t>
    <phoneticPr fontId="1" type="noConversion"/>
  </si>
  <si>
    <t>si-KRT16</t>
  </si>
  <si>
    <t>si-KRT16</t>
    <phoneticPr fontId="1" type="noConversion"/>
  </si>
  <si>
    <t>si-KRT16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</si>
</sst>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.0000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/>
  </cellStyleXfs>
  <cellXfs count="2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9" fontId="0" fillId="0" borderId="0" xfId="2" applyFont="1" applyAlignment="1"/>
    <xf numFmtId="0" fontId="7" fillId="0" borderId="0" xfId="3" applyFont="1">
      <alignment vertical="center"/>
    </xf>
    <xf numFmtId="0" fontId="7" fillId="2" borderId="0" xfId="3" applyFont="1" applyFill="1">
      <alignment vertical="center"/>
    </xf>
    <xf numFmtId="0" fontId="7" fillId="3" borderId="0" xfId="3" applyFont="1" applyFill="1">
      <alignment vertical="center"/>
    </xf>
    <xf numFmtId="0" fontId="7" fillId="4" borderId="0" xfId="3" applyFont="1" applyFill="1">
      <alignment vertical="center"/>
    </xf>
    <xf numFmtId="0" fontId="7" fillId="5" borderId="0" xfId="3" applyFont="1" applyFill="1">
      <alignment vertical="center"/>
    </xf>
    <xf numFmtId="0" fontId="9" fillId="0" borderId="0" xfId="3" applyFont="1">
      <alignment vertical="center"/>
    </xf>
    <xf numFmtId="0" fontId="7" fillId="0" borderId="0" xfId="4" applyFont="1"/>
    <xf numFmtId="0" fontId="7" fillId="0" borderId="0" xfId="4" applyFont="1" applyAlignment="1">
      <alignment horizontal="center"/>
    </xf>
    <xf numFmtId="0" fontId="10" fillId="0" borderId="0" xfId="4" applyFont="1"/>
    <xf numFmtId="0" fontId="11" fillId="0" borderId="0" xfId="4" applyFont="1"/>
    <xf numFmtId="0" fontId="12" fillId="0" borderId="0" xfId="0" applyFont="1"/>
    <xf numFmtId="178" fontId="7" fillId="0" borderId="0" xfId="4" applyNumberFormat="1" applyFont="1"/>
    <xf numFmtId="178" fontId="13" fillId="0" borderId="0" xfId="4" applyNumberFormat="1" applyFont="1"/>
    <xf numFmtId="9" fontId="12" fillId="0" borderId="0" xfId="2" applyFont="1" applyAlignment="1"/>
    <xf numFmtId="0" fontId="14" fillId="0" borderId="0" xfId="0" applyFont="1"/>
    <xf numFmtId="0" fontId="0" fillId="0" borderId="0" xfId="0" applyAlignment="1">
      <alignment horizontal="center" vertical="center"/>
    </xf>
    <xf numFmtId="0" fontId="7" fillId="0" borderId="0" xfId="4" applyFont="1" applyAlignment="1">
      <alignment horizontal="center"/>
    </xf>
    <xf numFmtId="0" fontId="7" fillId="0" borderId="0" xfId="3" applyFont="1" applyAlignment="1">
      <alignment horizontal="center" vertical="center"/>
    </xf>
  </cellXfs>
  <cellStyles count="5">
    <cellStyle name="Normal" xfId="1" xr:uid="{35383C33-3018-4BD8-819F-013AC27CEC6B}"/>
    <cellStyle name="百分比" xfId="2" builtinId="5"/>
    <cellStyle name="常规" xfId="0" builtinId="0"/>
    <cellStyle name="常规 2" xfId="3" xr:uid="{17429E47-C733-427F-A13B-F9927498ACAA}"/>
    <cellStyle name="常规 2 2" xfId="4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workbookViewId="0">
      <selection activeCell="K19" sqref="K19"/>
    </sheetView>
  </sheetViews>
  <sheetFormatPr defaultRowHeight="14.25" x14ac:dyDescent="0.2"/>
  <cols>
    <col min="1" max="1" width="11.75" bestFit="1" customWidth="1"/>
    <col min="9" max="9" width="12.875" style="17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17" t="s">
        <v>3</v>
      </c>
      <c r="L1" s="4"/>
      <c r="M1" s="4"/>
      <c r="N1" s="4"/>
      <c r="O1" s="4"/>
      <c r="P1" s="4"/>
    </row>
    <row r="2" spans="1:16" s="2" customFormat="1" x14ac:dyDescent="0.2">
      <c r="A2" s="2" t="s">
        <v>73</v>
      </c>
      <c r="B2" t="s">
        <v>4</v>
      </c>
      <c r="C2" s="2">
        <v>16.690000000000001</v>
      </c>
      <c r="D2" s="1">
        <f>AVERAGE(C2:C4)</f>
        <v>16.760000000000002</v>
      </c>
      <c r="E2" s="2">
        <v>22.55</v>
      </c>
      <c r="F2" s="1">
        <f>E2-D2</f>
        <v>5.7899999999999991</v>
      </c>
      <c r="G2" s="1">
        <f>AVERAGE(F2:F4)</f>
        <v>5.8499999999999988</v>
      </c>
      <c r="H2" s="1">
        <f>F2-G2</f>
        <v>-5.9999999999999609E-2</v>
      </c>
      <c r="I2" s="17">
        <f>POWER(2,-H2)</f>
        <v>1.0424657608411212</v>
      </c>
      <c r="J2" s="22" t="s">
        <v>79</v>
      </c>
      <c r="N2" s="4"/>
      <c r="O2" s="4"/>
      <c r="P2" s="4"/>
    </row>
    <row r="3" spans="1:16" s="2" customFormat="1" x14ac:dyDescent="0.2">
      <c r="A3" s="2" t="s">
        <v>73</v>
      </c>
      <c r="B3" t="s">
        <v>4</v>
      </c>
      <c r="C3" s="2">
        <v>16.73</v>
      </c>
      <c r="D3" s="1">
        <f>AVERAGE(C2:C4)</f>
        <v>16.760000000000002</v>
      </c>
      <c r="E3" s="2">
        <v>22.55</v>
      </c>
      <c r="F3" s="1">
        <f t="shared" ref="F3:F7" si="0">E3-D3</f>
        <v>5.7899999999999991</v>
      </c>
      <c r="G3" s="1">
        <f>G2</f>
        <v>5.8499999999999988</v>
      </c>
      <c r="H3" s="1">
        <f t="shared" ref="H3:H7" si="1">F3-G3</f>
        <v>-5.9999999999999609E-2</v>
      </c>
      <c r="I3" s="17">
        <f t="shared" ref="I3:I7" si="2">POWER(2,-H3)</f>
        <v>1.0424657608411212</v>
      </c>
      <c r="J3" s="22"/>
      <c r="N3" s="4"/>
      <c r="O3" s="4"/>
      <c r="P3" s="4"/>
    </row>
    <row r="4" spans="1:16" s="2" customFormat="1" x14ac:dyDescent="0.2">
      <c r="A4" s="2" t="s">
        <v>73</v>
      </c>
      <c r="B4" t="s">
        <v>4</v>
      </c>
      <c r="C4" s="2">
        <v>16.86</v>
      </c>
      <c r="D4" s="1">
        <f>AVERAGE(C2:C4)</f>
        <v>16.760000000000002</v>
      </c>
      <c r="E4" s="2">
        <v>22.73</v>
      </c>
      <c r="F4" s="1">
        <f t="shared" si="0"/>
        <v>5.9699999999999989</v>
      </c>
      <c r="G4" s="1">
        <f t="shared" ref="G4:G10" si="3">G3</f>
        <v>5.8499999999999988</v>
      </c>
      <c r="H4" s="1">
        <f t="shared" si="1"/>
        <v>0.12000000000000011</v>
      </c>
      <c r="I4" s="17">
        <f t="shared" si="2"/>
        <v>0.92018765062487495</v>
      </c>
      <c r="J4" s="22"/>
      <c r="N4" s="4"/>
      <c r="O4" s="4"/>
      <c r="P4" s="4"/>
    </row>
    <row r="5" spans="1:16" s="2" customFormat="1" ht="15.75" x14ac:dyDescent="0.2">
      <c r="A5" s="5" t="s">
        <v>75</v>
      </c>
      <c r="B5" t="s">
        <v>4</v>
      </c>
      <c r="C5" s="2">
        <v>16.579999999999998</v>
      </c>
      <c r="D5" s="1">
        <f>AVERAGE(C5:C7)</f>
        <v>16.466666666666669</v>
      </c>
      <c r="E5" s="2">
        <v>21.24</v>
      </c>
      <c r="F5" s="1">
        <f t="shared" si="0"/>
        <v>4.7733333333333299</v>
      </c>
      <c r="G5" s="1">
        <f t="shared" si="3"/>
        <v>5.8499999999999988</v>
      </c>
      <c r="H5" s="1">
        <f t="shared" si="1"/>
        <v>-1.0766666666666689</v>
      </c>
      <c r="I5" s="17">
        <f t="shared" si="2"/>
        <v>2.1091572590320293</v>
      </c>
      <c r="J5" s="22"/>
      <c r="L5" s="4"/>
      <c r="M5" s="4"/>
      <c r="N5" s="4"/>
      <c r="O5" s="4"/>
      <c r="P5" s="4"/>
    </row>
    <row r="6" spans="1:16" s="2" customFormat="1" ht="15.75" x14ac:dyDescent="0.2">
      <c r="A6" s="5" t="s">
        <v>75</v>
      </c>
      <c r="B6" t="s">
        <v>4</v>
      </c>
      <c r="C6" s="2">
        <v>16.48</v>
      </c>
      <c r="D6" s="1">
        <f>AVERAGE(C5:C7)</f>
        <v>16.466666666666669</v>
      </c>
      <c r="E6" s="2">
        <v>21.02</v>
      </c>
      <c r="F6" s="1">
        <f t="shared" si="0"/>
        <v>4.553333333333331</v>
      </c>
      <c r="G6" s="1">
        <f t="shared" si="3"/>
        <v>5.8499999999999988</v>
      </c>
      <c r="H6" s="1">
        <f t="shared" si="1"/>
        <v>-1.2966666666666677</v>
      </c>
      <c r="I6" s="17">
        <f t="shared" si="2"/>
        <v>2.4566062987383512</v>
      </c>
      <c r="J6" s="22"/>
      <c r="L6" s="4"/>
      <c r="M6" s="4"/>
      <c r="N6" s="4"/>
      <c r="O6" s="4"/>
      <c r="P6" s="4"/>
    </row>
    <row r="7" spans="1:16" s="2" customFormat="1" ht="15.75" x14ac:dyDescent="0.2">
      <c r="A7" s="5" t="s">
        <v>74</v>
      </c>
      <c r="B7" t="s">
        <v>4</v>
      </c>
      <c r="C7" s="2">
        <v>16.34</v>
      </c>
      <c r="D7" s="1">
        <f>AVERAGE(C5:C7)</f>
        <v>16.466666666666669</v>
      </c>
      <c r="E7" s="2">
        <v>21.03</v>
      </c>
      <c r="F7" s="1">
        <f t="shared" si="0"/>
        <v>4.5633333333333326</v>
      </c>
      <c r="G7" s="1">
        <f t="shared" si="3"/>
        <v>5.8499999999999988</v>
      </c>
      <c r="H7" s="1">
        <f t="shared" si="1"/>
        <v>-1.2866666666666662</v>
      </c>
      <c r="I7" s="17">
        <f t="shared" si="2"/>
        <v>2.4396372795204071</v>
      </c>
      <c r="J7" s="22"/>
      <c r="L7" s="4"/>
      <c r="M7" s="4"/>
      <c r="N7" s="4"/>
      <c r="O7" s="4"/>
    </row>
    <row r="8" spans="1:16" s="2" customFormat="1" x14ac:dyDescent="0.2">
      <c r="A8" s="2" t="s">
        <v>77</v>
      </c>
      <c r="B8" t="s">
        <v>4</v>
      </c>
      <c r="C8" s="2">
        <v>16.239999999999998</v>
      </c>
      <c r="D8" s="1">
        <f>AVERAGE(C8:C10)</f>
        <v>16.556666666666668</v>
      </c>
      <c r="E8" s="2">
        <v>21.27</v>
      </c>
      <c r="F8" s="1">
        <f>E8-D8</f>
        <v>4.7133333333333312</v>
      </c>
      <c r="G8" s="1">
        <f>G7</f>
        <v>5.8499999999999988</v>
      </c>
      <c r="H8" s="1">
        <f>F8-G8</f>
        <v>-1.1366666666666676</v>
      </c>
      <c r="I8" s="17">
        <f>POWER(2,-H8)</f>
        <v>2.1987242267703966</v>
      </c>
      <c r="J8" s="22"/>
      <c r="M8" s="4"/>
      <c r="N8" s="4"/>
      <c r="O8" s="4"/>
    </row>
    <row r="9" spans="1:16" s="2" customFormat="1" x14ac:dyDescent="0.2">
      <c r="A9" s="2" t="s">
        <v>77</v>
      </c>
      <c r="B9" t="s">
        <v>4</v>
      </c>
      <c r="C9" s="2">
        <v>16.57</v>
      </c>
      <c r="D9" s="1">
        <f>AVERAGE(C8:C10)</f>
        <v>16.556666666666668</v>
      </c>
      <c r="E9" s="2">
        <v>21.09</v>
      </c>
      <c r="F9" s="1">
        <f t="shared" ref="F9:F10" si="4">E9-D9</f>
        <v>4.5333333333333314</v>
      </c>
      <c r="G9" s="1">
        <f t="shared" si="3"/>
        <v>5.8499999999999988</v>
      </c>
      <c r="H9" s="1">
        <f t="shared" ref="H9:H10" si="5">F9-G9</f>
        <v>-1.3166666666666673</v>
      </c>
      <c r="I9" s="17">
        <f t="shared" ref="I9:I10" si="6">POWER(2,-H9)</f>
        <v>2.4908992447176468</v>
      </c>
      <c r="J9" s="22"/>
      <c r="M9" s="4"/>
      <c r="N9" s="4"/>
      <c r="O9" s="4"/>
    </row>
    <row r="10" spans="1:16" s="2" customFormat="1" x14ac:dyDescent="0.2">
      <c r="A10" s="2" t="s">
        <v>76</v>
      </c>
      <c r="B10" t="s">
        <v>4</v>
      </c>
      <c r="C10" s="2">
        <v>16.86</v>
      </c>
      <c r="D10" s="1">
        <f>AVERAGE(C8:C10)</f>
        <v>16.556666666666668</v>
      </c>
      <c r="E10" s="2">
        <v>21.06</v>
      </c>
      <c r="F10" s="1">
        <f t="shared" si="4"/>
        <v>4.5033333333333303</v>
      </c>
      <c r="G10" s="1">
        <f t="shared" si="3"/>
        <v>5.8499999999999988</v>
      </c>
      <c r="H10" s="1">
        <f t="shared" si="5"/>
        <v>-1.3466666666666685</v>
      </c>
      <c r="I10" s="17">
        <f t="shared" si="6"/>
        <v>2.5432383327716086</v>
      </c>
      <c r="J10" s="22"/>
      <c r="M10" s="4"/>
      <c r="N10" s="4"/>
      <c r="O10" s="4"/>
    </row>
    <row r="11" spans="1:16" s="2" customFormat="1" x14ac:dyDescent="0.2">
      <c r="A11" s="2" t="s">
        <v>73</v>
      </c>
      <c r="B11" t="s">
        <v>4</v>
      </c>
      <c r="C11" s="2">
        <v>16.690000000000001</v>
      </c>
      <c r="D11" s="1">
        <f>AVERAGE(C11:C13)</f>
        <v>16.760000000000002</v>
      </c>
      <c r="E11" s="2">
        <v>27.47</v>
      </c>
      <c r="F11" s="1">
        <f>E11-D11</f>
        <v>10.709999999999997</v>
      </c>
      <c r="G11" s="1">
        <f>AVERAGE(F11:F13)</f>
        <v>10.673333333333332</v>
      </c>
      <c r="H11" s="1">
        <f>F11-G11</f>
        <v>3.6666666666665293E-2</v>
      </c>
      <c r="I11" s="17">
        <f>POWER(2,-H11)</f>
        <v>0.97490485572224106</v>
      </c>
      <c r="J11" s="22" t="s">
        <v>80</v>
      </c>
      <c r="N11" s="4"/>
      <c r="O11" s="4"/>
      <c r="P11" s="4"/>
    </row>
    <row r="12" spans="1:16" s="2" customFormat="1" x14ac:dyDescent="0.2">
      <c r="A12" s="2" t="s">
        <v>73</v>
      </c>
      <c r="B12" t="s">
        <v>4</v>
      </c>
      <c r="C12" s="2">
        <v>16.73</v>
      </c>
      <c r="D12" s="1">
        <f>AVERAGE(C11:C13)</f>
        <v>16.760000000000002</v>
      </c>
      <c r="E12" s="2">
        <v>27.44</v>
      </c>
      <c r="F12" s="1">
        <f t="shared" ref="F12:F16" si="7">E12-D12</f>
        <v>10.68</v>
      </c>
      <c r="G12" s="1">
        <f>G11</f>
        <v>10.673333333333332</v>
      </c>
      <c r="H12" s="1">
        <f t="shared" ref="H12:H16" si="8">F12-G12</f>
        <v>6.6666666666677088E-3</v>
      </c>
      <c r="I12" s="17">
        <f t="shared" ref="I12:I16" si="9">POWER(2,-H12)</f>
        <v>0.9953896791032284</v>
      </c>
      <c r="J12" s="22"/>
      <c r="N12" s="4"/>
      <c r="O12" s="4"/>
      <c r="P12" s="4"/>
    </row>
    <row r="13" spans="1:16" s="2" customFormat="1" x14ac:dyDescent="0.2">
      <c r="A13" s="2" t="s">
        <v>73</v>
      </c>
      <c r="B13" t="s">
        <v>4</v>
      </c>
      <c r="C13" s="2">
        <v>16.86</v>
      </c>
      <c r="D13" s="1">
        <f>AVERAGE(C11:C13)</f>
        <v>16.760000000000002</v>
      </c>
      <c r="E13" s="2">
        <v>27.39</v>
      </c>
      <c r="F13" s="1">
        <f t="shared" si="7"/>
        <v>10.629999999999999</v>
      </c>
      <c r="G13" s="1">
        <f t="shared" ref="G13:G19" si="10">G12</f>
        <v>10.673333333333332</v>
      </c>
      <c r="H13" s="1">
        <f t="shared" si="8"/>
        <v>-4.3333333333333002E-2</v>
      </c>
      <c r="I13" s="17">
        <f t="shared" si="9"/>
        <v>1.0304920203292973</v>
      </c>
      <c r="J13" s="22"/>
      <c r="N13" s="4"/>
      <c r="O13" s="4"/>
      <c r="P13" s="4"/>
    </row>
    <row r="14" spans="1:16" s="2" customFormat="1" ht="15.75" x14ac:dyDescent="0.2">
      <c r="A14" s="5" t="s">
        <v>75</v>
      </c>
      <c r="B14" t="s">
        <v>4</v>
      </c>
      <c r="C14" s="2">
        <v>16.579999999999998</v>
      </c>
      <c r="D14" s="1">
        <f>AVERAGE(C14:C16)</f>
        <v>16.466666666666669</v>
      </c>
      <c r="E14" s="2">
        <v>28.3</v>
      </c>
      <c r="F14" s="1">
        <f t="shared" si="7"/>
        <v>11.833333333333332</v>
      </c>
      <c r="G14" s="1">
        <f t="shared" si="10"/>
        <v>10.673333333333332</v>
      </c>
      <c r="H14" s="1">
        <f t="shared" si="8"/>
        <v>1.1600000000000001</v>
      </c>
      <c r="I14" s="17">
        <f t="shared" si="9"/>
        <v>0.44751253546398617</v>
      </c>
      <c r="J14" s="22"/>
      <c r="L14" s="4"/>
      <c r="M14" s="4"/>
      <c r="N14" s="4"/>
      <c r="O14" s="4"/>
      <c r="P14" s="4"/>
    </row>
    <row r="15" spans="1:16" s="2" customFormat="1" ht="15.75" x14ac:dyDescent="0.2">
      <c r="A15" s="5" t="s">
        <v>75</v>
      </c>
      <c r="B15" t="s">
        <v>4</v>
      </c>
      <c r="C15" s="2">
        <v>16.48</v>
      </c>
      <c r="D15" s="1">
        <f>AVERAGE(C14:C16)</f>
        <v>16.466666666666669</v>
      </c>
      <c r="E15" s="2">
        <v>28.44</v>
      </c>
      <c r="F15" s="1">
        <f t="shared" si="7"/>
        <v>11.973333333333333</v>
      </c>
      <c r="G15" s="1">
        <f t="shared" si="10"/>
        <v>10.673333333333332</v>
      </c>
      <c r="H15" s="1">
        <f t="shared" si="8"/>
        <v>1.3000000000000007</v>
      </c>
      <c r="I15" s="17">
        <f t="shared" si="9"/>
        <v>0.40612619817811763</v>
      </c>
      <c r="J15" s="22"/>
      <c r="L15" s="4"/>
      <c r="M15" s="4"/>
      <c r="N15" s="4"/>
      <c r="O15" s="4"/>
      <c r="P15" s="4"/>
    </row>
    <row r="16" spans="1:16" s="2" customFormat="1" ht="15.75" x14ac:dyDescent="0.2">
      <c r="A16" s="5" t="s">
        <v>74</v>
      </c>
      <c r="B16" t="s">
        <v>4</v>
      </c>
      <c r="C16" s="2">
        <v>16.34</v>
      </c>
      <c r="D16" s="1">
        <f>AVERAGE(C14:C16)</f>
        <v>16.466666666666669</v>
      </c>
      <c r="E16" s="2">
        <v>28.37</v>
      </c>
      <c r="F16" s="1">
        <f t="shared" si="7"/>
        <v>11.903333333333332</v>
      </c>
      <c r="G16" s="1">
        <f t="shared" si="10"/>
        <v>10.673333333333332</v>
      </c>
      <c r="H16" s="1">
        <f t="shared" si="8"/>
        <v>1.2300000000000004</v>
      </c>
      <c r="I16" s="17">
        <f t="shared" si="9"/>
        <v>0.4263174458839783</v>
      </c>
      <c r="J16" s="22"/>
      <c r="L16" s="4"/>
      <c r="M16" s="4"/>
      <c r="N16" s="4"/>
      <c r="O16" s="4"/>
    </row>
    <row r="17" spans="1:16" s="2" customFormat="1" x14ac:dyDescent="0.2">
      <c r="A17" s="2" t="s">
        <v>77</v>
      </c>
      <c r="B17" t="s">
        <v>4</v>
      </c>
      <c r="C17" s="2">
        <v>16.239999999999998</v>
      </c>
      <c r="D17" s="1">
        <f>AVERAGE(C17:C19)</f>
        <v>16.556666666666668</v>
      </c>
      <c r="E17" s="2">
        <v>27.92</v>
      </c>
      <c r="F17" s="1">
        <f>E17-D17</f>
        <v>11.363333333333333</v>
      </c>
      <c r="G17" s="1">
        <f>G16</f>
        <v>10.673333333333332</v>
      </c>
      <c r="H17" s="1">
        <f>F17-G17</f>
        <v>0.69000000000000128</v>
      </c>
      <c r="I17" s="17">
        <f>POWER(2,-H17)</f>
        <v>0.61985384996949278</v>
      </c>
      <c r="J17" s="22"/>
      <c r="M17" s="4"/>
      <c r="N17" s="4"/>
      <c r="O17" s="4"/>
    </row>
    <row r="18" spans="1:16" s="2" customFormat="1" x14ac:dyDescent="0.2">
      <c r="A18" s="2" t="s">
        <v>77</v>
      </c>
      <c r="B18" t="s">
        <v>4</v>
      </c>
      <c r="C18" s="2">
        <v>16.57</v>
      </c>
      <c r="D18" s="1">
        <f>AVERAGE(C17:C19)</f>
        <v>16.556666666666668</v>
      </c>
      <c r="E18" s="2">
        <v>28.13</v>
      </c>
      <c r="F18" s="1">
        <f t="shared" ref="F18:F19" si="11">E18-D18</f>
        <v>11.573333333333331</v>
      </c>
      <c r="G18" s="1">
        <f t="shared" si="10"/>
        <v>10.673333333333332</v>
      </c>
      <c r="H18" s="1">
        <f t="shared" ref="H18:H19" si="12">F18-G18</f>
        <v>0.89999999999999858</v>
      </c>
      <c r="I18" s="17">
        <f t="shared" ref="I18:I19" si="13">POWER(2,-H18)</f>
        <v>0.53588673126814712</v>
      </c>
      <c r="J18" s="22"/>
      <c r="M18" s="4"/>
      <c r="N18" s="4"/>
      <c r="O18" s="4"/>
    </row>
    <row r="19" spans="1:16" s="2" customFormat="1" x14ac:dyDescent="0.2">
      <c r="A19" s="2" t="s">
        <v>76</v>
      </c>
      <c r="B19" t="s">
        <v>4</v>
      </c>
      <c r="C19" s="2">
        <v>16.86</v>
      </c>
      <c r="D19" s="1">
        <f>AVERAGE(C17:C19)</f>
        <v>16.556666666666668</v>
      </c>
      <c r="E19" s="2">
        <v>28.02</v>
      </c>
      <c r="F19" s="1">
        <f t="shared" si="11"/>
        <v>11.463333333333331</v>
      </c>
      <c r="G19" s="1">
        <f t="shared" si="10"/>
        <v>10.673333333333332</v>
      </c>
      <c r="H19" s="1">
        <f t="shared" si="12"/>
        <v>0.78999999999999915</v>
      </c>
      <c r="I19" s="17">
        <f t="shared" si="13"/>
        <v>0.57834409195264413</v>
      </c>
      <c r="J19" s="22"/>
      <c r="M19" s="4"/>
      <c r="N19" s="4"/>
      <c r="O19" s="4"/>
    </row>
    <row r="20" spans="1:16" s="2" customFormat="1" x14ac:dyDescent="0.2">
      <c r="A20" s="2" t="s">
        <v>73</v>
      </c>
      <c r="B20" t="s">
        <v>4</v>
      </c>
      <c r="C20" s="2">
        <v>16.690000000000001</v>
      </c>
      <c r="D20" s="1">
        <f>AVERAGE(C20:C22)</f>
        <v>16.760000000000002</v>
      </c>
      <c r="E20" s="2">
        <v>24.9</v>
      </c>
      <c r="F20" s="1">
        <f>E20-D20</f>
        <v>8.139999999999997</v>
      </c>
      <c r="G20" s="1">
        <f>AVERAGE(F20:F22)</f>
        <v>8.1233333333333313</v>
      </c>
      <c r="H20" s="1">
        <f>F20-G20</f>
        <v>1.6666666666665719E-2</v>
      </c>
      <c r="I20" s="17">
        <f>POWER(2,-H20)</f>
        <v>0.98851402035289671</v>
      </c>
      <c r="J20" s="22" t="s">
        <v>81</v>
      </c>
      <c r="N20" s="4"/>
      <c r="O20" s="4"/>
      <c r="P20" s="4"/>
    </row>
    <row r="21" spans="1:16" s="2" customFormat="1" x14ac:dyDescent="0.2">
      <c r="A21" s="2" t="s">
        <v>73</v>
      </c>
      <c r="B21" t="s">
        <v>4</v>
      </c>
      <c r="C21" s="2">
        <v>16.73</v>
      </c>
      <c r="D21" s="1">
        <f>AVERAGE(C20:C22)</f>
        <v>16.760000000000002</v>
      </c>
      <c r="E21" s="2">
        <v>24.73</v>
      </c>
      <c r="F21" s="1">
        <f t="shared" ref="F21:F25" si="14">E21-D21</f>
        <v>7.9699999999999989</v>
      </c>
      <c r="G21" s="1">
        <f>G20</f>
        <v>8.1233333333333313</v>
      </c>
      <c r="H21" s="1">
        <f t="shared" ref="H21:H25" si="15">F21-G21</f>
        <v>-0.15333333333333243</v>
      </c>
      <c r="I21" s="17">
        <f t="shared" ref="I21:I25" si="16">POWER(2,-H21)</f>
        <v>1.1121360858318716</v>
      </c>
      <c r="J21" s="22"/>
      <c r="N21" s="4"/>
      <c r="O21" s="4"/>
      <c r="P21" s="4"/>
    </row>
    <row r="22" spans="1:16" s="2" customFormat="1" x14ac:dyDescent="0.2">
      <c r="A22" s="2" t="s">
        <v>73</v>
      </c>
      <c r="B22" t="s">
        <v>4</v>
      </c>
      <c r="C22" s="2">
        <v>16.86</v>
      </c>
      <c r="D22" s="1">
        <f>AVERAGE(C20:C22)</f>
        <v>16.760000000000002</v>
      </c>
      <c r="E22" s="2">
        <v>25.02</v>
      </c>
      <c r="F22" s="1">
        <f t="shared" si="14"/>
        <v>8.259999999999998</v>
      </c>
      <c r="G22" s="1">
        <f t="shared" ref="G22:G28" si="17">G21</f>
        <v>8.1233333333333313</v>
      </c>
      <c r="H22" s="1">
        <f t="shared" si="15"/>
        <v>0.13666666666666671</v>
      </c>
      <c r="I22" s="17">
        <f t="shared" si="16"/>
        <v>0.90961839399828137</v>
      </c>
      <c r="J22" s="22"/>
      <c r="N22" s="4"/>
      <c r="O22" s="4"/>
      <c r="P22" s="4"/>
    </row>
    <row r="23" spans="1:16" s="2" customFormat="1" ht="15.75" x14ac:dyDescent="0.2">
      <c r="A23" s="5" t="s">
        <v>75</v>
      </c>
      <c r="B23" t="s">
        <v>4</v>
      </c>
      <c r="C23" s="2">
        <v>16.579999999999998</v>
      </c>
      <c r="D23" s="1">
        <f>AVERAGE(C23:C25)</f>
        <v>16.466666666666669</v>
      </c>
      <c r="E23" s="2">
        <v>27</v>
      </c>
      <c r="F23" s="1">
        <f t="shared" si="14"/>
        <v>10.533333333333331</v>
      </c>
      <c r="G23" s="1">
        <f t="shared" si="17"/>
        <v>8.1233333333333313</v>
      </c>
      <c r="H23" s="1">
        <f t="shared" si="15"/>
        <v>2.41</v>
      </c>
      <c r="I23" s="17">
        <f t="shared" si="16"/>
        <v>0.18815584342638339</v>
      </c>
      <c r="J23" s="22"/>
      <c r="L23" s="4"/>
      <c r="M23" s="4"/>
      <c r="N23" s="4"/>
      <c r="O23" s="4"/>
      <c r="P23" s="4"/>
    </row>
    <row r="24" spans="1:16" s="2" customFormat="1" ht="15.75" x14ac:dyDescent="0.2">
      <c r="A24" s="5" t="s">
        <v>75</v>
      </c>
      <c r="B24" t="s">
        <v>4</v>
      </c>
      <c r="C24" s="2">
        <v>16.48</v>
      </c>
      <c r="D24" s="1">
        <f>AVERAGE(C23:C25)</f>
        <v>16.466666666666669</v>
      </c>
      <c r="E24" s="2">
        <v>26.58</v>
      </c>
      <c r="F24" s="1">
        <f t="shared" si="14"/>
        <v>10.11333333333333</v>
      </c>
      <c r="G24" s="1">
        <f t="shared" si="17"/>
        <v>8.1233333333333313</v>
      </c>
      <c r="H24" s="1">
        <f t="shared" si="15"/>
        <v>1.9899999999999984</v>
      </c>
      <c r="I24" s="17">
        <f t="shared" si="16"/>
        <v>0.25173888751418</v>
      </c>
      <c r="J24" s="22"/>
      <c r="L24" s="4"/>
      <c r="M24" s="4"/>
      <c r="N24" s="4"/>
      <c r="O24" s="4"/>
      <c r="P24" s="4"/>
    </row>
    <row r="25" spans="1:16" s="2" customFormat="1" ht="15.75" x14ac:dyDescent="0.2">
      <c r="A25" s="5" t="s">
        <v>74</v>
      </c>
      <c r="B25" t="s">
        <v>4</v>
      </c>
      <c r="C25" s="2">
        <v>16.34</v>
      </c>
      <c r="D25" s="1">
        <f>AVERAGE(C23:C25)</f>
        <v>16.466666666666669</v>
      </c>
      <c r="E25" s="2">
        <v>26.42</v>
      </c>
      <c r="F25" s="1">
        <f t="shared" si="14"/>
        <v>9.9533333333333331</v>
      </c>
      <c r="G25" s="1">
        <f t="shared" si="17"/>
        <v>8.1233333333333313</v>
      </c>
      <c r="H25" s="1">
        <f t="shared" si="15"/>
        <v>1.8300000000000018</v>
      </c>
      <c r="I25" s="17">
        <f t="shared" si="16"/>
        <v>0.28126462117220202</v>
      </c>
      <c r="J25" s="22"/>
      <c r="L25" s="4"/>
      <c r="M25" s="4"/>
      <c r="N25" s="4"/>
      <c r="O25" s="4"/>
    </row>
    <row r="26" spans="1:16" s="2" customFormat="1" x14ac:dyDescent="0.2">
      <c r="A26" s="2" t="s">
        <v>77</v>
      </c>
      <c r="B26" t="s">
        <v>4</v>
      </c>
      <c r="C26" s="2">
        <v>16.239999999999998</v>
      </c>
      <c r="D26" s="1">
        <f>AVERAGE(C26:C28)</f>
        <v>16.556666666666668</v>
      </c>
      <c r="E26" s="2">
        <v>26.67</v>
      </c>
      <c r="F26" s="1">
        <f>E26-D26</f>
        <v>10.113333333333333</v>
      </c>
      <c r="G26" s="1">
        <f>G25</f>
        <v>8.1233333333333313</v>
      </c>
      <c r="H26" s="1">
        <f>F26-G26</f>
        <v>1.990000000000002</v>
      </c>
      <c r="I26" s="17">
        <f>POWER(2,-H26)</f>
        <v>0.25173888751417939</v>
      </c>
      <c r="J26" s="22"/>
      <c r="M26" s="4"/>
      <c r="N26" s="4"/>
      <c r="O26" s="4"/>
    </row>
    <row r="27" spans="1:16" s="2" customFormat="1" x14ac:dyDescent="0.2">
      <c r="A27" s="2" t="s">
        <v>77</v>
      </c>
      <c r="B27" t="s">
        <v>4</v>
      </c>
      <c r="C27" s="2">
        <v>16.57</v>
      </c>
      <c r="D27" s="1">
        <f>AVERAGE(C26:C28)</f>
        <v>16.556666666666668</v>
      </c>
      <c r="E27" s="2">
        <v>26.61</v>
      </c>
      <c r="F27" s="1">
        <f t="shared" ref="F27:F28" si="18">E27-D27</f>
        <v>10.053333333333331</v>
      </c>
      <c r="G27" s="1">
        <f t="shared" si="17"/>
        <v>8.1233333333333313</v>
      </c>
      <c r="H27" s="1">
        <f t="shared" ref="H27:H28" si="19">F27-G27</f>
        <v>1.9299999999999997</v>
      </c>
      <c r="I27" s="17">
        <f t="shared" ref="I27:I28" si="20">POWER(2,-H27)</f>
        <v>0.26242917090576684</v>
      </c>
      <c r="J27" s="22"/>
      <c r="M27" s="4"/>
      <c r="N27" s="4"/>
      <c r="O27" s="4"/>
    </row>
    <row r="28" spans="1:16" s="2" customFormat="1" x14ac:dyDescent="0.2">
      <c r="A28" s="2" t="s">
        <v>76</v>
      </c>
      <c r="B28" t="s">
        <v>4</v>
      </c>
      <c r="C28" s="2">
        <v>16.86</v>
      </c>
      <c r="D28" s="1">
        <f>AVERAGE(C26:C28)</f>
        <v>16.556666666666668</v>
      </c>
      <c r="E28" s="2">
        <v>26.4</v>
      </c>
      <c r="F28" s="1">
        <f t="shared" si="18"/>
        <v>9.8433333333333302</v>
      </c>
      <c r="G28" s="1">
        <f t="shared" si="17"/>
        <v>8.1233333333333313</v>
      </c>
      <c r="H28" s="1">
        <f t="shared" si="19"/>
        <v>1.7199999999999989</v>
      </c>
      <c r="I28" s="17">
        <f t="shared" si="20"/>
        <v>0.30354872109876196</v>
      </c>
      <c r="J28" s="22"/>
      <c r="M28" s="4"/>
      <c r="N28" s="4"/>
      <c r="O28" s="4"/>
    </row>
  </sheetData>
  <mergeCells count="3">
    <mergeCell ref="J2:J10"/>
    <mergeCell ref="J11:J19"/>
    <mergeCell ref="J20:J2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9F85-158D-4B0A-BE50-CFE1741ADCDD}">
  <dimension ref="A1:E4"/>
  <sheetViews>
    <sheetView tabSelected="1" workbookViewId="0">
      <selection activeCell="J33" sqref="J33"/>
    </sheetView>
  </sheetViews>
  <sheetFormatPr defaultRowHeight="14.25" x14ac:dyDescent="0.2"/>
  <cols>
    <col min="4" max="4" width="13.125" bestFit="1" customWidth="1"/>
  </cols>
  <sheetData>
    <row r="1" spans="1:5" ht="15.75" x14ac:dyDescent="0.2">
      <c r="A1" s="5" t="s">
        <v>77</v>
      </c>
      <c r="C1" s="3" t="s">
        <v>42</v>
      </c>
      <c r="D1" s="3" t="s">
        <v>83</v>
      </c>
      <c r="E1" s="3"/>
    </row>
    <row r="2" spans="1:5" x14ac:dyDescent="0.2">
      <c r="B2" s="3" t="s">
        <v>43</v>
      </c>
      <c r="C2" s="21">
        <v>535</v>
      </c>
      <c r="D2" s="21">
        <v>202</v>
      </c>
      <c r="E2" s="3"/>
    </row>
    <row r="3" spans="1:5" x14ac:dyDescent="0.2">
      <c r="B3" s="3"/>
      <c r="C3" s="21">
        <v>488</v>
      </c>
      <c r="D3" s="21">
        <v>219</v>
      </c>
      <c r="E3" s="3"/>
    </row>
    <row r="4" spans="1:5" x14ac:dyDescent="0.2">
      <c r="B4" s="3"/>
      <c r="C4" s="21">
        <v>531</v>
      </c>
      <c r="D4" s="21">
        <v>190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37"/>
  <sheetViews>
    <sheetView workbookViewId="0">
      <selection activeCell="H13" sqref="H13"/>
    </sheetView>
  </sheetViews>
  <sheetFormatPr defaultRowHeight="14.25" x14ac:dyDescent="0.2"/>
  <sheetData>
    <row r="1" spans="1:6" s="2" customFormat="1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2">
      <c r="A2" s="2" t="s">
        <v>5</v>
      </c>
      <c r="B2" s="2" t="s">
        <v>6</v>
      </c>
      <c r="C2" s="2">
        <v>22.55</v>
      </c>
      <c r="D2" s="2">
        <v>81</v>
      </c>
      <c r="E2" s="2" t="s">
        <v>79</v>
      </c>
      <c r="F2" s="2" t="s">
        <v>72</v>
      </c>
    </row>
    <row r="3" spans="1:6" s="2" customFormat="1" x14ac:dyDescent="0.2">
      <c r="A3" s="2" t="s">
        <v>7</v>
      </c>
      <c r="B3" s="2" t="s">
        <v>6</v>
      </c>
      <c r="C3" s="2">
        <v>22.55</v>
      </c>
      <c r="D3" s="2">
        <v>81</v>
      </c>
      <c r="E3" s="2" t="s">
        <v>79</v>
      </c>
      <c r="F3" s="2" t="s">
        <v>72</v>
      </c>
    </row>
    <row r="4" spans="1:6" s="2" customFormat="1" x14ac:dyDescent="0.2">
      <c r="A4" s="2" t="s">
        <v>8</v>
      </c>
      <c r="B4" s="2" t="s">
        <v>6</v>
      </c>
      <c r="C4" s="2">
        <v>22.73</v>
      </c>
      <c r="D4" s="2">
        <v>81.5</v>
      </c>
      <c r="E4" s="2" t="s">
        <v>78</v>
      </c>
      <c r="F4" s="2" t="s">
        <v>72</v>
      </c>
    </row>
    <row r="5" spans="1:6" s="2" customFormat="1" ht="15.75" x14ac:dyDescent="0.2">
      <c r="A5" s="2" t="s">
        <v>9</v>
      </c>
      <c r="B5" s="2" t="s">
        <v>6</v>
      </c>
      <c r="C5" s="2">
        <v>21.24</v>
      </c>
      <c r="D5" s="2">
        <v>80.5</v>
      </c>
      <c r="E5" s="2" t="s">
        <v>78</v>
      </c>
      <c r="F5" s="5" t="s">
        <v>74</v>
      </c>
    </row>
    <row r="6" spans="1:6" s="2" customFormat="1" ht="15.75" x14ac:dyDescent="0.2">
      <c r="A6" s="2" t="s">
        <v>10</v>
      </c>
      <c r="B6" s="2" t="s">
        <v>6</v>
      </c>
      <c r="C6" s="2">
        <v>21.02</v>
      </c>
      <c r="D6" s="2">
        <v>80.5</v>
      </c>
      <c r="E6" s="2" t="s">
        <v>78</v>
      </c>
      <c r="F6" s="5" t="s">
        <v>74</v>
      </c>
    </row>
    <row r="7" spans="1:6" s="2" customFormat="1" ht="15.75" x14ac:dyDescent="0.2">
      <c r="A7" s="2" t="s">
        <v>11</v>
      </c>
      <c r="B7" s="2" t="s">
        <v>6</v>
      </c>
      <c r="C7" s="2">
        <v>21.03</v>
      </c>
      <c r="D7" s="2">
        <v>81</v>
      </c>
      <c r="E7" s="2" t="s">
        <v>78</v>
      </c>
      <c r="F7" s="5" t="s">
        <v>74</v>
      </c>
    </row>
    <row r="8" spans="1:6" s="2" customFormat="1" x14ac:dyDescent="0.2">
      <c r="A8" s="2" t="s">
        <v>12</v>
      </c>
      <c r="B8" s="2" t="s">
        <v>6</v>
      </c>
      <c r="C8" s="2">
        <v>21.27</v>
      </c>
      <c r="D8" s="2">
        <v>81</v>
      </c>
      <c r="E8" s="2" t="s">
        <v>78</v>
      </c>
      <c r="F8" s="2" t="s">
        <v>76</v>
      </c>
    </row>
    <row r="9" spans="1:6" s="2" customFormat="1" x14ac:dyDescent="0.2">
      <c r="A9" s="2" t="s">
        <v>13</v>
      </c>
      <c r="B9" s="2" t="s">
        <v>6</v>
      </c>
      <c r="C9" s="2">
        <v>21.09</v>
      </c>
      <c r="D9" s="2">
        <v>81</v>
      </c>
      <c r="E9" s="2" t="s">
        <v>78</v>
      </c>
      <c r="F9" s="2" t="s">
        <v>76</v>
      </c>
    </row>
    <row r="10" spans="1:6" s="2" customFormat="1" x14ac:dyDescent="0.2">
      <c r="A10" s="2" t="s">
        <v>14</v>
      </c>
      <c r="B10" s="2" t="s">
        <v>6</v>
      </c>
      <c r="C10" s="2">
        <v>21.06</v>
      </c>
      <c r="D10" s="2">
        <v>80.5</v>
      </c>
      <c r="E10" s="2" t="s">
        <v>78</v>
      </c>
      <c r="F10" s="2" t="s">
        <v>76</v>
      </c>
    </row>
    <row r="11" spans="1:6" s="2" customFormat="1" ht="15.75" x14ac:dyDescent="0.2">
      <c r="A11" s="2" t="s">
        <v>15</v>
      </c>
      <c r="B11" s="2" t="s">
        <v>6</v>
      </c>
      <c r="C11" s="2">
        <v>27.47</v>
      </c>
      <c r="D11" s="2">
        <v>82.5</v>
      </c>
      <c r="E11" s="2" t="s">
        <v>80</v>
      </c>
      <c r="F11" s="5" t="s">
        <v>72</v>
      </c>
    </row>
    <row r="12" spans="1:6" s="2" customFormat="1" ht="15.75" x14ac:dyDescent="0.2">
      <c r="A12" s="2" t="s">
        <v>16</v>
      </c>
      <c r="B12" s="2" t="s">
        <v>6</v>
      </c>
      <c r="C12" s="2">
        <v>27.44</v>
      </c>
      <c r="D12" s="2">
        <v>82.5</v>
      </c>
      <c r="E12" s="2" t="s">
        <v>80</v>
      </c>
      <c r="F12" s="5" t="s">
        <v>72</v>
      </c>
    </row>
    <row r="13" spans="1:6" s="2" customFormat="1" ht="15.75" x14ac:dyDescent="0.2">
      <c r="A13" s="2" t="s">
        <v>17</v>
      </c>
      <c r="B13" s="2" t="s">
        <v>6</v>
      </c>
      <c r="C13" s="2">
        <v>27.39</v>
      </c>
      <c r="D13" s="2">
        <v>82.5</v>
      </c>
      <c r="E13" s="2" t="s">
        <v>80</v>
      </c>
      <c r="F13" s="5" t="s">
        <v>72</v>
      </c>
    </row>
    <row r="14" spans="1:6" s="2" customFormat="1" x14ac:dyDescent="0.2">
      <c r="A14" s="2" t="s">
        <v>18</v>
      </c>
      <c r="B14" s="2" t="s">
        <v>6</v>
      </c>
      <c r="C14" s="2">
        <v>28.3</v>
      </c>
      <c r="D14" s="2">
        <v>84.5</v>
      </c>
      <c r="E14" s="2" t="s">
        <v>80</v>
      </c>
      <c r="F14" s="2" t="s">
        <v>74</v>
      </c>
    </row>
    <row r="15" spans="1:6" s="2" customFormat="1" x14ac:dyDescent="0.2">
      <c r="A15" s="2" t="s">
        <v>19</v>
      </c>
      <c r="B15" s="2" t="s">
        <v>6</v>
      </c>
      <c r="C15" s="2">
        <v>28.44</v>
      </c>
      <c r="D15" s="2">
        <v>84</v>
      </c>
      <c r="E15" s="2" t="s">
        <v>80</v>
      </c>
      <c r="F15" s="2" t="s">
        <v>74</v>
      </c>
    </row>
    <row r="16" spans="1:6" s="2" customFormat="1" x14ac:dyDescent="0.2">
      <c r="A16" s="2" t="s">
        <v>20</v>
      </c>
      <c r="B16" s="2" t="s">
        <v>6</v>
      </c>
      <c r="C16" s="2">
        <v>28.37</v>
      </c>
      <c r="D16" s="2">
        <v>83</v>
      </c>
      <c r="E16" s="2" t="s">
        <v>80</v>
      </c>
      <c r="F16" s="2" t="s">
        <v>74</v>
      </c>
    </row>
    <row r="17" spans="1:6" s="2" customFormat="1" ht="15.75" x14ac:dyDescent="0.2">
      <c r="A17" s="2" t="s">
        <v>21</v>
      </c>
      <c r="B17" s="2" t="s">
        <v>6</v>
      </c>
      <c r="C17" s="2">
        <v>27.92</v>
      </c>
      <c r="D17" s="2">
        <v>82.5</v>
      </c>
      <c r="E17" s="2" t="s">
        <v>80</v>
      </c>
      <c r="F17" s="5" t="s">
        <v>76</v>
      </c>
    </row>
    <row r="18" spans="1:6" s="2" customFormat="1" ht="15.75" x14ac:dyDescent="0.2">
      <c r="A18" s="2" t="s">
        <v>22</v>
      </c>
      <c r="B18" s="2" t="s">
        <v>6</v>
      </c>
      <c r="C18" s="2">
        <v>28.13</v>
      </c>
      <c r="D18" s="2">
        <v>82.5</v>
      </c>
      <c r="E18" s="2" t="s">
        <v>80</v>
      </c>
      <c r="F18" s="5" t="s">
        <v>76</v>
      </c>
    </row>
    <row r="19" spans="1:6" s="2" customFormat="1" ht="15.75" x14ac:dyDescent="0.2">
      <c r="A19" s="2" t="s">
        <v>23</v>
      </c>
      <c r="B19" s="2" t="s">
        <v>6</v>
      </c>
      <c r="C19" s="2">
        <v>28.02</v>
      </c>
      <c r="D19" s="2">
        <v>82.5</v>
      </c>
      <c r="E19" s="2" t="s">
        <v>80</v>
      </c>
      <c r="F19" s="5" t="s">
        <v>76</v>
      </c>
    </row>
    <row r="20" spans="1:6" s="2" customFormat="1" x14ac:dyDescent="0.2">
      <c r="A20" s="2" t="s">
        <v>24</v>
      </c>
      <c r="B20" s="2" t="s">
        <v>6</v>
      </c>
      <c r="C20" s="2">
        <v>24.9</v>
      </c>
      <c r="D20" s="2">
        <v>82.5</v>
      </c>
      <c r="E20" s="2" t="s">
        <v>81</v>
      </c>
      <c r="F20" s="2" t="s">
        <v>72</v>
      </c>
    </row>
    <row r="21" spans="1:6" s="2" customFormat="1" x14ac:dyDescent="0.2">
      <c r="A21" s="2" t="s">
        <v>25</v>
      </c>
      <c r="B21" s="2" t="s">
        <v>6</v>
      </c>
      <c r="C21" s="2">
        <v>24.73</v>
      </c>
      <c r="D21" s="2">
        <v>82.5</v>
      </c>
      <c r="E21" s="2" t="s">
        <v>81</v>
      </c>
      <c r="F21" s="2" t="s">
        <v>72</v>
      </c>
    </row>
    <row r="22" spans="1:6" s="2" customFormat="1" x14ac:dyDescent="0.2">
      <c r="A22" s="2" t="s">
        <v>26</v>
      </c>
      <c r="B22" s="2" t="s">
        <v>6</v>
      </c>
      <c r="C22" s="2">
        <v>25.02</v>
      </c>
      <c r="D22" s="2">
        <v>82.5</v>
      </c>
      <c r="E22" s="2" t="s">
        <v>81</v>
      </c>
      <c r="F22" s="2" t="s">
        <v>72</v>
      </c>
    </row>
    <row r="23" spans="1:6" s="2" customFormat="1" ht="15.75" x14ac:dyDescent="0.2">
      <c r="A23" s="2" t="s">
        <v>27</v>
      </c>
      <c r="B23" s="2" t="s">
        <v>6</v>
      </c>
      <c r="C23" s="2">
        <v>27</v>
      </c>
      <c r="D23" s="2">
        <v>82.5</v>
      </c>
      <c r="E23" s="2" t="s">
        <v>81</v>
      </c>
      <c r="F23" s="5" t="s">
        <v>74</v>
      </c>
    </row>
    <row r="24" spans="1:6" s="2" customFormat="1" ht="15.75" x14ac:dyDescent="0.2">
      <c r="A24" s="2" t="s">
        <v>28</v>
      </c>
      <c r="B24" s="2" t="s">
        <v>6</v>
      </c>
      <c r="C24" s="2">
        <v>26.58</v>
      </c>
      <c r="D24" s="2">
        <v>80.5</v>
      </c>
      <c r="E24" s="2" t="s">
        <v>81</v>
      </c>
      <c r="F24" s="5" t="s">
        <v>74</v>
      </c>
    </row>
    <row r="25" spans="1:6" s="2" customFormat="1" ht="15.75" x14ac:dyDescent="0.2">
      <c r="A25" s="2" t="s">
        <v>29</v>
      </c>
      <c r="B25" s="2" t="s">
        <v>6</v>
      </c>
      <c r="C25" s="2">
        <v>26.42</v>
      </c>
      <c r="D25" s="2">
        <v>81</v>
      </c>
      <c r="E25" s="2" t="s">
        <v>81</v>
      </c>
      <c r="F25" s="5" t="s">
        <v>74</v>
      </c>
    </row>
    <row r="26" spans="1:6" s="2" customFormat="1" x14ac:dyDescent="0.2">
      <c r="A26" s="2" t="s">
        <v>30</v>
      </c>
      <c r="B26" s="2" t="s">
        <v>6</v>
      </c>
      <c r="C26" s="2">
        <v>26.67</v>
      </c>
      <c r="D26" s="2">
        <v>79.5</v>
      </c>
      <c r="E26" s="2" t="s">
        <v>81</v>
      </c>
      <c r="F26" s="2" t="s">
        <v>76</v>
      </c>
    </row>
    <row r="27" spans="1:6" s="2" customFormat="1" x14ac:dyDescent="0.2">
      <c r="A27" s="2" t="s">
        <v>31</v>
      </c>
      <c r="B27" s="2" t="s">
        <v>6</v>
      </c>
      <c r="C27" s="2">
        <v>26.61</v>
      </c>
      <c r="D27" s="2">
        <v>80</v>
      </c>
      <c r="E27" s="2" t="s">
        <v>81</v>
      </c>
      <c r="F27" s="2" t="s">
        <v>76</v>
      </c>
    </row>
    <row r="28" spans="1:6" s="2" customFormat="1" x14ac:dyDescent="0.2">
      <c r="A28" s="2" t="s">
        <v>32</v>
      </c>
      <c r="B28" s="2" t="s">
        <v>6</v>
      </c>
      <c r="C28" s="2">
        <v>26.4</v>
      </c>
      <c r="D28" s="2">
        <v>81.5</v>
      </c>
      <c r="E28" s="2" t="s">
        <v>81</v>
      </c>
      <c r="F28" s="2" t="s">
        <v>76</v>
      </c>
    </row>
    <row r="29" spans="1:6" s="2" customFormat="1" ht="15.75" x14ac:dyDescent="0.2">
      <c r="A29" s="2" t="s">
        <v>33</v>
      </c>
      <c r="B29" s="2" t="s">
        <v>6</v>
      </c>
      <c r="C29" s="2">
        <v>16.690000000000001</v>
      </c>
      <c r="D29" s="2">
        <v>85.5</v>
      </c>
      <c r="E29" s="2" t="s">
        <v>71</v>
      </c>
      <c r="F29" s="5" t="s">
        <v>72</v>
      </c>
    </row>
    <row r="30" spans="1:6" s="2" customFormat="1" ht="15.75" x14ac:dyDescent="0.2">
      <c r="A30" s="2" t="s">
        <v>34</v>
      </c>
      <c r="B30" s="2" t="s">
        <v>6</v>
      </c>
      <c r="C30" s="2">
        <v>16.73</v>
      </c>
      <c r="D30" s="2">
        <v>85.5</v>
      </c>
      <c r="E30" s="2" t="s">
        <v>71</v>
      </c>
      <c r="F30" s="5" t="s">
        <v>72</v>
      </c>
    </row>
    <row r="31" spans="1:6" s="2" customFormat="1" ht="15.75" x14ac:dyDescent="0.2">
      <c r="A31" s="2" t="s">
        <v>35</v>
      </c>
      <c r="B31" s="2" t="s">
        <v>6</v>
      </c>
      <c r="C31" s="2">
        <v>16.86</v>
      </c>
      <c r="D31" s="2">
        <v>85.5</v>
      </c>
      <c r="E31" s="2" t="s">
        <v>71</v>
      </c>
      <c r="F31" s="5" t="s">
        <v>72</v>
      </c>
    </row>
    <row r="32" spans="1:6" x14ac:dyDescent="0.2">
      <c r="A32" s="2" t="s">
        <v>46</v>
      </c>
      <c r="B32" s="2" t="s">
        <v>6</v>
      </c>
      <c r="C32">
        <v>16.579999999999998</v>
      </c>
      <c r="D32">
        <v>85.5</v>
      </c>
      <c r="E32" s="2" t="s">
        <v>71</v>
      </c>
      <c r="F32" s="2" t="s">
        <v>74</v>
      </c>
    </row>
    <row r="33" spans="1:6" x14ac:dyDescent="0.2">
      <c r="A33" s="2" t="s">
        <v>47</v>
      </c>
      <c r="B33" s="2" t="s">
        <v>6</v>
      </c>
      <c r="C33">
        <v>16.48</v>
      </c>
      <c r="D33">
        <v>85.5</v>
      </c>
      <c r="E33" s="2" t="s">
        <v>71</v>
      </c>
      <c r="F33" s="2" t="s">
        <v>74</v>
      </c>
    </row>
    <row r="34" spans="1:6" x14ac:dyDescent="0.2">
      <c r="A34" s="2" t="s">
        <v>48</v>
      </c>
      <c r="B34" s="2" t="s">
        <v>6</v>
      </c>
      <c r="C34">
        <v>16.34</v>
      </c>
      <c r="D34">
        <v>85.5</v>
      </c>
      <c r="E34" s="2" t="s">
        <v>71</v>
      </c>
      <c r="F34" s="2" t="s">
        <v>74</v>
      </c>
    </row>
    <row r="35" spans="1:6" ht="15.75" x14ac:dyDescent="0.2">
      <c r="A35" s="2" t="s">
        <v>49</v>
      </c>
      <c r="B35" s="2" t="s">
        <v>6</v>
      </c>
      <c r="C35">
        <v>16.239999999999998</v>
      </c>
      <c r="D35">
        <v>85.5</v>
      </c>
      <c r="E35" s="2" t="s">
        <v>71</v>
      </c>
      <c r="F35" s="5" t="s">
        <v>76</v>
      </c>
    </row>
    <row r="36" spans="1:6" ht="15.75" x14ac:dyDescent="0.2">
      <c r="A36" s="2" t="s">
        <v>50</v>
      </c>
      <c r="B36" s="2" t="s">
        <v>6</v>
      </c>
      <c r="C36">
        <v>16.57</v>
      </c>
      <c r="D36">
        <v>85.5</v>
      </c>
      <c r="E36" s="2" t="s">
        <v>71</v>
      </c>
      <c r="F36" s="5" t="s">
        <v>76</v>
      </c>
    </row>
    <row r="37" spans="1:6" ht="15.75" x14ac:dyDescent="0.2">
      <c r="A37" s="2" t="s">
        <v>51</v>
      </c>
      <c r="B37" s="2" t="s">
        <v>6</v>
      </c>
      <c r="C37">
        <v>16.86</v>
      </c>
      <c r="D37">
        <v>85.5</v>
      </c>
      <c r="E37" s="2" t="s">
        <v>71</v>
      </c>
      <c r="F37" s="5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AA0-6D30-4B41-88DB-B0901CDF965B}">
  <dimension ref="A1:R45"/>
  <sheetViews>
    <sheetView zoomScaleNormal="100" workbookViewId="0">
      <selection activeCell="F56" sqref="F56"/>
    </sheetView>
  </sheetViews>
  <sheetFormatPr defaultColWidth="9" defaultRowHeight="14.25" x14ac:dyDescent="0.2"/>
  <cols>
    <col min="1" max="1" width="9.625" style="13" bestFit="1" customWidth="1"/>
    <col min="2" max="3" width="9" style="13"/>
    <col min="4" max="4" width="12.75" style="13" bestFit="1" customWidth="1"/>
    <col min="5" max="5" width="12.125" style="13" bestFit="1" customWidth="1"/>
    <col min="6" max="6" width="11.5" style="13" customWidth="1"/>
    <col min="7" max="9" width="9" style="13"/>
    <col min="10" max="10" width="11.5" style="13" bestFit="1" customWidth="1"/>
    <col min="11" max="14" width="9" style="13"/>
    <col min="15" max="15" width="13" style="13" bestFit="1" customWidth="1"/>
    <col min="16" max="18" width="9" style="13"/>
    <col min="19" max="19" width="13" style="13" bestFit="1" customWidth="1"/>
    <col min="20" max="16384" width="9" style="13"/>
  </cols>
  <sheetData>
    <row r="1" spans="1:13" x14ac:dyDescent="0.2">
      <c r="A1" s="13" t="s">
        <v>63</v>
      </c>
      <c r="B1" s="13" t="s">
        <v>53</v>
      </c>
      <c r="C1" s="13" t="s">
        <v>52</v>
      </c>
      <c r="D1" s="14" t="s">
        <v>83</v>
      </c>
      <c r="M1" s="14"/>
    </row>
    <row r="2" spans="1:13" x14ac:dyDescent="0.2">
      <c r="A2" s="13" t="s">
        <v>67</v>
      </c>
      <c r="B2" s="13">
        <v>0.15570000000000001</v>
      </c>
      <c r="C2" s="13">
        <v>0.4703</v>
      </c>
      <c r="D2" s="13">
        <v>0.44429999999999997</v>
      </c>
    </row>
    <row r="3" spans="1:13" x14ac:dyDescent="0.2">
      <c r="B3" s="13">
        <v>0.15029999999999999</v>
      </c>
      <c r="C3" s="13">
        <v>0.43840000000000001</v>
      </c>
      <c r="D3" s="13">
        <v>0.45450000000000002</v>
      </c>
    </row>
    <row r="4" spans="1:13" x14ac:dyDescent="0.2">
      <c r="B4" s="13">
        <v>0.14580000000000001</v>
      </c>
      <c r="C4" s="13">
        <v>0.45929999999999999</v>
      </c>
      <c r="D4" s="13">
        <v>0.43459999999999999</v>
      </c>
    </row>
    <row r="5" spans="1:13" x14ac:dyDescent="0.2">
      <c r="B5" s="13">
        <f>AVERAGE(B2:B4)</f>
        <v>0.15059999999999998</v>
      </c>
    </row>
    <row r="6" spans="1:13" x14ac:dyDescent="0.2">
      <c r="A6" s="13" t="s">
        <v>70</v>
      </c>
      <c r="C6" s="13">
        <f t="shared" ref="C6:D8" si="0">C2-$B$5</f>
        <v>0.31969999999999998</v>
      </c>
      <c r="D6" s="13">
        <f t="shared" si="0"/>
        <v>0.29369999999999996</v>
      </c>
    </row>
    <row r="7" spans="1:13" x14ac:dyDescent="0.2">
      <c r="C7" s="13">
        <f t="shared" si="0"/>
        <v>0.28780000000000006</v>
      </c>
      <c r="D7" s="13">
        <f t="shared" si="0"/>
        <v>0.30390000000000006</v>
      </c>
    </row>
    <row r="8" spans="1:13" x14ac:dyDescent="0.2">
      <c r="C8" s="13">
        <f t="shared" si="0"/>
        <v>0.30869999999999997</v>
      </c>
      <c r="D8" s="13">
        <f t="shared" si="0"/>
        <v>0.28400000000000003</v>
      </c>
    </row>
    <row r="10" spans="1:13" x14ac:dyDescent="0.2">
      <c r="A10" s="13" t="s">
        <v>64</v>
      </c>
      <c r="B10" s="13" t="s">
        <v>53</v>
      </c>
      <c r="C10" s="13" t="s">
        <v>52</v>
      </c>
      <c r="D10" s="14" t="s">
        <v>83</v>
      </c>
      <c r="M10" s="14"/>
    </row>
    <row r="11" spans="1:13" x14ac:dyDescent="0.2">
      <c r="A11" s="13" t="s">
        <v>67</v>
      </c>
      <c r="B11" s="13">
        <v>0.1454</v>
      </c>
      <c r="C11" s="13">
        <v>0.86829999999999996</v>
      </c>
      <c r="D11" s="13">
        <v>0.64410000000000001</v>
      </c>
    </row>
    <row r="12" spans="1:13" x14ac:dyDescent="0.2">
      <c r="B12" s="13">
        <v>0.1366</v>
      </c>
      <c r="C12" s="13">
        <v>0.8448</v>
      </c>
      <c r="D12" s="13">
        <v>0.63839999999999997</v>
      </c>
    </row>
    <row r="13" spans="1:13" x14ac:dyDescent="0.2">
      <c r="B13" s="13">
        <v>0.1525</v>
      </c>
      <c r="C13" s="13">
        <v>0.83620000000000005</v>
      </c>
      <c r="D13" s="13">
        <v>0.62380000000000002</v>
      </c>
    </row>
    <row r="14" spans="1:13" x14ac:dyDescent="0.2">
      <c r="B14" s="13">
        <f>AVERAGE(B11:B13)</f>
        <v>0.14483333333333334</v>
      </c>
    </row>
    <row r="15" spans="1:13" x14ac:dyDescent="0.2">
      <c r="A15" s="13" t="s">
        <v>70</v>
      </c>
      <c r="C15" s="18">
        <f>C11-$B$14</f>
        <v>0.72346666666666659</v>
      </c>
      <c r="D15" s="18">
        <f>D11-$B$14</f>
        <v>0.49926666666666664</v>
      </c>
    </row>
    <row r="16" spans="1:13" x14ac:dyDescent="0.2">
      <c r="C16" s="18">
        <f t="shared" ref="C16:D17" si="1">C12-$B$14</f>
        <v>0.69996666666666663</v>
      </c>
      <c r="D16" s="18">
        <f t="shared" si="1"/>
        <v>0.4935666666666666</v>
      </c>
    </row>
    <row r="17" spans="1:13" x14ac:dyDescent="0.2">
      <c r="C17" s="18">
        <f t="shared" si="1"/>
        <v>0.69136666666666668</v>
      </c>
      <c r="D17" s="18">
        <f>D13-$B$14</f>
        <v>0.47896666666666665</v>
      </c>
    </row>
    <row r="19" spans="1:13" x14ac:dyDescent="0.2">
      <c r="A19" s="13" t="s">
        <v>65</v>
      </c>
      <c r="B19" s="13" t="s">
        <v>53</v>
      </c>
      <c r="C19" s="13" t="s">
        <v>52</v>
      </c>
      <c r="D19" s="14" t="s">
        <v>83</v>
      </c>
      <c r="M19" s="14"/>
    </row>
    <row r="20" spans="1:13" x14ac:dyDescent="0.2">
      <c r="A20" s="13" t="s">
        <v>67</v>
      </c>
      <c r="B20" s="13">
        <v>0.14560000000000001</v>
      </c>
      <c r="C20" s="13">
        <v>1.0164</v>
      </c>
      <c r="D20" s="13">
        <v>0.83830000000000005</v>
      </c>
    </row>
    <row r="21" spans="1:13" x14ac:dyDescent="0.2">
      <c r="B21" s="13">
        <v>0.15920000000000001</v>
      </c>
      <c r="C21" s="13">
        <v>1.038</v>
      </c>
      <c r="D21" s="13">
        <v>0.82889999999999997</v>
      </c>
    </row>
    <row r="22" spans="1:13" x14ac:dyDescent="0.2">
      <c r="B22" s="13">
        <v>0.1429</v>
      </c>
      <c r="C22" s="13">
        <v>1.0368999999999999</v>
      </c>
      <c r="D22" s="13">
        <v>0.84389999999999998</v>
      </c>
    </row>
    <row r="23" spans="1:13" x14ac:dyDescent="0.2">
      <c r="B23" s="13">
        <f>AVERAGE(B20:B22)</f>
        <v>0.14923333333333333</v>
      </c>
    </row>
    <row r="24" spans="1:13" x14ac:dyDescent="0.2">
      <c r="A24" s="13" t="s">
        <v>70</v>
      </c>
      <c r="C24" s="13">
        <f>C20-$B$23</f>
        <v>0.86716666666666664</v>
      </c>
      <c r="D24" s="13">
        <f>D20-$B$23</f>
        <v>0.68906666666666672</v>
      </c>
    </row>
    <row r="25" spans="1:13" x14ac:dyDescent="0.2">
      <c r="C25" s="13">
        <f t="shared" ref="C25:D26" si="2">C21-$B$23</f>
        <v>0.8887666666666667</v>
      </c>
      <c r="D25" s="13">
        <f t="shared" si="2"/>
        <v>0.67966666666666664</v>
      </c>
    </row>
    <row r="26" spans="1:13" x14ac:dyDescent="0.2">
      <c r="C26" s="13">
        <f t="shared" si="2"/>
        <v>0.8876666666666666</v>
      </c>
      <c r="D26" s="13">
        <f t="shared" si="2"/>
        <v>0.69466666666666665</v>
      </c>
    </row>
    <row r="29" spans="1:13" x14ac:dyDescent="0.2">
      <c r="A29" s="13" t="s">
        <v>66</v>
      </c>
      <c r="B29" s="13" t="s">
        <v>53</v>
      </c>
      <c r="C29" s="13" t="s">
        <v>52</v>
      </c>
      <c r="D29" s="14" t="s">
        <v>83</v>
      </c>
      <c r="M29" s="14"/>
    </row>
    <row r="30" spans="1:13" x14ac:dyDescent="0.2">
      <c r="A30" s="13" t="s">
        <v>67</v>
      </c>
      <c r="B30" s="13">
        <v>0.1502</v>
      </c>
      <c r="C30" s="13">
        <v>1.3314999999999999</v>
      </c>
      <c r="D30" s="13">
        <v>0.97030000000000005</v>
      </c>
    </row>
    <row r="31" spans="1:13" x14ac:dyDescent="0.2">
      <c r="B31" s="13">
        <v>0.1389</v>
      </c>
      <c r="C31" s="13">
        <v>1.3271999999999999</v>
      </c>
      <c r="D31" s="13">
        <v>0.96630000000000005</v>
      </c>
    </row>
    <row r="32" spans="1:13" x14ac:dyDescent="0.2">
      <c r="B32" s="13">
        <v>0.1469</v>
      </c>
      <c r="C32" s="13">
        <v>1.3456999999999999</v>
      </c>
      <c r="D32" s="13">
        <v>0.94430000000000003</v>
      </c>
    </row>
    <row r="33" spans="1:18" x14ac:dyDescent="0.2">
      <c r="B33" s="13">
        <f>AVERAGE(B30:B32)</f>
        <v>0.14533333333333334</v>
      </c>
    </row>
    <row r="34" spans="1:18" x14ac:dyDescent="0.2">
      <c r="A34" s="13" t="s">
        <v>70</v>
      </c>
      <c r="C34" s="18">
        <f>C30-$B$33</f>
        <v>1.1861666666666666</v>
      </c>
      <c r="D34" s="18">
        <f>D30-$B$33</f>
        <v>0.82496666666666674</v>
      </c>
    </row>
    <row r="35" spans="1:18" x14ac:dyDescent="0.2">
      <c r="C35" s="18">
        <f t="shared" ref="C35:D36" si="3">C31-$B$33</f>
        <v>1.1818666666666666</v>
      </c>
      <c r="D35" s="18">
        <f t="shared" si="3"/>
        <v>0.82096666666666673</v>
      </c>
    </row>
    <row r="36" spans="1:18" x14ac:dyDescent="0.2">
      <c r="C36" s="18">
        <f t="shared" si="3"/>
        <v>1.2003666666666666</v>
      </c>
      <c r="D36" s="18">
        <f t="shared" si="3"/>
        <v>0.79896666666666671</v>
      </c>
    </row>
    <row r="38" spans="1:18" x14ac:dyDescent="0.2">
      <c r="B38" s="13" t="s">
        <v>67</v>
      </c>
      <c r="C38" s="23" t="s">
        <v>52</v>
      </c>
      <c r="D38" s="23"/>
      <c r="E38" s="23"/>
      <c r="F38" s="23" t="s">
        <v>83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8" x14ac:dyDescent="0.2">
      <c r="B39" s="13" t="s">
        <v>63</v>
      </c>
      <c r="C39" s="19">
        <f>C6</f>
        <v>0.31969999999999998</v>
      </c>
      <c r="D39" s="19">
        <f>C7</f>
        <v>0.28780000000000006</v>
      </c>
      <c r="E39" s="19">
        <f>C8</f>
        <v>0.30869999999999997</v>
      </c>
      <c r="F39" s="19">
        <f>D6</f>
        <v>0.29369999999999996</v>
      </c>
      <c r="G39" s="19">
        <f>D7</f>
        <v>0.30390000000000006</v>
      </c>
      <c r="H39" s="19">
        <f>D8</f>
        <v>0.28400000000000003</v>
      </c>
      <c r="I39" s="15"/>
      <c r="J39" s="15"/>
      <c r="K39" s="15"/>
      <c r="L39" s="15"/>
      <c r="M39" s="15"/>
      <c r="N39" s="15"/>
      <c r="O39" s="15"/>
      <c r="P39" s="15"/>
      <c r="Q39" s="15"/>
      <c r="R39" s="16"/>
    </row>
    <row r="40" spans="1:18" x14ac:dyDescent="0.2">
      <c r="B40" s="13" t="s">
        <v>64</v>
      </c>
      <c r="C40" s="19">
        <f>C15</f>
        <v>0.72346666666666659</v>
      </c>
      <c r="D40" s="19">
        <f>C16</f>
        <v>0.69996666666666663</v>
      </c>
      <c r="E40" s="19">
        <f>C17</f>
        <v>0.69136666666666668</v>
      </c>
      <c r="F40" s="19">
        <f>D15</f>
        <v>0.49926666666666664</v>
      </c>
      <c r="G40" s="19">
        <f>D16</f>
        <v>0.4935666666666666</v>
      </c>
      <c r="H40" s="19">
        <f>D17</f>
        <v>0.47896666666666665</v>
      </c>
      <c r="I40" s="15"/>
      <c r="J40" s="15"/>
      <c r="K40" s="15"/>
      <c r="L40" s="15"/>
      <c r="M40" s="15"/>
      <c r="N40" s="15"/>
      <c r="O40" s="15"/>
      <c r="P40" s="15"/>
      <c r="Q40" s="15"/>
      <c r="R40" s="16"/>
    </row>
    <row r="41" spans="1:18" x14ac:dyDescent="0.2">
      <c r="B41" s="13" t="s">
        <v>68</v>
      </c>
      <c r="C41" s="19">
        <f>C24</f>
        <v>0.86716666666666664</v>
      </c>
      <c r="D41" s="19">
        <f>C25</f>
        <v>0.8887666666666667</v>
      </c>
      <c r="E41" s="19">
        <f>C26</f>
        <v>0.8876666666666666</v>
      </c>
      <c r="F41" s="19">
        <f>D24</f>
        <v>0.68906666666666672</v>
      </c>
      <c r="G41" s="19">
        <f>D25</f>
        <v>0.67966666666666664</v>
      </c>
      <c r="H41" s="19">
        <f>D26</f>
        <v>0.69466666666666665</v>
      </c>
      <c r="I41" s="15"/>
      <c r="J41" s="15"/>
      <c r="K41" s="15"/>
      <c r="L41" s="15"/>
      <c r="M41" s="15"/>
      <c r="N41" s="15"/>
      <c r="O41" s="15"/>
      <c r="P41" s="15"/>
      <c r="Q41" s="15"/>
      <c r="R41" s="16"/>
    </row>
    <row r="42" spans="1:18" x14ac:dyDescent="0.2">
      <c r="B42" s="13" t="s">
        <v>69</v>
      </c>
      <c r="C42" s="19">
        <f>C34</f>
        <v>1.1861666666666666</v>
      </c>
      <c r="D42" s="19">
        <f>C35</f>
        <v>1.1818666666666666</v>
      </c>
      <c r="E42" s="19">
        <f>C36</f>
        <v>1.2003666666666666</v>
      </c>
      <c r="F42" s="19">
        <f>D34</f>
        <v>0.82496666666666674</v>
      </c>
      <c r="G42" s="19">
        <f>D35</f>
        <v>0.82096666666666673</v>
      </c>
      <c r="H42" s="19">
        <f>D36</f>
        <v>0.79896666666666671</v>
      </c>
      <c r="I42" s="15"/>
      <c r="J42" s="15"/>
      <c r="K42" s="15"/>
      <c r="L42" s="15"/>
      <c r="M42" s="15"/>
      <c r="N42" s="15"/>
      <c r="O42" s="15"/>
      <c r="P42" s="15"/>
      <c r="Q42" s="15"/>
      <c r="R42" s="16"/>
    </row>
    <row r="43" spans="1:18" x14ac:dyDescent="0.2">
      <c r="R43" s="16"/>
    </row>
    <row r="44" spans="1:18" x14ac:dyDescent="0.2">
      <c r="R44" s="16"/>
    </row>
    <row r="45" spans="1:18" x14ac:dyDescent="0.2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B69-45AE-4932-8584-9BDB83295B75}">
  <dimension ref="A1:M13"/>
  <sheetViews>
    <sheetView workbookViewId="0">
      <selection activeCell="G18" sqref="G18"/>
    </sheetView>
  </sheetViews>
  <sheetFormatPr defaultColWidth="9" defaultRowHeight="14.25" x14ac:dyDescent="0.2"/>
  <cols>
    <col min="1" max="1" width="9" style="7"/>
    <col min="2" max="13" width="7.5" style="7" bestFit="1" customWidth="1"/>
    <col min="14" max="16384" width="9" style="7"/>
  </cols>
  <sheetData>
    <row r="1" spans="1:13" x14ac:dyDescent="0.2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2">
      <c r="A2" s="7" t="s">
        <v>54</v>
      </c>
      <c r="B2" s="7">
        <v>4.4999999999999998E-2</v>
      </c>
      <c r="C2" s="7">
        <v>4.0899999999999999E-2</v>
      </c>
      <c r="D2" s="7">
        <v>4.2200000000000001E-2</v>
      </c>
      <c r="E2" s="7">
        <v>4.1700000000000001E-2</v>
      </c>
      <c r="F2" s="7">
        <v>4.5199999999999997E-2</v>
      </c>
      <c r="G2" s="7">
        <v>4.58E-2</v>
      </c>
      <c r="H2" s="7">
        <v>4.07E-2</v>
      </c>
      <c r="I2" s="7">
        <v>4.07E-2</v>
      </c>
      <c r="J2" s="7">
        <v>4.3400000000000001E-2</v>
      </c>
      <c r="K2" s="7">
        <v>4.0500000000000001E-2</v>
      </c>
      <c r="L2" s="7">
        <v>3.9399999999999998E-2</v>
      </c>
      <c r="M2" s="7">
        <v>4.3900000000000002E-2</v>
      </c>
    </row>
    <row r="3" spans="1:13" x14ac:dyDescent="0.2">
      <c r="A3" s="7" t="s">
        <v>55</v>
      </c>
      <c r="B3" s="7">
        <v>3.9800000000000002E-2</v>
      </c>
      <c r="C3" s="7">
        <v>3.8100000000000002E-2</v>
      </c>
      <c r="D3" s="7">
        <v>3.6999999999999998E-2</v>
      </c>
      <c r="E3" s="8">
        <v>0.15570000000000001</v>
      </c>
      <c r="F3" s="8">
        <v>0.4703</v>
      </c>
      <c r="G3" s="8">
        <v>0.44429999999999997</v>
      </c>
      <c r="H3" s="9">
        <v>0.1454</v>
      </c>
      <c r="I3" s="9">
        <v>0.86829999999999996</v>
      </c>
      <c r="J3" s="9">
        <v>0.64410000000000001</v>
      </c>
      <c r="K3" s="7">
        <v>4.0599999999999997E-2</v>
      </c>
      <c r="L3" s="7">
        <v>3.7999999999999999E-2</v>
      </c>
      <c r="M3" s="7">
        <v>4.0899999999999999E-2</v>
      </c>
    </row>
    <row r="4" spans="1:13" x14ac:dyDescent="0.2">
      <c r="A4" s="7" t="s">
        <v>56</v>
      </c>
      <c r="B4" s="7">
        <v>4.02E-2</v>
      </c>
      <c r="C4" s="7">
        <v>3.8800000000000001E-2</v>
      </c>
      <c r="D4" s="7">
        <v>3.8699999999999998E-2</v>
      </c>
      <c r="E4" s="8">
        <v>0.15029999999999999</v>
      </c>
      <c r="F4" s="8">
        <v>0.43840000000000001</v>
      </c>
      <c r="G4" s="8">
        <v>0.45450000000000002</v>
      </c>
      <c r="H4" s="9">
        <v>0.1366</v>
      </c>
      <c r="I4" s="9">
        <v>0.8448</v>
      </c>
      <c r="J4" s="9">
        <v>0.63839999999999997</v>
      </c>
      <c r="K4" s="7">
        <v>3.7600000000000001E-2</v>
      </c>
      <c r="L4" s="7">
        <v>3.7999999999999999E-2</v>
      </c>
      <c r="M4" s="7">
        <v>4.36E-2</v>
      </c>
    </row>
    <row r="5" spans="1:13" x14ac:dyDescent="0.2">
      <c r="A5" s="7" t="s">
        <v>57</v>
      </c>
      <c r="B5" s="7">
        <v>4.4400000000000002E-2</v>
      </c>
      <c r="C5" s="7">
        <v>4.5100000000000001E-2</v>
      </c>
      <c r="D5" s="7">
        <v>4.2999999999999997E-2</v>
      </c>
      <c r="E5" s="8">
        <v>0.14580000000000001</v>
      </c>
      <c r="F5" s="8">
        <v>0.45929999999999999</v>
      </c>
      <c r="G5" s="8">
        <v>0.43459999999999999</v>
      </c>
      <c r="H5" s="9">
        <v>0.1525</v>
      </c>
      <c r="I5" s="9">
        <v>0.83620000000000005</v>
      </c>
      <c r="J5" s="9">
        <v>0.62380000000000002</v>
      </c>
      <c r="K5" s="7">
        <v>4.07E-2</v>
      </c>
      <c r="L5" s="7">
        <v>4.2900000000000001E-2</v>
      </c>
      <c r="M5" s="7">
        <v>4.36E-2</v>
      </c>
    </row>
    <row r="6" spans="1:13" x14ac:dyDescent="0.2">
      <c r="A6" s="7" t="s">
        <v>58</v>
      </c>
      <c r="B6" s="7">
        <v>4.2799999999999998E-2</v>
      </c>
      <c r="C6" s="7">
        <v>4.1799999999999997E-2</v>
      </c>
      <c r="D6" s="7">
        <v>4.6100000000000002E-2</v>
      </c>
      <c r="E6" s="10">
        <v>0.14560000000000001</v>
      </c>
      <c r="F6" s="10">
        <v>1.0164</v>
      </c>
      <c r="G6" s="10">
        <v>0.83830000000000005</v>
      </c>
      <c r="H6" s="11">
        <v>0.1502</v>
      </c>
      <c r="I6" s="11">
        <v>1.3314999999999999</v>
      </c>
      <c r="J6" s="11">
        <v>0.97030000000000005</v>
      </c>
      <c r="K6" s="7">
        <v>3.9199999999999999E-2</v>
      </c>
      <c r="L6" s="7">
        <v>4.1300000000000003E-2</v>
      </c>
      <c r="M6" s="7">
        <v>4.0899999999999999E-2</v>
      </c>
    </row>
    <row r="7" spans="1:13" x14ac:dyDescent="0.2">
      <c r="A7" s="7" t="s">
        <v>59</v>
      </c>
      <c r="B7" s="7">
        <v>4.4699999999999997E-2</v>
      </c>
      <c r="C7" s="7">
        <v>4.0599999999999997E-2</v>
      </c>
      <c r="D7" s="7">
        <v>4.6399999999999997E-2</v>
      </c>
      <c r="E7" s="10">
        <v>0.15920000000000001</v>
      </c>
      <c r="F7" s="10">
        <v>1.038</v>
      </c>
      <c r="G7" s="10">
        <v>0.82889999999999997</v>
      </c>
      <c r="H7" s="11">
        <v>0.1389</v>
      </c>
      <c r="I7" s="11">
        <v>1.3271999999999999</v>
      </c>
      <c r="J7" s="11">
        <v>0.96630000000000005</v>
      </c>
      <c r="K7" s="7">
        <v>3.8699999999999998E-2</v>
      </c>
      <c r="L7" s="7">
        <v>0.04</v>
      </c>
      <c r="M7" s="7">
        <v>3.9199999999999999E-2</v>
      </c>
    </row>
    <row r="8" spans="1:13" x14ac:dyDescent="0.2">
      <c r="A8" s="7" t="s">
        <v>60</v>
      </c>
      <c r="B8" s="7">
        <v>3.8100000000000002E-2</v>
      </c>
      <c r="C8" s="7">
        <v>0.04</v>
      </c>
      <c r="D8" s="7">
        <v>4.5100000000000001E-2</v>
      </c>
      <c r="E8" s="10">
        <v>0.1429</v>
      </c>
      <c r="F8" s="10">
        <v>1.0368999999999999</v>
      </c>
      <c r="G8" s="10">
        <v>0.84389999999999998</v>
      </c>
      <c r="H8" s="11">
        <v>0.1469</v>
      </c>
      <c r="I8" s="11">
        <v>1.3456999999999999</v>
      </c>
      <c r="J8" s="11">
        <v>0.94430000000000003</v>
      </c>
      <c r="K8" s="7">
        <v>4.4499999999999998E-2</v>
      </c>
      <c r="L8" s="7">
        <v>3.78E-2</v>
      </c>
      <c r="M8" s="7">
        <v>3.8899999999999997E-2</v>
      </c>
    </row>
    <row r="9" spans="1:13" x14ac:dyDescent="0.2">
      <c r="A9" s="7" t="s">
        <v>61</v>
      </c>
      <c r="B9" s="7">
        <v>3.95E-2</v>
      </c>
      <c r="C9" s="7">
        <v>4.1500000000000002E-2</v>
      </c>
      <c r="D9" s="7">
        <v>4.02E-2</v>
      </c>
      <c r="E9" s="7">
        <v>3.7999999999999999E-2</v>
      </c>
      <c r="F9" s="7">
        <v>3.7699999999999997E-2</v>
      </c>
      <c r="G9" s="7">
        <v>4.3400000000000001E-2</v>
      </c>
      <c r="H9" s="7">
        <v>4.2200000000000001E-2</v>
      </c>
      <c r="I9" s="7">
        <v>4.24E-2</v>
      </c>
      <c r="J9" s="7">
        <v>3.73E-2</v>
      </c>
      <c r="K9" s="7">
        <v>4.0899999999999999E-2</v>
      </c>
      <c r="L9" s="7">
        <v>4.6300000000000001E-2</v>
      </c>
      <c r="M9" s="7">
        <v>3.8899999999999997E-2</v>
      </c>
    </row>
    <row r="11" spans="1:13" x14ac:dyDescent="0.2">
      <c r="E11" s="7" t="s">
        <v>62</v>
      </c>
      <c r="F11" s="12" t="s">
        <v>42</v>
      </c>
      <c r="G11" s="12" t="s">
        <v>83</v>
      </c>
      <c r="H11" s="7" t="s">
        <v>62</v>
      </c>
      <c r="I11" s="12" t="s">
        <v>42</v>
      </c>
      <c r="J11" s="12" t="s">
        <v>83</v>
      </c>
      <c r="L11" s="12"/>
      <c r="M11" s="12"/>
    </row>
    <row r="12" spans="1:13" x14ac:dyDescent="0.2">
      <c r="E12" s="24" t="s">
        <v>63</v>
      </c>
      <c r="F12" s="24"/>
      <c r="G12" s="24"/>
      <c r="H12" s="24" t="s">
        <v>64</v>
      </c>
      <c r="I12" s="24"/>
      <c r="J12" s="24"/>
    </row>
    <row r="13" spans="1:13" x14ac:dyDescent="0.2">
      <c r="E13" s="24" t="s">
        <v>65</v>
      </c>
      <c r="F13" s="24"/>
      <c r="G13" s="24"/>
      <c r="H13" s="24" t="s">
        <v>66</v>
      </c>
      <c r="I13" s="24"/>
      <c r="J13" s="24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511F-C8E4-4E24-A2E3-45964B8EB239}">
  <dimension ref="A1:R45"/>
  <sheetViews>
    <sheetView zoomScaleNormal="100" workbookViewId="0">
      <selection activeCell="L21" sqref="L21"/>
    </sheetView>
  </sheetViews>
  <sheetFormatPr defaultColWidth="9" defaultRowHeight="14.25" x14ac:dyDescent="0.2"/>
  <cols>
    <col min="1" max="1" width="9.625" style="13" bestFit="1" customWidth="1"/>
    <col min="2" max="3" width="9" style="13"/>
    <col min="4" max="4" width="12.75" style="13" bestFit="1" customWidth="1"/>
    <col min="5" max="5" width="12.125" style="13" bestFit="1" customWidth="1"/>
    <col min="6" max="6" width="11.5" style="13" customWidth="1"/>
    <col min="7" max="9" width="9" style="13"/>
    <col min="10" max="10" width="11.5" style="13" bestFit="1" customWidth="1"/>
    <col min="11" max="14" width="9" style="13"/>
    <col min="15" max="15" width="13" style="13" bestFit="1" customWidth="1"/>
    <col min="16" max="18" width="9" style="13"/>
    <col min="19" max="19" width="13" style="13" bestFit="1" customWidth="1"/>
    <col min="20" max="16384" width="9" style="13"/>
  </cols>
  <sheetData>
    <row r="1" spans="1:13" x14ac:dyDescent="0.2">
      <c r="A1" s="13" t="s">
        <v>63</v>
      </c>
      <c r="B1" s="13" t="s">
        <v>53</v>
      </c>
      <c r="C1" s="13" t="s">
        <v>52</v>
      </c>
      <c r="D1" s="14" t="s">
        <v>82</v>
      </c>
      <c r="M1" s="14"/>
    </row>
    <row r="2" spans="1:13" x14ac:dyDescent="0.2">
      <c r="A2" s="13" t="s">
        <v>67</v>
      </c>
      <c r="B2" s="13">
        <v>0.1416</v>
      </c>
      <c r="C2" s="13">
        <v>0.3866</v>
      </c>
      <c r="D2" s="13">
        <v>0.39529999999999998</v>
      </c>
    </row>
    <row r="3" spans="1:13" x14ac:dyDescent="0.2">
      <c r="B3" s="13">
        <v>0.1525</v>
      </c>
      <c r="C3" s="13">
        <v>0.36459999999999998</v>
      </c>
      <c r="D3" s="13">
        <v>0.35349999999999998</v>
      </c>
    </row>
    <row r="4" spans="1:13" x14ac:dyDescent="0.2">
      <c r="B4" s="13">
        <v>0.1444</v>
      </c>
      <c r="C4" s="13">
        <v>0.38119999999999998</v>
      </c>
      <c r="D4" s="13">
        <v>0.3377</v>
      </c>
    </row>
    <row r="5" spans="1:13" x14ac:dyDescent="0.2">
      <c r="B5" s="13">
        <f>AVERAGE(B2:B4)</f>
        <v>0.14616666666666667</v>
      </c>
    </row>
    <row r="6" spans="1:13" x14ac:dyDescent="0.2">
      <c r="A6" s="13" t="s">
        <v>70</v>
      </c>
      <c r="C6" s="13">
        <f t="shared" ref="C6:D8" si="0">C2-$B$5</f>
        <v>0.24043333333333333</v>
      </c>
      <c r="D6" s="13">
        <f t="shared" si="0"/>
        <v>0.24913333333333332</v>
      </c>
    </row>
    <row r="7" spans="1:13" x14ac:dyDescent="0.2">
      <c r="C7" s="13">
        <f t="shared" si="0"/>
        <v>0.21843333333333331</v>
      </c>
      <c r="D7" s="13">
        <f t="shared" si="0"/>
        <v>0.20733333333333331</v>
      </c>
    </row>
    <row r="8" spans="1:13" x14ac:dyDescent="0.2">
      <c r="C8" s="13">
        <f t="shared" si="0"/>
        <v>0.23503333333333332</v>
      </c>
      <c r="D8" s="13">
        <f t="shared" si="0"/>
        <v>0.19153333333333333</v>
      </c>
    </row>
    <row r="10" spans="1:13" x14ac:dyDescent="0.2">
      <c r="A10" s="13" t="s">
        <v>64</v>
      </c>
      <c r="B10" s="13" t="s">
        <v>53</v>
      </c>
      <c r="C10" s="13" t="s">
        <v>52</v>
      </c>
      <c r="D10" s="14" t="s">
        <v>82</v>
      </c>
      <c r="M10" s="14"/>
    </row>
    <row r="11" spans="1:13" x14ac:dyDescent="0.2">
      <c r="A11" s="13" t="s">
        <v>67</v>
      </c>
      <c r="B11" s="13">
        <v>0.15079999999999999</v>
      </c>
      <c r="C11" s="13">
        <v>0.67830000000000001</v>
      </c>
      <c r="D11" s="13">
        <v>0.4889</v>
      </c>
    </row>
    <row r="12" spans="1:13" x14ac:dyDescent="0.2">
      <c r="B12" s="13">
        <v>0.1384</v>
      </c>
      <c r="C12" s="13">
        <v>0.68920000000000003</v>
      </c>
      <c r="D12" s="13">
        <v>0.4748</v>
      </c>
    </row>
    <row r="13" spans="1:13" x14ac:dyDescent="0.2">
      <c r="B13" s="13">
        <v>0.1409</v>
      </c>
      <c r="C13" s="13">
        <v>0.66390000000000005</v>
      </c>
      <c r="D13" s="13">
        <v>0.45369999999999999</v>
      </c>
    </row>
    <row r="14" spans="1:13" x14ac:dyDescent="0.2">
      <c r="B14" s="13">
        <f>AVERAGE(B11:B13)</f>
        <v>0.14336666666666667</v>
      </c>
    </row>
    <row r="15" spans="1:13" x14ac:dyDescent="0.2">
      <c r="A15" s="13" t="s">
        <v>70</v>
      </c>
      <c r="C15" s="18">
        <f>C11-$B$14</f>
        <v>0.53493333333333337</v>
      </c>
      <c r="D15" s="18">
        <f>D11-$B$14</f>
        <v>0.34553333333333336</v>
      </c>
    </row>
    <row r="16" spans="1:13" x14ac:dyDescent="0.2">
      <c r="C16" s="18">
        <f t="shared" ref="C16:D17" si="1">C12-$B$14</f>
        <v>0.54583333333333339</v>
      </c>
      <c r="D16" s="18">
        <f t="shared" si="1"/>
        <v>0.33143333333333336</v>
      </c>
    </row>
    <row r="17" spans="1:13" x14ac:dyDescent="0.2">
      <c r="C17" s="18">
        <f t="shared" si="1"/>
        <v>0.5205333333333334</v>
      </c>
      <c r="D17" s="18">
        <f>D13-$B$14</f>
        <v>0.31033333333333335</v>
      </c>
    </row>
    <row r="19" spans="1:13" x14ac:dyDescent="0.2">
      <c r="A19" s="13" t="s">
        <v>65</v>
      </c>
      <c r="B19" s="13" t="s">
        <v>53</v>
      </c>
      <c r="C19" s="13" t="s">
        <v>52</v>
      </c>
      <c r="D19" s="14" t="s">
        <v>82</v>
      </c>
      <c r="M19" s="14"/>
    </row>
    <row r="20" spans="1:13" x14ac:dyDescent="0.2">
      <c r="A20" s="13" t="s">
        <v>67</v>
      </c>
      <c r="B20" s="13">
        <v>0.15129999999999999</v>
      </c>
      <c r="C20" s="13">
        <v>0.9466</v>
      </c>
      <c r="D20" s="13">
        <v>0.63400000000000001</v>
      </c>
    </row>
    <row r="21" spans="1:13" x14ac:dyDescent="0.2">
      <c r="B21" s="13">
        <v>0.1464</v>
      </c>
      <c r="C21" s="13">
        <v>0.95320000000000005</v>
      </c>
      <c r="D21" s="13">
        <v>0.62790000000000001</v>
      </c>
    </row>
    <row r="22" spans="1:13" x14ac:dyDescent="0.2">
      <c r="B22" s="13">
        <v>0.13980000000000001</v>
      </c>
      <c r="C22" s="13">
        <v>0.9375</v>
      </c>
      <c r="D22" s="13">
        <v>0.63739999999999997</v>
      </c>
    </row>
    <row r="23" spans="1:13" x14ac:dyDescent="0.2">
      <c r="B23" s="13">
        <f>AVERAGE(B20:B22)</f>
        <v>0.14583333333333334</v>
      </c>
    </row>
    <row r="24" spans="1:13" x14ac:dyDescent="0.2">
      <c r="A24" s="13" t="s">
        <v>70</v>
      </c>
      <c r="C24" s="13">
        <f>C20-$B$23</f>
        <v>0.80076666666666663</v>
      </c>
      <c r="D24" s="13">
        <f>D20-$B$23</f>
        <v>0.48816666666666664</v>
      </c>
    </row>
    <row r="25" spans="1:13" x14ac:dyDescent="0.2">
      <c r="C25" s="13">
        <f t="shared" ref="C25:D26" si="2">C21-$B$23</f>
        <v>0.80736666666666668</v>
      </c>
      <c r="D25" s="13">
        <f t="shared" si="2"/>
        <v>0.48206666666666664</v>
      </c>
    </row>
    <row r="26" spans="1:13" x14ac:dyDescent="0.2">
      <c r="C26" s="13">
        <f t="shared" si="2"/>
        <v>0.79166666666666663</v>
      </c>
      <c r="D26" s="13">
        <f t="shared" si="2"/>
        <v>0.4915666666666666</v>
      </c>
    </row>
    <row r="29" spans="1:13" x14ac:dyDescent="0.2">
      <c r="A29" s="13" t="s">
        <v>66</v>
      </c>
      <c r="B29" s="13" t="s">
        <v>53</v>
      </c>
      <c r="C29" s="13" t="s">
        <v>52</v>
      </c>
      <c r="D29" s="14" t="s">
        <v>84</v>
      </c>
      <c r="M29" s="14"/>
    </row>
    <row r="30" spans="1:13" x14ac:dyDescent="0.2">
      <c r="A30" s="13" t="s">
        <v>67</v>
      </c>
      <c r="B30" s="13">
        <v>0.15060000000000001</v>
      </c>
      <c r="C30" s="13">
        <v>1.1243000000000001</v>
      </c>
      <c r="D30" s="13">
        <v>0.84630000000000005</v>
      </c>
    </row>
    <row r="31" spans="1:13" x14ac:dyDescent="0.2">
      <c r="B31" s="13">
        <v>0.14530000000000001</v>
      </c>
      <c r="C31" s="13">
        <v>1.1374</v>
      </c>
      <c r="D31" s="13">
        <v>0.83279999999999998</v>
      </c>
    </row>
    <row r="32" spans="1:13" x14ac:dyDescent="0.2">
      <c r="B32" s="13">
        <v>0.14219999999999999</v>
      </c>
      <c r="C32" s="13">
        <v>1.1379999999999999</v>
      </c>
      <c r="D32" s="13">
        <v>0.81810000000000005</v>
      </c>
    </row>
    <row r="33" spans="1:18" x14ac:dyDescent="0.2">
      <c r="B33" s="13">
        <f>AVERAGE(B30:B32)</f>
        <v>0.14603333333333335</v>
      </c>
    </row>
    <row r="34" spans="1:18" x14ac:dyDescent="0.2">
      <c r="A34" s="13" t="s">
        <v>70</v>
      </c>
      <c r="C34" s="18">
        <f>C30-$B$33</f>
        <v>0.97826666666666673</v>
      </c>
      <c r="D34" s="18">
        <f>D30-$B$33</f>
        <v>0.7002666666666667</v>
      </c>
    </row>
    <row r="35" spans="1:18" x14ac:dyDescent="0.2">
      <c r="C35" s="18">
        <f t="shared" ref="C35:D36" si="3">C31-$B$33</f>
        <v>0.99136666666666662</v>
      </c>
      <c r="D35" s="18">
        <f t="shared" si="3"/>
        <v>0.68676666666666664</v>
      </c>
    </row>
    <row r="36" spans="1:18" x14ac:dyDescent="0.2">
      <c r="C36" s="18">
        <f t="shared" si="3"/>
        <v>0.99196666666666655</v>
      </c>
      <c r="D36" s="18">
        <f t="shared" si="3"/>
        <v>0.6720666666666667</v>
      </c>
    </row>
    <row r="38" spans="1:18" x14ac:dyDescent="0.2">
      <c r="B38" s="13" t="s">
        <v>67</v>
      </c>
      <c r="C38" s="23" t="s">
        <v>52</v>
      </c>
      <c r="D38" s="23"/>
      <c r="E38" s="23"/>
      <c r="F38" s="23" t="s">
        <v>83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8" x14ac:dyDescent="0.2">
      <c r="B39" s="13" t="s">
        <v>63</v>
      </c>
      <c r="C39" s="19">
        <f>C6</f>
        <v>0.24043333333333333</v>
      </c>
      <c r="D39" s="19">
        <f>C7</f>
        <v>0.21843333333333331</v>
      </c>
      <c r="E39" s="19">
        <f>C8</f>
        <v>0.23503333333333332</v>
      </c>
      <c r="F39" s="19">
        <f>D6</f>
        <v>0.24913333333333332</v>
      </c>
      <c r="G39" s="19">
        <f>D7</f>
        <v>0.20733333333333331</v>
      </c>
      <c r="H39" s="19">
        <f>D8</f>
        <v>0.19153333333333333</v>
      </c>
      <c r="I39" s="15"/>
      <c r="J39" s="15"/>
      <c r="K39" s="15"/>
      <c r="L39" s="15"/>
      <c r="M39" s="15"/>
      <c r="N39" s="15"/>
      <c r="O39" s="15"/>
      <c r="P39" s="15"/>
      <c r="Q39" s="15"/>
      <c r="R39" s="16"/>
    </row>
    <row r="40" spans="1:18" x14ac:dyDescent="0.2">
      <c r="B40" s="13" t="s">
        <v>64</v>
      </c>
      <c r="C40" s="19">
        <f>C15</f>
        <v>0.53493333333333337</v>
      </c>
      <c r="D40" s="19">
        <f>C16</f>
        <v>0.54583333333333339</v>
      </c>
      <c r="E40" s="19">
        <f>C17</f>
        <v>0.5205333333333334</v>
      </c>
      <c r="F40" s="19">
        <f>D15</f>
        <v>0.34553333333333336</v>
      </c>
      <c r="G40" s="19">
        <f>D16</f>
        <v>0.33143333333333336</v>
      </c>
      <c r="H40" s="19">
        <f>D17</f>
        <v>0.31033333333333335</v>
      </c>
      <c r="I40" s="15"/>
      <c r="J40" s="15"/>
      <c r="K40" s="15"/>
      <c r="L40" s="15"/>
      <c r="M40" s="15"/>
      <c r="N40" s="15"/>
      <c r="O40" s="15"/>
      <c r="P40" s="15"/>
      <c r="Q40" s="15"/>
      <c r="R40" s="16"/>
    </row>
    <row r="41" spans="1:18" x14ac:dyDescent="0.2">
      <c r="B41" s="13" t="s">
        <v>68</v>
      </c>
      <c r="C41" s="19">
        <f>C24</f>
        <v>0.80076666666666663</v>
      </c>
      <c r="D41" s="19">
        <f>C25</f>
        <v>0.80736666666666668</v>
      </c>
      <c r="E41" s="19">
        <f>C26</f>
        <v>0.79166666666666663</v>
      </c>
      <c r="F41" s="19">
        <f>D24</f>
        <v>0.48816666666666664</v>
      </c>
      <c r="G41" s="19">
        <f>D25</f>
        <v>0.48206666666666664</v>
      </c>
      <c r="H41" s="19">
        <f>D26</f>
        <v>0.4915666666666666</v>
      </c>
      <c r="I41" s="15"/>
      <c r="J41" s="15"/>
      <c r="K41" s="15"/>
      <c r="L41" s="15"/>
      <c r="M41" s="15"/>
      <c r="N41" s="15"/>
      <c r="O41" s="15"/>
      <c r="P41" s="15"/>
      <c r="Q41" s="15"/>
      <c r="R41" s="16"/>
    </row>
    <row r="42" spans="1:18" x14ac:dyDescent="0.2">
      <c r="B42" s="13" t="s">
        <v>69</v>
      </c>
      <c r="C42" s="19">
        <f>C34</f>
        <v>0.97826666666666673</v>
      </c>
      <c r="D42" s="19">
        <f>C35</f>
        <v>0.99136666666666662</v>
      </c>
      <c r="E42" s="19">
        <f>C36</f>
        <v>0.99196666666666655</v>
      </c>
      <c r="F42" s="19">
        <f>D34</f>
        <v>0.7002666666666667</v>
      </c>
      <c r="G42" s="19">
        <f>D35</f>
        <v>0.68676666666666664</v>
      </c>
      <c r="H42" s="19">
        <f>D36</f>
        <v>0.6720666666666667</v>
      </c>
      <c r="I42" s="15"/>
      <c r="J42" s="15"/>
      <c r="K42" s="15"/>
      <c r="L42" s="15"/>
      <c r="M42" s="15"/>
      <c r="N42" s="15"/>
      <c r="O42" s="15"/>
      <c r="P42" s="15"/>
      <c r="Q42" s="15"/>
      <c r="R42" s="16"/>
    </row>
    <row r="43" spans="1:18" x14ac:dyDescent="0.2">
      <c r="R43" s="16"/>
    </row>
    <row r="44" spans="1:18" x14ac:dyDescent="0.2">
      <c r="R44" s="16"/>
    </row>
    <row r="45" spans="1:18" x14ac:dyDescent="0.2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63C-28BB-4EE6-A625-D2E65014A2CA}">
  <dimension ref="A1:M13"/>
  <sheetViews>
    <sheetView workbookViewId="0">
      <selection activeCell="K20" sqref="K20"/>
    </sheetView>
  </sheetViews>
  <sheetFormatPr defaultColWidth="9" defaultRowHeight="14.25" x14ac:dyDescent="0.2"/>
  <cols>
    <col min="1" max="1" width="9" style="7"/>
    <col min="2" max="13" width="7.5" style="7" bestFit="1" customWidth="1"/>
    <col min="14" max="16384" width="9" style="7"/>
  </cols>
  <sheetData>
    <row r="1" spans="1:13" x14ac:dyDescent="0.2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2">
      <c r="A2" s="7" t="s">
        <v>54</v>
      </c>
      <c r="B2" s="7">
        <v>4.1200000000000001E-2</v>
      </c>
      <c r="C2" s="7">
        <v>3.6799999999999999E-2</v>
      </c>
      <c r="D2" s="7">
        <v>4.36E-2</v>
      </c>
      <c r="E2" s="7">
        <v>3.6799999999999999E-2</v>
      </c>
      <c r="F2" s="7">
        <v>4.3999999999999997E-2</v>
      </c>
      <c r="G2" s="7">
        <v>3.9300000000000002E-2</v>
      </c>
      <c r="H2" s="7">
        <v>4.0500000000000001E-2</v>
      </c>
      <c r="I2" s="7">
        <v>3.7900000000000003E-2</v>
      </c>
      <c r="J2" s="7">
        <v>4.1399999999999999E-2</v>
      </c>
      <c r="K2" s="7">
        <v>3.73E-2</v>
      </c>
      <c r="L2" s="7">
        <v>4.3799999999999999E-2</v>
      </c>
      <c r="M2" s="7">
        <v>4.0599999999999997E-2</v>
      </c>
    </row>
    <row r="3" spans="1:13" x14ac:dyDescent="0.2">
      <c r="A3" s="7" t="s">
        <v>55</v>
      </c>
      <c r="B3" s="7">
        <v>4.6100000000000002E-2</v>
      </c>
      <c r="C3" s="7">
        <v>3.9899999999999998E-2</v>
      </c>
      <c r="D3" s="7">
        <v>4.0399999999999998E-2</v>
      </c>
      <c r="E3" s="8">
        <v>0.1416</v>
      </c>
      <c r="F3" s="8">
        <v>0.3866</v>
      </c>
      <c r="G3" s="8">
        <v>0.39529999999999998</v>
      </c>
      <c r="H3" s="9">
        <v>0.15079999999999999</v>
      </c>
      <c r="I3" s="9">
        <v>0.67830000000000001</v>
      </c>
      <c r="J3" s="9">
        <v>0.4889</v>
      </c>
      <c r="K3" s="7">
        <v>3.9800000000000002E-2</v>
      </c>
      <c r="L3" s="7">
        <v>3.6600000000000001E-2</v>
      </c>
      <c r="M3" s="7">
        <v>3.8699999999999998E-2</v>
      </c>
    </row>
    <row r="4" spans="1:13" x14ac:dyDescent="0.2">
      <c r="A4" s="7" t="s">
        <v>56</v>
      </c>
      <c r="B4" s="7">
        <v>4.24E-2</v>
      </c>
      <c r="C4" s="7">
        <v>4.36E-2</v>
      </c>
      <c r="D4" s="7">
        <v>4.3200000000000002E-2</v>
      </c>
      <c r="E4" s="8">
        <v>0.1525</v>
      </c>
      <c r="F4" s="8">
        <v>0.36459999999999998</v>
      </c>
      <c r="G4" s="8">
        <v>0.35349999999999998</v>
      </c>
      <c r="H4" s="9">
        <v>0.1384</v>
      </c>
      <c r="I4" s="9">
        <v>0.68920000000000003</v>
      </c>
      <c r="J4" s="9">
        <v>0.4748</v>
      </c>
      <c r="K4" s="7">
        <v>4.1700000000000001E-2</v>
      </c>
      <c r="L4" s="7">
        <v>3.6799999999999999E-2</v>
      </c>
      <c r="M4" s="7">
        <v>3.6799999999999999E-2</v>
      </c>
    </row>
    <row r="5" spans="1:13" x14ac:dyDescent="0.2">
      <c r="A5" s="7" t="s">
        <v>57</v>
      </c>
      <c r="B5" s="7">
        <v>4.3099999999999999E-2</v>
      </c>
      <c r="C5" s="7">
        <v>3.7900000000000003E-2</v>
      </c>
      <c r="D5" s="7">
        <v>4.36E-2</v>
      </c>
      <c r="E5" s="8">
        <v>0.1444</v>
      </c>
      <c r="F5" s="8">
        <v>0.38119999999999998</v>
      </c>
      <c r="G5" s="8">
        <v>0.3377</v>
      </c>
      <c r="H5" s="9">
        <v>0.1409</v>
      </c>
      <c r="I5" s="9">
        <v>0.66390000000000005</v>
      </c>
      <c r="J5" s="9">
        <v>0.45369999999999999</v>
      </c>
      <c r="K5" s="7">
        <v>4.6300000000000001E-2</v>
      </c>
      <c r="L5" s="7">
        <v>4.2000000000000003E-2</v>
      </c>
      <c r="M5" s="7">
        <v>3.6799999999999999E-2</v>
      </c>
    </row>
    <row r="6" spans="1:13" x14ac:dyDescent="0.2">
      <c r="A6" s="7" t="s">
        <v>58</v>
      </c>
      <c r="B6" s="7">
        <v>4.2799999999999998E-2</v>
      </c>
      <c r="C6" s="7">
        <v>4.4999999999999998E-2</v>
      </c>
      <c r="D6" s="7">
        <v>4.58E-2</v>
      </c>
      <c r="E6" s="10">
        <v>0.15129999999999999</v>
      </c>
      <c r="F6" s="10">
        <v>0.9466</v>
      </c>
      <c r="G6" s="10">
        <v>0.63400000000000001</v>
      </c>
      <c r="H6" s="11">
        <v>0.15060000000000001</v>
      </c>
      <c r="I6" s="11">
        <v>1.1243000000000001</v>
      </c>
      <c r="J6" s="11">
        <v>0.84630000000000005</v>
      </c>
      <c r="K6" s="7">
        <v>3.9699999999999999E-2</v>
      </c>
      <c r="L6" s="7">
        <v>4.2500000000000003E-2</v>
      </c>
      <c r="M6" s="7">
        <v>4.3099999999999999E-2</v>
      </c>
    </row>
    <row r="7" spans="1:13" x14ac:dyDescent="0.2">
      <c r="A7" s="7" t="s">
        <v>59</v>
      </c>
      <c r="B7" s="7">
        <v>3.6799999999999999E-2</v>
      </c>
      <c r="C7" s="7">
        <v>3.6900000000000002E-2</v>
      </c>
      <c r="D7" s="7">
        <v>4.2500000000000003E-2</v>
      </c>
      <c r="E7" s="10">
        <v>0.1464</v>
      </c>
      <c r="F7" s="10">
        <v>0.95320000000000005</v>
      </c>
      <c r="G7" s="10">
        <v>0.62790000000000001</v>
      </c>
      <c r="H7" s="11">
        <v>0.14530000000000001</v>
      </c>
      <c r="I7" s="11">
        <v>1.1374</v>
      </c>
      <c r="J7" s="11">
        <v>0.83279999999999998</v>
      </c>
      <c r="K7" s="7">
        <v>3.8399999999999997E-2</v>
      </c>
      <c r="L7" s="7">
        <v>3.7699999999999997E-2</v>
      </c>
      <c r="M7" s="7">
        <v>3.7699999999999997E-2</v>
      </c>
    </row>
    <row r="8" spans="1:13" x14ac:dyDescent="0.2">
      <c r="A8" s="7" t="s">
        <v>60</v>
      </c>
      <c r="B8" s="7">
        <v>4.4499999999999998E-2</v>
      </c>
      <c r="C8" s="7">
        <v>3.7400000000000003E-2</v>
      </c>
      <c r="D8" s="7">
        <v>4.5600000000000002E-2</v>
      </c>
      <c r="E8" s="10">
        <v>0.13980000000000001</v>
      </c>
      <c r="F8" s="10">
        <v>0.9375</v>
      </c>
      <c r="G8" s="10">
        <v>0.63739999999999997</v>
      </c>
      <c r="H8" s="11">
        <v>0.14219999999999999</v>
      </c>
      <c r="I8" s="11">
        <v>1.1379999999999999</v>
      </c>
      <c r="J8" s="11">
        <v>0.81810000000000005</v>
      </c>
      <c r="K8" s="7">
        <v>4.1200000000000001E-2</v>
      </c>
      <c r="L8" s="7">
        <v>4.4900000000000002E-2</v>
      </c>
      <c r="M8" s="7">
        <v>4.2799999999999998E-2</v>
      </c>
    </row>
    <row r="9" spans="1:13" x14ac:dyDescent="0.2">
      <c r="A9" s="7" t="s">
        <v>61</v>
      </c>
      <c r="B9" s="7">
        <v>4.1000000000000002E-2</v>
      </c>
      <c r="C9" s="7">
        <v>4.1700000000000001E-2</v>
      </c>
      <c r="D9" s="7">
        <v>4.2099999999999999E-2</v>
      </c>
      <c r="E9" s="7">
        <v>4.1200000000000001E-2</v>
      </c>
      <c r="F9" s="7">
        <v>4.0099999999999997E-2</v>
      </c>
      <c r="G9" s="7">
        <v>4.4600000000000001E-2</v>
      </c>
      <c r="H9" s="7">
        <v>3.6799999999999999E-2</v>
      </c>
      <c r="I9" s="7">
        <v>3.7499999999999999E-2</v>
      </c>
      <c r="J9" s="7">
        <v>4.1099999999999998E-2</v>
      </c>
      <c r="K9" s="7">
        <v>3.9800000000000002E-2</v>
      </c>
      <c r="L9" s="7">
        <v>4.48E-2</v>
      </c>
      <c r="M9" s="7">
        <v>4.5100000000000001E-2</v>
      </c>
    </row>
    <row r="11" spans="1:13" x14ac:dyDescent="0.2">
      <c r="E11" s="7" t="s">
        <v>53</v>
      </c>
      <c r="F11" s="12" t="s">
        <v>52</v>
      </c>
      <c r="G11" s="12" t="s">
        <v>84</v>
      </c>
      <c r="H11" s="7" t="s">
        <v>53</v>
      </c>
      <c r="I11" s="12" t="s">
        <v>52</v>
      </c>
      <c r="J11" s="12" t="s">
        <v>82</v>
      </c>
      <c r="L11" s="12"/>
      <c r="M11" s="12"/>
    </row>
    <row r="12" spans="1:13" x14ac:dyDescent="0.2">
      <c r="E12" s="24" t="s">
        <v>63</v>
      </c>
      <c r="F12" s="24"/>
      <c r="G12" s="24"/>
      <c r="H12" s="24" t="s">
        <v>64</v>
      </c>
      <c r="I12" s="24"/>
      <c r="J12" s="24"/>
    </row>
    <row r="13" spans="1:13" x14ac:dyDescent="0.2">
      <c r="E13" s="24" t="s">
        <v>65</v>
      </c>
      <c r="F13" s="24"/>
      <c r="G13" s="24"/>
      <c r="H13" s="24" t="s">
        <v>66</v>
      </c>
      <c r="I13" s="24"/>
      <c r="J13" s="24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8"/>
  <sheetViews>
    <sheetView workbookViewId="0">
      <selection activeCell="H17" sqref="H17"/>
    </sheetView>
  </sheetViews>
  <sheetFormatPr defaultRowHeight="14.25" x14ac:dyDescent="0.2"/>
  <cols>
    <col min="6" max="6" width="13.125" bestFit="1" customWidth="1"/>
  </cols>
  <sheetData>
    <row r="1" spans="1:13" x14ac:dyDescent="0.2">
      <c r="A1" t="s">
        <v>42</v>
      </c>
      <c r="B1" t="s">
        <v>44</v>
      </c>
      <c r="D1" t="s">
        <v>45</v>
      </c>
      <c r="F1" s="3" t="s">
        <v>83</v>
      </c>
      <c r="G1" t="s">
        <v>44</v>
      </c>
      <c r="I1" t="s">
        <v>45</v>
      </c>
    </row>
    <row r="2" spans="1:13" x14ac:dyDescent="0.2">
      <c r="A2">
        <v>1</v>
      </c>
      <c r="B2">
        <v>1164754</v>
      </c>
      <c r="C2">
        <f>AVERAGE(B2:B4)</f>
        <v>1150155.6666666667</v>
      </c>
      <c r="F2">
        <v>1</v>
      </c>
      <c r="G2">
        <v>998696</v>
      </c>
      <c r="H2">
        <f>G2/G2</f>
        <v>1</v>
      </c>
      <c r="J2">
        <f>AVERAGE(G2:G4)</f>
        <v>991831</v>
      </c>
    </row>
    <row r="3" spans="1:13" x14ac:dyDescent="0.2">
      <c r="A3">
        <v>1</v>
      </c>
      <c r="B3">
        <v>1191809</v>
      </c>
      <c r="F3">
        <v>1</v>
      </c>
      <c r="G3">
        <v>956789</v>
      </c>
      <c r="H3">
        <f t="shared" ref="H3:H4" si="0">G3/G3</f>
        <v>1</v>
      </c>
    </row>
    <row r="4" spans="1:13" x14ac:dyDescent="0.2">
      <c r="A4">
        <v>1</v>
      </c>
      <c r="B4">
        <v>1093904</v>
      </c>
      <c r="F4">
        <v>1</v>
      </c>
      <c r="G4">
        <v>1020008</v>
      </c>
      <c r="H4">
        <f t="shared" si="0"/>
        <v>1</v>
      </c>
    </row>
    <row r="5" spans="1:13" x14ac:dyDescent="0.2">
      <c r="A5">
        <v>1</v>
      </c>
      <c r="B5">
        <v>597177</v>
      </c>
      <c r="C5" s="6">
        <f>B5/C2</f>
        <v>0.5192140658061648</v>
      </c>
      <c r="D5" s="20">
        <f>1-C5</f>
        <v>0.4807859341938352</v>
      </c>
      <c r="F5">
        <v>1</v>
      </c>
      <c r="G5">
        <v>791592</v>
      </c>
      <c r="H5" s="6">
        <f>G5/J2</f>
        <v>0.79811177509071607</v>
      </c>
      <c r="I5" s="20">
        <f>1-H5</f>
        <v>0.20188822490928393</v>
      </c>
    </row>
    <row r="6" spans="1:13" x14ac:dyDescent="0.2">
      <c r="A6">
        <v>1</v>
      </c>
      <c r="B6">
        <v>629105</v>
      </c>
      <c r="C6" s="6">
        <f>B6/C2</f>
        <v>0.546973786446878</v>
      </c>
      <c r="D6" s="20">
        <f t="shared" ref="D6:D7" si="1">1-C6</f>
        <v>0.453026213553122</v>
      </c>
      <c r="F6">
        <v>1</v>
      </c>
      <c r="G6">
        <v>799881</v>
      </c>
      <c r="H6" s="6">
        <f>G6/J2</f>
        <v>0.80646904563378241</v>
      </c>
      <c r="I6" s="20">
        <f t="shared" ref="I6:I7" si="2">1-H6</f>
        <v>0.19353095436621759</v>
      </c>
    </row>
    <row r="7" spans="1:13" x14ac:dyDescent="0.2">
      <c r="A7">
        <v>1</v>
      </c>
      <c r="B7">
        <v>596726</v>
      </c>
      <c r="C7" s="6">
        <f>B7/C2</f>
        <v>0.51882194497150669</v>
      </c>
      <c r="D7" s="20">
        <f t="shared" si="1"/>
        <v>0.48117805502849331</v>
      </c>
      <c r="F7">
        <v>1</v>
      </c>
      <c r="G7">
        <v>756517</v>
      </c>
      <c r="H7" s="6">
        <f>G7/J2</f>
        <v>0.76274788749292977</v>
      </c>
      <c r="I7" s="20">
        <f t="shared" si="2"/>
        <v>0.23725211250707023</v>
      </c>
    </row>
    <row r="8" spans="1:13" x14ac:dyDescent="0.2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D26" sqref="D26"/>
    </sheetView>
  </sheetViews>
  <sheetFormatPr defaultRowHeight="14.25" x14ac:dyDescent="0.2"/>
  <cols>
    <col min="1" max="1" width="11.75" bestFit="1" customWidth="1"/>
    <col min="4" max="4" width="13.125" bestFit="1" customWidth="1"/>
  </cols>
  <sheetData>
    <row r="1" spans="1:5" ht="15.75" x14ac:dyDescent="0.2">
      <c r="A1" s="5" t="s">
        <v>75</v>
      </c>
      <c r="C1" s="3" t="s">
        <v>42</v>
      </c>
      <c r="D1" s="3" t="s">
        <v>83</v>
      </c>
      <c r="E1" s="3"/>
    </row>
    <row r="2" spans="1:5" x14ac:dyDescent="0.2">
      <c r="B2" s="3" t="s">
        <v>43</v>
      </c>
      <c r="C2" s="21">
        <v>423</v>
      </c>
      <c r="D2" s="21">
        <v>135</v>
      </c>
      <c r="E2" s="3"/>
    </row>
    <row r="3" spans="1:5" x14ac:dyDescent="0.2">
      <c r="B3" s="3"/>
      <c r="C3" s="21">
        <v>493</v>
      </c>
      <c r="D3" s="21">
        <v>150</v>
      </c>
      <c r="E3" s="3"/>
    </row>
    <row r="4" spans="1:5" x14ac:dyDescent="0.2">
      <c r="B4" s="3"/>
      <c r="C4" s="21">
        <v>473</v>
      </c>
      <c r="D4" s="21">
        <v>156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E9ED-48CA-403C-9273-D8B2A2E82ECC}">
  <dimension ref="A1:M8"/>
  <sheetViews>
    <sheetView workbookViewId="0">
      <selection activeCell="K21" sqref="K21"/>
    </sheetView>
  </sheetViews>
  <sheetFormatPr defaultRowHeight="14.25" x14ac:dyDescent="0.2"/>
  <cols>
    <col min="6" max="6" width="13.125" bestFit="1" customWidth="1"/>
  </cols>
  <sheetData>
    <row r="1" spans="1:13" x14ac:dyDescent="0.2">
      <c r="A1" t="s">
        <v>42</v>
      </c>
      <c r="B1" t="s">
        <v>44</v>
      </c>
      <c r="D1" t="s">
        <v>45</v>
      </c>
      <c r="F1" s="3" t="s">
        <v>83</v>
      </c>
      <c r="G1" t="s">
        <v>44</v>
      </c>
      <c r="I1" t="s">
        <v>45</v>
      </c>
    </row>
    <row r="2" spans="1:13" x14ac:dyDescent="0.2">
      <c r="A2">
        <v>1</v>
      </c>
      <c r="B2">
        <v>848321</v>
      </c>
      <c r="C2">
        <f>AVERAGE(B2:B4)</f>
        <v>782282.66666666663</v>
      </c>
      <c r="F2">
        <v>1</v>
      </c>
      <c r="G2">
        <v>721083</v>
      </c>
      <c r="H2">
        <f>G2/G2</f>
        <v>1</v>
      </c>
      <c r="J2">
        <f>AVERAGE(G2:G4)</f>
        <v>754991.66666666663</v>
      </c>
    </row>
    <row r="3" spans="1:13" x14ac:dyDescent="0.2">
      <c r="A3">
        <v>1</v>
      </c>
      <c r="B3">
        <v>763522</v>
      </c>
      <c r="F3">
        <v>1</v>
      </c>
      <c r="G3">
        <v>768698</v>
      </c>
      <c r="H3">
        <f t="shared" ref="H3:H4" si="0">G3/G3</f>
        <v>1</v>
      </c>
    </row>
    <row r="4" spans="1:13" x14ac:dyDescent="0.2">
      <c r="A4">
        <v>1</v>
      </c>
      <c r="B4">
        <v>735005</v>
      </c>
      <c r="F4">
        <v>1</v>
      </c>
      <c r="G4">
        <v>775194</v>
      </c>
      <c r="H4">
        <f t="shared" si="0"/>
        <v>1</v>
      </c>
    </row>
    <row r="5" spans="1:13" x14ac:dyDescent="0.2">
      <c r="A5">
        <v>1</v>
      </c>
      <c r="B5">
        <v>614083</v>
      </c>
      <c r="C5" s="6">
        <f>B5/C2</f>
        <v>0.78498863156028853</v>
      </c>
      <c r="D5" s="20">
        <f>1-C5</f>
        <v>0.21501136843971147</v>
      </c>
      <c r="F5">
        <v>1</v>
      </c>
      <c r="G5">
        <v>695947</v>
      </c>
      <c r="H5" s="6">
        <f>G5/J2</f>
        <v>0.92179428029006949</v>
      </c>
      <c r="I5" s="20">
        <f>1-H5</f>
        <v>7.820571970993051E-2</v>
      </c>
    </row>
    <row r="6" spans="1:13" x14ac:dyDescent="0.2">
      <c r="A6">
        <v>1</v>
      </c>
      <c r="B6">
        <v>581930</v>
      </c>
      <c r="C6" s="6">
        <f>B6/C2</f>
        <v>0.74388712008617519</v>
      </c>
      <c r="D6" s="20">
        <f t="shared" ref="D6:D7" si="1">1-C6</f>
        <v>0.25611287991382481</v>
      </c>
      <c r="F6">
        <v>1</v>
      </c>
      <c r="G6">
        <v>625012</v>
      </c>
      <c r="H6" s="6">
        <f>G6/J2</f>
        <v>0.82783960087859698</v>
      </c>
      <c r="I6" s="20">
        <f t="shared" ref="I6:I7" si="2">1-H6</f>
        <v>0.17216039912140302</v>
      </c>
    </row>
    <row r="7" spans="1:13" x14ac:dyDescent="0.2">
      <c r="A7">
        <v>1</v>
      </c>
      <c r="B7">
        <v>579748</v>
      </c>
      <c r="C7" s="6">
        <f>B7/C2</f>
        <v>0.74109784698455128</v>
      </c>
      <c r="D7" s="20">
        <f t="shared" si="1"/>
        <v>0.25890215301544872</v>
      </c>
      <c r="F7">
        <v>1</v>
      </c>
      <c r="G7">
        <v>624187</v>
      </c>
      <c r="H7" s="6">
        <f>G7/J2</f>
        <v>0.82674687358580123</v>
      </c>
      <c r="I7" s="20">
        <f t="shared" si="2"/>
        <v>0.17325312641419877</v>
      </c>
    </row>
    <row r="8" spans="1:13" x14ac:dyDescent="0.2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result_9A</vt:lpstr>
      <vt:lpstr>raw data_9A</vt:lpstr>
      <vt:lpstr>CCK8 result_9B</vt:lpstr>
      <vt:lpstr>CCK8 raw data_9B</vt:lpstr>
      <vt:lpstr>CCK8 result_9C</vt:lpstr>
      <vt:lpstr>CCK8 raw data_9C</vt:lpstr>
      <vt:lpstr>wound_9D</vt:lpstr>
      <vt:lpstr>invasion_9E</vt:lpstr>
      <vt:lpstr>wound_9F</vt:lpstr>
      <vt:lpstr>invasion_9G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charlie</cp:lastModifiedBy>
  <dcterms:created xsi:type="dcterms:W3CDTF">2015-06-05T18:19:34Z</dcterms:created>
  <dcterms:modified xsi:type="dcterms:W3CDTF">2025-04-16T03:58:39Z</dcterms:modified>
</cp:coreProperties>
</file>