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SI2\"/>
    </mc:Choice>
  </mc:AlternateContent>
  <bookViews>
    <workbookView xWindow="0" yWindow="0" windowWidth="28770" windowHeight="1236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5" i="1"/>
  <c r="B2" i="1"/>
  <c r="C9" i="1"/>
  <c r="C12" i="1" s="1"/>
  <c r="D12" i="1" s="1"/>
  <c r="E12" i="1" s="1"/>
  <c r="F12" i="1" s="1"/>
  <c r="G12" i="1" s="1"/>
  <c r="C11" i="1"/>
  <c r="C3" i="1"/>
  <c r="C2" i="1"/>
  <c r="C5" i="1" s="1"/>
  <c r="B12" i="1"/>
  <c r="B11" i="1"/>
  <c r="B10" i="1"/>
  <c r="B9" i="1"/>
  <c r="B4" i="1"/>
  <c r="D4" i="1" s="1"/>
  <c r="E4" i="1" s="1"/>
  <c r="F4" i="1" s="1"/>
  <c r="G4" i="1" s="1"/>
  <c r="B6" i="1"/>
  <c r="D6" i="1" s="1"/>
  <c r="E6" i="1" s="1"/>
  <c r="F6" i="1" s="1"/>
  <c r="G6" i="1" s="1"/>
  <c r="B8" i="1"/>
  <c r="B7" i="1"/>
  <c r="B3" i="1"/>
  <c r="C13" i="1" l="1"/>
  <c r="D13" i="1" s="1"/>
  <c r="E13" i="1" s="1"/>
  <c r="F13" i="1" s="1"/>
  <c r="G13" i="1" s="1"/>
  <c r="D11" i="1"/>
  <c r="E11" i="1" s="1"/>
  <c r="F11" i="1" s="1"/>
  <c r="G11" i="1" s="1"/>
  <c r="D5" i="1"/>
  <c r="E5" i="1" s="1"/>
  <c r="F5" i="1" s="1"/>
  <c r="G5" i="1" s="1"/>
  <c r="C7" i="1"/>
  <c r="C8" i="1"/>
  <c r="D8" i="1" s="1"/>
  <c r="E8" i="1" s="1"/>
  <c r="F8" i="1" s="1"/>
  <c r="G8" i="1" s="1"/>
  <c r="D3" i="1"/>
  <c r="E3" i="1" s="1"/>
  <c r="F3" i="1" s="1"/>
  <c r="G3" i="1" s="1"/>
  <c r="D2" i="1"/>
  <c r="E2" i="1" s="1"/>
  <c r="F2" i="1" s="1"/>
  <c r="G2" i="1" s="1"/>
  <c r="C10" i="1" l="1"/>
  <c r="D10" i="1" s="1"/>
  <c r="E10" i="1" s="1"/>
  <c r="F10" i="1" s="1"/>
  <c r="G10" i="1" s="1"/>
  <c r="D7" i="1"/>
  <c r="E7" i="1" s="1"/>
  <c r="F7" i="1" s="1"/>
  <c r="G7" i="1" s="1"/>
  <c r="D9" i="1"/>
  <c r="E9" i="1" s="1"/>
  <c r="F9" i="1" s="1"/>
  <c r="G9" i="1" s="1"/>
  <c r="C14" i="1"/>
  <c r="E14" i="1"/>
  <c r="F14" i="1" s="1"/>
  <c r="G14" i="1" s="1"/>
  <c r="D14" i="1" l="1"/>
</calcChain>
</file>

<file path=xl/sharedStrings.xml><?xml version="1.0" encoding="utf-8"?>
<sst xmlns="http://schemas.openxmlformats.org/spreadsheetml/2006/main" count="22" uniqueCount="22">
  <si>
    <t>Tabela</t>
  </si>
  <si>
    <t>Rozmiar rekordu [B]</t>
  </si>
  <si>
    <t>Ilość rekordów</t>
  </si>
  <si>
    <t>Rozmiar tabeli [B]</t>
  </si>
  <si>
    <t>Rozmiar tabeli [MB]</t>
  </si>
  <si>
    <t>Pracownik</t>
  </si>
  <si>
    <t>SUMA</t>
  </si>
  <si>
    <t>Klient</t>
  </si>
  <si>
    <t>Kredyt</t>
  </si>
  <si>
    <t>RejestrKredytowy</t>
  </si>
  <si>
    <t>WniosekOKredyt</t>
  </si>
  <si>
    <t>Użytkownik</t>
  </si>
  <si>
    <t>Sesja</t>
  </si>
  <si>
    <t>Transakcja</t>
  </si>
  <si>
    <t>Płatność</t>
  </si>
  <si>
    <t>Gotówka</t>
  </si>
  <si>
    <t>Przelew</t>
  </si>
  <si>
    <t>KartaKredytowa</t>
  </si>
  <si>
    <t>INT|DATE|FLOAT</t>
  </si>
  <si>
    <t>Rozmiar tabeli [GB]</t>
  </si>
  <si>
    <t>Rozmiar tabeli [TB]</t>
  </si>
  <si>
    <t>VARCHAR(20)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</si>
</sst>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" xfId="0" applyNumberFormat="1" applyFont="1" applyFill="1" applyBorder="1"/>
    <xf numFmtId="0" fontId="1" fillId="2" borderId="2" xfId="0" applyFont="1" applyFill="1" applyBorder="1" applyAlignment="1">
      <alignment horizontal="right" vertical="center"/>
    </xf>
    <xf numFmtId="0" fontId="0" fillId="0" borderId="0" xfId="0" applyBorder="1" applyAlignment="1">
      <alignment vertical="top" wrapText="1"/>
    </xf>
    <xf numFmtId="0" fontId="0" fillId="5" borderId="2" xfId="0" applyFont="1" applyFill="1" applyBorder="1"/>
    <xf numFmtId="0" fontId="0" fillId="5" borderId="1" xfId="0" applyNumberFormat="1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1" xfId="0" applyNumberFormat="1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2" xfId="0" applyFont="1" applyFill="1" applyBorder="1"/>
    <xf numFmtId="0" fontId="0" fillId="7" borderId="1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8" borderId="4" xfId="0" applyFont="1" applyFill="1" applyBorder="1"/>
    <xf numFmtId="164" fontId="0" fillId="3" borderId="3" xfId="0" applyNumberFormat="1" applyFont="1" applyFill="1" applyBorder="1"/>
    <xf numFmtId="0" fontId="0" fillId="4" borderId="3" xfId="0" applyFill="1" applyBorder="1"/>
    <xf numFmtId="0" fontId="0" fillId="9" borderId="3" xfId="0" applyFill="1" applyBorder="1"/>
    <xf numFmtId="0" fontId="0" fillId="0" borderId="0" xfId="0" applyBorder="1"/>
    <xf numFmtId="0" fontId="0" fillId="8" borderId="3" xfId="0" applyFont="1" applyFill="1" applyBorder="1"/>
    <xf numFmtId="0" fontId="1" fillId="8" borderId="3" xfId="0" applyNumberFormat="1" applyFont="1" applyFill="1" applyBorder="1"/>
    <xf numFmtId="164" fontId="1" fillId="3" borderId="3" xfId="0" applyNumberFormat="1" applyFont="1" applyFill="1" applyBorder="1"/>
    <xf numFmtId="164" fontId="0" fillId="3" borderId="4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18" sqref="E18"/>
    </sheetView>
  </sheetViews>
  <sheetFormatPr defaultRowHeight="15" x14ac:dyDescent="0.25"/>
  <cols>
    <col min="1" max="1" width="22.42578125" customWidth="1"/>
    <col min="2" max="2" width="17" customWidth="1"/>
    <col min="3" max="3" width="14.5703125" customWidth="1"/>
    <col min="4" max="4" width="15.7109375" customWidth="1"/>
    <col min="5" max="5" width="19.5703125" customWidth="1"/>
    <col min="6" max="6" width="16.28515625" customWidth="1"/>
    <col min="7" max="7" width="15.7109375" customWidth="1"/>
  </cols>
  <sheetData>
    <row r="1" spans="1:8" ht="30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6" t="s">
        <v>19</v>
      </c>
      <c r="G1" s="16" t="s">
        <v>20</v>
      </c>
    </row>
    <row r="2" spans="1:8" x14ac:dyDescent="0.25">
      <c r="A2" s="2" t="s">
        <v>11</v>
      </c>
      <c r="B2" s="1">
        <f>B16*5+B17*1</f>
        <v>109</v>
      </c>
      <c r="C2" s="1">
        <f>SUM(C3:C4)</f>
        <v>40060</v>
      </c>
      <c r="D2" s="17">
        <f>B2*C2</f>
        <v>4366540</v>
      </c>
      <c r="E2" s="18">
        <f>D2/1000</f>
        <v>4366.54</v>
      </c>
      <c r="F2" s="19">
        <f>E2/1000</f>
        <v>4.3665399999999996</v>
      </c>
      <c r="G2" s="20">
        <f>F2/1000</f>
        <v>4.3665399999999995E-3</v>
      </c>
      <c r="H2" s="21"/>
    </row>
    <row r="3" spans="1:8" x14ac:dyDescent="0.25">
      <c r="A3" s="6" t="s">
        <v>7</v>
      </c>
      <c r="B3" s="7">
        <f>B16*1+B17*3</f>
        <v>33</v>
      </c>
      <c r="C3" s="8">
        <f>40000</f>
        <v>40000</v>
      </c>
      <c r="D3" s="22">
        <f>B3*C3</f>
        <v>1320000</v>
      </c>
      <c r="E3" s="18">
        <f>D3/1000</f>
        <v>1320</v>
      </c>
      <c r="F3" s="19">
        <f t="shared" ref="F3:G14" si="0">E3/1000</f>
        <v>1.32</v>
      </c>
      <c r="G3" s="20">
        <f t="shared" si="0"/>
        <v>1.32E-3</v>
      </c>
      <c r="H3" s="21"/>
    </row>
    <row r="4" spans="1:8" x14ac:dyDescent="0.25">
      <c r="A4" s="14" t="s">
        <v>5</v>
      </c>
      <c r="B4" s="15">
        <f>B16*1+B17*3</f>
        <v>33</v>
      </c>
      <c r="C4" s="15">
        <v>60</v>
      </c>
      <c r="D4" s="22">
        <f>B4*C4</f>
        <v>1980</v>
      </c>
      <c r="E4" s="18">
        <f>D4/1000</f>
        <v>1.98</v>
      </c>
      <c r="F4" s="19">
        <f t="shared" si="0"/>
        <v>1.98E-3</v>
      </c>
      <c r="G4" s="20">
        <f t="shared" si="0"/>
        <v>1.9800000000000001E-6</v>
      </c>
      <c r="H4" s="21"/>
    </row>
    <row r="5" spans="1:8" x14ac:dyDescent="0.25">
      <c r="A5" s="6" t="s">
        <v>12</v>
      </c>
      <c r="B5" s="8">
        <f>B17*9</f>
        <v>36</v>
      </c>
      <c r="C5" s="8">
        <f>C2*2.2</f>
        <v>88132</v>
      </c>
      <c r="D5" s="22">
        <f>B5*C5</f>
        <v>3172752</v>
      </c>
      <c r="E5" s="25">
        <f>D5/1000</f>
        <v>3172.752</v>
      </c>
      <c r="F5" s="19">
        <f t="shared" si="0"/>
        <v>3.172752</v>
      </c>
      <c r="G5" s="20">
        <f t="shared" si="0"/>
        <v>3.172752E-3</v>
      </c>
      <c r="H5" s="21"/>
    </row>
    <row r="6" spans="1:8" x14ac:dyDescent="0.25">
      <c r="A6" s="2" t="s">
        <v>9</v>
      </c>
      <c r="B6" s="1">
        <f>B16*1+B17*2</f>
        <v>29</v>
      </c>
      <c r="C6" s="1">
        <v>1</v>
      </c>
      <c r="D6" s="22">
        <f>B6*C6</f>
        <v>29</v>
      </c>
      <c r="E6" s="18">
        <f>D6/1000</f>
        <v>2.9000000000000001E-2</v>
      </c>
      <c r="F6" s="19">
        <f t="shared" si="0"/>
        <v>2.9E-5</v>
      </c>
      <c r="G6" s="20">
        <f t="shared" si="0"/>
        <v>2.9000000000000002E-8</v>
      </c>
      <c r="H6" s="21"/>
    </row>
    <row r="7" spans="1:8" x14ac:dyDescent="0.25">
      <c r="A7" s="10" t="s">
        <v>8</v>
      </c>
      <c r="B7" s="9">
        <f>B17*10</f>
        <v>40</v>
      </c>
      <c r="C7" s="9">
        <f>C3*2</f>
        <v>80000</v>
      </c>
      <c r="D7" s="22">
        <f>B7*C7</f>
        <v>3200000</v>
      </c>
      <c r="E7" s="18">
        <f>D7/1000</f>
        <v>3200</v>
      </c>
      <c r="F7" s="19">
        <f t="shared" si="0"/>
        <v>3.2</v>
      </c>
      <c r="G7" s="20">
        <f t="shared" si="0"/>
        <v>3.2000000000000002E-3</v>
      </c>
    </row>
    <row r="8" spans="1:8" x14ac:dyDescent="0.25">
      <c r="A8" s="14" t="s">
        <v>10</v>
      </c>
      <c r="B8" s="15">
        <f>B17*8</f>
        <v>32</v>
      </c>
      <c r="C8" s="15">
        <f>C3*1.7</f>
        <v>68000</v>
      </c>
      <c r="D8" s="22">
        <f>B8*C8</f>
        <v>2176000</v>
      </c>
      <c r="E8" s="18">
        <f>D8/1000</f>
        <v>2176</v>
      </c>
      <c r="F8" s="19">
        <f t="shared" si="0"/>
        <v>2.1760000000000002</v>
      </c>
      <c r="G8" s="20">
        <f t="shared" si="0"/>
        <v>2.176E-3</v>
      </c>
      <c r="H8" s="21"/>
    </row>
    <row r="9" spans="1:8" x14ac:dyDescent="0.25">
      <c r="A9" s="10" t="s">
        <v>13</v>
      </c>
      <c r="B9" s="9">
        <f>B17*6</f>
        <v>24</v>
      </c>
      <c r="C9" s="9">
        <f>C7*24</f>
        <v>1920000</v>
      </c>
      <c r="D9" s="22">
        <f>B9*C9</f>
        <v>46080000</v>
      </c>
      <c r="E9" s="18">
        <f>D9/1000</f>
        <v>46080</v>
      </c>
      <c r="F9" s="19">
        <f t="shared" si="0"/>
        <v>46.08</v>
      </c>
      <c r="G9" s="20">
        <f t="shared" si="0"/>
        <v>4.6079999999999996E-2</v>
      </c>
      <c r="H9" s="21"/>
    </row>
    <row r="10" spans="1:8" x14ac:dyDescent="0.25">
      <c r="A10" s="2" t="s">
        <v>14</v>
      </c>
      <c r="B10" s="1">
        <f>B17*4</f>
        <v>16</v>
      </c>
      <c r="C10" s="1">
        <f>SUM(C11:C13)</f>
        <v>1920000</v>
      </c>
      <c r="D10" s="22">
        <f>B10*C10</f>
        <v>30720000</v>
      </c>
      <c r="E10" s="25">
        <f>D10/1000</f>
        <v>30720</v>
      </c>
      <c r="F10" s="19">
        <f t="shared" si="0"/>
        <v>30.72</v>
      </c>
      <c r="G10" s="20">
        <f t="shared" si="0"/>
        <v>3.0719999999999997E-2</v>
      </c>
      <c r="H10" s="21"/>
    </row>
    <row r="11" spans="1:8" x14ac:dyDescent="0.25">
      <c r="A11" s="10" t="s">
        <v>15</v>
      </c>
      <c r="B11" s="9">
        <f>B16*2+B17*2</f>
        <v>50</v>
      </c>
      <c r="C11" s="9">
        <f>C9*0.25</f>
        <v>480000</v>
      </c>
      <c r="D11" s="22">
        <f>B11*C11</f>
        <v>24000000</v>
      </c>
      <c r="E11" s="18">
        <f>D11/1000</f>
        <v>24000</v>
      </c>
      <c r="F11" s="19">
        <f t="shared" si="0"/>
        <v>24</v>
      </c>
      <c r="G11" s="20">
        <f t="shared" si="0"/>
        <v>2.4E-2</v>
      </c>
      <c r="H11" s="21"/>
    </row>
    <row r="12" spans="1:8" x14ac:dyDescent="0.25">
      <c r="A12" s="2" t="s">
        <v>16</v>
      </c>
      <c r="B12" s="3">
        <f>B16*1+B17*2</f>
        <v>29</v>
      </c>
      <c r="C12" s="1">
        <f>C9*0.25</f>
        <v>480000</v>
      </c>
      <c r="D12" s="22">
        <f>B12*C12</f>
        <v>13920000</v>
      </c>
      <c r="E12" s="18">
        <f>D12/1000</f>
        <v>13920</v>
      </c>
      <c r="F12" s="19">
        <f t="shared" si="0"/>
        <v>13.92</v>
      </c>
      <c r="G12" s="20">
        <f t="shared" si="0"/>
        <v>1.392E-2</v>
      </c>
      <c r="H12" s="21"/>
    </row>
    <row r="13" spans="1:8" x14ac:dyDescent="0.25">
      <c r="A13" s="10" t="s">
        <v>17</v>
      </c>
      <c r="B13" s="11">
        <f>B16*1+B17*7</f>
        <v>49</v>
      </c>
      <c r="C13" s="9">
        <f>C9*0.5</f>
        <v>960000</v>
      </c>
      <c r="D13" s="22">
        <f>B13*C13</f>
        <v>47040000</v>
      </c>
      <c r="E13" s="18">
        <f>D13/1000</f>
        <v>47040</v>
      </c>
      <c r="F13" s="19">
        <f t="shared" si="0"/>
        <v>47.04</v>
      </c>
      <c r="G13" s="20">
        <f t="shared" si="0"/>
        <v>4.7039999999999998E-2</v>
      </c>
      <c r="H13" s="21"/>
    </row>
    <row r="14" spans="1:8" ht="15" customHeight="1" x14ac:dyDescent="0.25">
      <c r="A14" s="4" t="s">
        <v>6</v>
      </c>
      <c r="B14" s="3"/>
      <c r="C14" s="1">
        <f>SUM(C2:C13)</f>
        <v>6076253</v>
      </c>
      <c r="D14" s="23">
        <f>SUM(D2:D13)</f>
        <v>175997301</v>
      </c>
      <c r="E14" s="24">
        <f>SUM(E2:E13)</f>
        <v>175997.30100000001</v>
      </c>
      <c r="F14" s="19">
        <f t="shared" si="0"/>
        <v>175.99730099999999</v>
      </c>
      <c r="G14" s="20">
        <f t="shared" si="0"/>
        <v>0.17599730099999999</v>
      </c>
      <c r="H14" s="21"/>
    </row>
    <row r="16" spans="1:8" x14ac:dyDescent="0.25">
      <c r="A16" t="s">
        <v>21</v>
      </c>
      <c r="B16">
        <v>21</v>
      </c>
      <c r="C16" s="5"/>
      <c r="D16" s="5"/>
    </row>
    <row r="17" spans="1:6" x14ac:dyDescent="0.25">
      <c r="A17" t="s">
        <v>18</v>
      </c>
      <c r="B17">
        <v>4</v>
      </c>
    </row>
    <row r="18" spans="1:6" x14ac:dyDescent="0.25">
      <c r="C18" s="5"/>
      <c r="D18" s="5"/>
    </row>
    <row r="19" spans="1:6" ht="15" customHeight="1" x14ac:dyDescent="0.25"/>
    <row r="22" spans="1:6" x14ac:dyDescent="0.25">
      <c r="F22" s="8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2023-05-11T10:51:38Z</dcterms:created>
  <dcterms:modified xsi:type="dcterms:W3CDTF">2023-06-05T15:25:41Z</dcterms:modified>
</cp:coreProperties>
</file>