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660" windowHeight="12270" activeTab="5"/>
  </bookViews>
  <sheets>
    <sheet name="TEST CHI-KWADRAT ZGODNOŚCI" sheetId="1" r:id="rId1"/>
    <sheet name="ROBOTNICY LOSOWO" sheetId="2" r:id="rId2"/>
    <sheet name="POLA ZIEMNIAKÓW" sheetId="3" r:id="rId3"/>
    <sheet name="KONTROLA 1000 POJAZDÓW" sheetId="4" r:id="rId4"/>
    <sheet name="KOSTKI MASŁA" sheetId="5" r:id="rId5"/>
    <sheet name="CECHA X Y" sheetId="6" r:id="rId6"/>
  </sheets>
  <calcPr calcId="124519"/>
</workbook>
</file>

<file path=xl/calcChain.xml><?xml version="1.0" encoding="utf-8"?>
<calcChain xmlns="http://schemas.openxmlformats.org/spreadsheetml/2006/main">
  <c r="D10" i="6"/>
  <c r="F14" s="1"/>
  <c r="G9"/>
  <c r="G5"/>
  <c r="G6"/>
  <c r="G4"/>
  <c r="C14" s="1"/>
  <c r="C10"/>
  <c r="C15" s="1"/>
  <c r="C11" i="5"/>
  <c r="C9"/>
  <c r="C7"/>
  <c r="C10" i="4"/>
  <c r="C9"/>
  <c r="C6"/>
  <c r="C10" i="3"/>
  <c r="C9"/>
  <c r="C8"/>
  <c r="C7"/>
  <c r="C13" i="2"/>
  <c r="C12"/>
  <c r="C9"/>
  <c r="C7"/>
  <c r="N4"/>
  <c r="I17" i="1"/>
  <c r="I9"/>
  <c r="I10"/>
  <c r="I11"/>
  <c r="I12"/>
  <c r="I8"/>
  <c r="H9"/>
  <c r="H10"/>
  <c r="H11"/>
  <c r="H12"/>
  <c r="H8"/>
  <c r="D16"/>
  <c r="D15"/>
  <c r="D14"/>
  <c r="D13"/>
  <c r="D12"/>
  <c r="D11"/>
  <c r="D10"/>
  <c r="D9"/>
  <c r="D8"/>
  <c r="E16"/>
  <c r="E15"/>
  <c r="E14"/>
  <c r="E13"/>
  <c r="E12"/>
  <c r="E11"/>
  <c r="E10"/>
  <c r="E9"/>
  <c r="E8"/>
  <c r="C16"/>
  <c r="C15"/>
  <c r="C14"/>
  <c r="C13"/>
  <c r="C12"/>
  <c r="C11"/>
  <c r="C10"/>
  <c r="C9"/>
  <c r="C8"/>
  <c r="F16" i="6" l="1"/>
  <c r="C21"/>
  <c r="C16"/>
  <c r="F15"/>
  <c r="D17" i="1"/>
  <c r="F11" s="1"/>
  <c r="G11" s="1"/>
  <c r="F12" l="1"/>
  <c r="G12" s="1"/>
  <c r="F10"/>
  <c r="G10" s="1"/>
  <c r="F8"/>
  <c r="G8" s="1"/>
  <c r="F16"/>
  <c r="G16" s="1"/>
  <c r="F15"/>
  <c r="G15" s="1"/>
  <c r="F14"/>
  <c r="G14" s="1"/>
  <c r="F13"/>
  <c r="G13" s="1"/>
  <c r="F9"/>
  <c r="G9" s="1"/>
  <c r="H17" l="1"/>
</calcChain>
</file>

<file path=xl/sharedStrings.xml><?xml version="1.0" encoding="utf-8"?>
<sst xmlns="http://schemas.openxmlformats.org/spreadsheetml/2006/main" count="97" uniqueCount="88">
  <si>
    <t>TEST CHI-KWADRAT ZGODNOŚCI</t>
  </si>
  <si>
    <t>klasy</t>
  </si>
  <si>
    <t>ni</t>
  </si>
  <si>
    <t>pi</t>
  </si>
  <si>
    <t>ni=n*pi</t>
  </si>
  <si>
    <t>(ni-ni^)^2</t>
  </si>
  <si>
    <t>(ni-ni^)^2/ni^</t>
  </si>
  <si>
    <t>klasa</t>
  </si>
  <si>
    <t>pi=(Px=i-klasy)</t>
  </si>
  <si>
    <t>klasa1</t>
  </si>
  <si>
    <t>klasa2</t>
  </si>
  <si>
    <t>klasa3</t>
  </si>
  <si>
    <t>klasa4</t>
  </si>
  <si>
    <t>klasa5</t>
  </si>
  <si>
    <t>klasa6</t>
  </si>
  <si>
    <t>klasa7</t>
  </si>
  <si>
    <t>klasa8</t>
  </si>
  <si>
    <t>klasa9</t>
  </si>
  <si>
    <t>SUMA n=</t>
  </si>
  <si>
    <t>X^2 emp=</t>
  </si>
  <si>
    <t>Robotnicy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</si>
  <si>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</si>
  <si>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</si>
  <si>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</si>
  <si>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</si>
  <si>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</si>
  <si>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</si>
  <si>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</si>
  <si>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</si>
  <si>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</si>
  <si>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</si>
  <si>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Wydajność</t>
  </si>
  <si>
    <t>xśrednie=</t>
  </si>
  <si>
    <t>suma=</t>
  </si>
  <si>
    <t>ilość=</t>
  </si>
  <si>
    <t>S=</t>
  </si>
  <si>
    <t>m1=</t>
  </si>
  <si>
    <t>t studenta=</t>
  </si>
  <si>
    <t>m2=</t>
  </si>
  <si>
    <t>ROBOTNICY LOSOWO</t>
  </si>
  <si>
    <t>POLA ZIEMNIAKÓW</t>
  </si>
  <si>
    <t>suma xi=</t>
  </si>
  <si>
    <t>suma (xi-x)^2=</t>
  </si>
  <si>
    <t>x średnie=</t>
  </si>
  <si>
    <t>KONTROLA 1000 POJAZDÓW</t>
  </si>
  <si>
    <t>p^=</t>
  </si>
  <si>
    <t>ilość pojazdów=</t>
  </si>
  <si>
    <t>bez OC=</t>
  </si>
  <si>
    <t>u 1-alfa/2=</t>
  </si>
  <si>
    <t>p1=</t>
  </si>
  <si>
    <t>p2=</t>
  </si>
  <si>
    <t>KOSTKI MASŁA</t>
  </si>
  <si>
    <t>masy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</si>
  <si>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</si>
  <si>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</si>
  <si>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</si>
  <si>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</si>
  <si>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</si>
  <si>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</si>
  <si>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</si>
  <si>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</si>
  <si>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</si>
  <si>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</si>
  <si>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kostki</t>
  </si>
  <si>
    <t>x średnie =</t>
  </si>
  <si>
    <t>t emp=</t>
  </si>
  <si>
    <t>masa=</t>
  </si>
  <si>
    <t>CECHA X Y</t>
  </si>
  <si>
    <t>X Y</t>
  </si>
  <si>
    <t>dobra</t>
  </si>
  <si>
    <t>zła</t>
  </si>
  <si>
    <t>I</t>
  </si>
  <si>
    <t>II</t>
  </si>
  <si>
    <t>III</t>
  </si>
  <si>
    <t>ni.1=</t>
  </si>
  <si>
    <t>n.2=</t>
  </si>
  <si>
    <t>n1.=</t>
  </si>
  <si>
    <t>n2.=</t>
  </si>
  <si>
    <t>n3.=</t>
  </si>
  <si>
    <t>n11=</t>
  </si>
  <si>
    <t>suma+suma</t>
  </si>
  <si>
    <t>n21=</t>
  </si>
  <si>
    <t>n31=</t>
  </si>
  <si>
    <t>n12=</t>
  </si>
  <si>
    <t>n22=</t>
  </si>
  <si>
    <t>n32=</t>
  </si>
  <si>
    <t>x^2 emp=</t>
  </si>
  <si>
    <t>s=</t>
  </si>
</sst>
</file>

<file path=xl/styles.xml><?xml version="1.0" encoding="utf-8"?>
<styleSheet xmlns="http://schemas.openxmlformats.org/spreadsheetml/2006/main">
  <numFmts count="1">
    <numFmt numFmtId="164" formatCode="#&quot; &quot;???/???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K23" sqref="K23"/>
    </sheetView>
  </sheetViews>
  <sheetFormatPr defaultRowHeight="14.25"/>
  <cols>
    <col min="3" max="3" width="12.75" customWidth="1"/>
    <col min="4" max="12" width="13.125" customWidth="1"/>
    <col min="13" max="13" width="12.125" customWidth="1"/>
  </cols>
  <sheetData>
    <row r="1" spans="1:12">
      <c r="A1" t="s">
        <v>0</v>
      </c>
    </row>
    <row r="3" spans="1:12">
      <c r="C3" s="1" t="s">
        <v>7</v>
      </c>
      <c r="D3" s="1" t="s">
        <v>9</v>
      </c>
      <c r="E3" s="1" t="s">
        <v>10</v>
      </c>
      <c r="F3" s="1" t="s">
        <v>11</v>
      </c>
      <c r="G3" s="1" t="s">
        <v>12</v>
      </c>
      <c r="H3" s="2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C4" s="1" t="s">
        <v>8</v>
      </c>
      <c r="D4" s="3">
        <v>0.2</v>
      </c>
      <c r="E4" s="3">
        <v>0.2</v>
      </c>
      <c r="F4" s="3">
        <v>0.2</v>
      </c>
      <c r="G4" s="3">
        <v>0.2</v>
      </c>
      <c r="H4" s="3">
        <v>0.2</v>
      </c>
      <c r="I4" s="3"/>
      <c r="J4" s="3"/>
      <c r="K4" s="3"/>
      <c r="L4" s="3"/>
    </row>
    <row r="5" spans="1:12">
      <c r="C5" s="1" t="s">
        <v>2</v>
      </c>
      <c r="D5" s="3">
        <v>32</v>
      </c>
      <c r="E5" s="3">
        <v>45</v>
      </c>
      <c r="F5" s="3">
        <v>34</v>
      </c>
      <c r="G5" s="3">
        <v>46</v>
      </c>
      <c r="H5" s="3">
        <v>43</v>
      </c>
      <c r="I5" s="3"/>
      <c r="J5" s="3"/>
      <c r="K5" s="3"/>
      <c r="L5" s="3"/>
    </row>
    <row r="7" spans="1:12"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12">
      <c r="C8" s="1" t="str">
        <f>D3</f>
        <v>klasa1</v>
      </c>
      <c r="D8" s="3">
        <f>D5</f>
        <v>32</v>
      </c>
      <c r="E8" s="3">
        <f>D4</f>
        <v>0.2</v>
      </c>
      <c r="F8" s="3">
        <f>D$17*E8</f>
        <v>40</v>
      </c>
      <c r="G8" s="3">
        <f>(D8-F8)^2</f>
        <v>64</v>
      </c>
      <c r="H8" s="3">
        <f>G8/F8</f>
        <v>1.6</v>
      </c>
      <c r="I8" s="5">
        <f>H8</f>
        <v>1.6</v>
      </c>
    </row>
    <row r="9" spans="1:12">
      <c r="C9" s="1" t="str">
        <f>E3</f>
        <v>klasa2</v>
      </c>
      <c r="D9" s="3">
        <f>E5</f>
        <v>45</v>
      </c>
      <c r="E9" s="3">
        <f>E4</f>
        <v>0.2</v>
      </c>
      <c r="F9" s="3">
        <f t="shared" ref="F9:F16" si="0">D$17*E9</f>
        <v>40</v>
      </c>
      <c r="G9" s="3">
        <f t="shared" ref="G9:G16" si="1">(D9-F9)^2</f>
        <v>25</v>
      </c>
      <c r="H9" s="3">
        <f t="shared" ref="H9:H16" si="2">G9/F9</f>
        <v>0.625</v>
      </c>
      <c r="I9" s="5">
        <f t="shared" ref="I9:I16" si="3">H9</f>
        <v>0.625</v>
      </c>
    </row>
    <row r="10" spans="1:12">
      <c r="C10" s="1" t="str">
        <f>F3</f>
        <v>klasa3</v>
      </c>
      <c r="D10" s="3">
        <f>F5</f>
        <v>34</v>
      </c>
      <c r="E10" s="3">
        <f>F4</f>
        <v>0.2</v>
      </c>
      <c r="F10" s="3">
        <f t="shared" si="0"/>
        <v>40</v>
      </c>
      <c r="G10" s="3">
        <f t="shared" si="1"/>
        <v>36</v>
      </c>
      <c r="H10" s="3">
        <f t="shared" si="2"/>
        <v>0.9</v>
      </c>
      <c r="I10" s="5">
        <f t="shared" si="3"/>
        <v>0.9</v>
      </c>
    </row>
    <row r="11" spans="1:12">
      <c r="C11" s="1" t="str">
        <f>G3</f>
        <v>klasa4</v>
      </c>
      <c r="D11" s="3">
        <f>G5</f>
        <v>46</v>
      </c>
      <c r="E11" s="3">
        <f>G4</f>
        <v>0.2</v>
      </c>
      <c r="F11" s="3">
        <f t="shared" si="0"/>
        <v>40</v>
      </c>
      <c r="G11" s="3">
        <f t="shared" si="1"/>
        <v>36</v>
      </c>
      <c r="H11" s="3">
        <f t="shared" si="2"/>
        <v>0.9</v>
      </c>
      <c r="I11" s="5">
        <f t="shared" si="3"/>
        <v>0.9</v>
      </c>
    </row>
    <row r="12" spans="1:12">
      <c r="C12" s="1" t="str">
        <f>H3</f>
        <v>klasa5</v>
      </c>
      <c r="D12" s="3">
        <f>H5</f>
        <v>43</v>
      </c>
      <c r="E12" s="3">
        <f>H4</f>
        <v>0.2</v>
      </c>
      <c r="F12" s="3">
        <f t="shared" si="0"/>
        <v>40</v>
      </c>
      <c r="G12" s="3">
        <f t="shared" si="1"/>
        <v>9</v>
      </c>
      <c r="H12" s="3">
        <f t="shared" si="2"/>
        <v>0.22500000000000001</v>
      </c>
      <c r="I12" s="5">
        <f t="shared" si="3"/>
        <v>0.22500000000000001</v>
      </c>
    </row>
    <row r="13" spans="1:12">
      <c r="C13" s="1" t="str">
        <f>I3</f>
        <v>klasa6</v>
      </c>
      <c r="D13" s="3">
        <f>I5</f>
        <v>0</v>
      </c>
      <c r="E13" s="3">
        <f>I4</f>
        <v>0</v>
      </c>
      <c r="F13" s="3">
        <f t="shared" si="0"/>
        <v>0</v>
      </c>
      <c r="G13" s="3">
        <f t="shared" si="1"/>
        <v>0</v>
      </c>
      <c r="H13" s="3"/>
      <c r="I13" s="5"/>
    </row>
    <row r="14" spans="1:12">
      <c r="C14" s="1" t="str">
        <f>J3</f>
        <v>klasa7</v>
      </c>
      <c r="D14" s="3">
        <f>J5</f>
        <v>0</v>
      </c>
      <c r="E14" s="3">
        <f>J4</f>
        <v>0</v>
      </c>
      <c r="F14" s="3">
        <f t="shared" si="0"/>
        <v>0</v>
      </c>
      <c r="G14" s="3">
        <f t="shared" si="1"/>
        <v>0</v>
      </c>
      <c r="H14" s="3"/>
      <c r="I14" s="5"/>
    </row>
    <row r="15" spans="1:12">
      <c r="C15" s="1" t="str">
        <f>K3</f>
        <v>klasa8</v>
      </c>
      <c r="D15" s="3">
        <f>K5</f>
        <v>0</v>
      </c>
      <c r="E15" s="3">
        <f>K4</f>
        <v>0</v>
      </c>
      <c r="F15" s="3">
        <f t="shared" si="0"/>
        <v>0</v>
      </c>
      <c r="G15" s="3">
        <f t="shared" si="1"/>
        <v>0</v>
      </c>
      <c r="H15" s="3"/>
      <c r="I15" s="5"/>
    </row>
    <row r="16" spans="1:12">
      <c r="C16" s="1" t="str">
        <f>L3</f>
        <v>klasa9</v>
      </c>
      <c r="D16" s="3">
        <f>L5</f>
        <v>0</v>
      </c>
      <c r="E16" s="3">
        <f>L4</f>
        <v>0</v>
      </c>
      <c r="F16" s="3">
        <f t="shared" si="0"/>
        <v>0</v>
      </c>
      <c r="G16" s="3">
        <f t="shared" si="1"/>
        <v>0</v>
      </c>
      <c r="H16" s="3"/>
      <c r="I16" s="5"/>
    </row>
    <row r="17" spans="3:9">
      <c r="C17" t="s">
        <v>18</v>
      </c>
      <c r="D17" s="4">
        <f>SUM(D8:D16)</f>
        <v>200</v>
      </c>
      <c r="G17" t="s">
        <v>19</v>
      </c>
      <c r="H17" s="4">
        <f>SUM(H8:H16)</f>
        <v>4.25</v>
      </c>
      <c r="I17" s="5">
        <f>SUM(I8:I16)</f>
        <v>4.25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C42" sqref="C42"/>
    </sheetView>
  </sheetViews>
  <sheetFormatPr defaultRowHeight="14.25"/>
  <cols>
    <col min="2" max="2" width="10.25" customWidth="1"/>
    <col min="3" max="3" width="9.25" bestFit="1" customWidth="1"/>
  </cols>
  <sheetData>
    <row r="1" spans="1:14">
      <c r="A1" t="s">
        <v>39</v>
      </c>
    </row>
    <row r="3" spans="1:14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34</v>
      </c>
      <c r="N3">
        <v>10</v>
      </c>
    </row>
    <row r="4" spans="1:14">
      <c r="B4" t="s">
        <v>31</v>
      </c>
      <c r="C4">
        <v>18.600000000000001</v>
      </c>
      <c r="D4">
        <v>17.899999999999999</v>
      </c>
      <c r="E4">
        <v>18.100000000000001</v>
      </c>
      <c r="F4">
        <v>17</v>
      </c>
      <c r="G4">
        <v>18.7</v>
      </c>
      <c r="H4">
        <v>18.3</v>
      </c>
      <c r="I4">
        <v>17.600000000000001</v>
      </c>
      <c r="J4">
        <v>17.100000000000001</v>
      </c>
      <c r="K4">
        <v>16</v>
      </c>
      <c r="L4">
        <v>16.5</v>
      </c>
      <c r="M4" t="s">
        <v>33</v>
      </c>
      <c r="N4">
        <f>SUM(C4:L4)</f>
        <v>175.79999999999998</v>
      </c>
    </row>
    <row r="7" spans="1:14">
      <c r="B7" t="s">
        <v>32</v>
      </c>
      <c r="C7">
        <f>AVERAGE(C4:L4)</f>
        <v>17.579999999999998</v>
      </c>
      <c r="F7" t="s">
        <v>43</v>
      </c>
      <c r="G7">
        <v>11</v>
      </c>
    </row>
    <row r="9" spans="1:14">
      <c r="B9" t="s">
        <v>35</v>
      </c>
      <c r="C9">
        <f>SQRT((1/(N3-1))*((C4-C7)^2+(D4-C7)^2+(E4-C7)^2+(F4-C7)^2+(G4-C7)^2+(H4-C7)^2+(I4-C7)^2+(J4-C7)^2+(K4-C7)^2+(L4-C7)^2))</f>
        <v>0.9077444574328174</v>
      </c>
      <c r="F9" t="s">
        <v>87</v>
      </c>
      <c r="G9">
        <v>1.7876300000000001</v>
      </c>
    </row>
    <row r="12" spans="1:14">
      <c r="B12" t="s">
        <v>36</v>
      </c>
      <c r="C12">
        <f>C7-(C16*(C9/SQRT(N3)))</f>
        <v>16.930626436928634</v>
      </c>
    </row>
    <row r="13" spans="1:14">
      <c r="B13" t="s">
        <v>38</v>
      </c>
      <c r="C13">
        <f>C7+(C16*(C9/SQRT(N3)))</f>
        <v>18.229373563071363</v>
      </c>
    </row>
    <row r="16" spans="1:14">
      <c r="B16" t="s">
        <v>37</v>
      </c>
      <c r="C16">
        <v>2.2622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1" sqref="B11"/>
    </sheetView>
  </sheetViews>
  <sheetFormatPr defaultRowHeight="14.25"/>
  <cols>
    <col min="2" max="2" width="12.375" customWidth="1"/>
    <col min="3" max="3" width="12.125" customWidth="1"/>
  </cols>
  <sheetData>
    <row r="1" spans="1:3">
      <c r="A1" t="s">
        <v>40</v>
      </c>
    </row>
    <row r="3" spans="1:3">
      <c r="B3" t="s">
        <v>41</v>
      </c>
      <c r="C3">
        <v>200</v>
      </c>
    </row>
    <row r="4" spans="1:3">
      <c r="B4" t="s">
        <v>42</v>
      </c>
      <c r="C4">
        <v>36</v>
      </c>
    </row>
    <row r="5" spans="1:3">
      <c r="B5" t="s">
        <v>34</v>
      </c>
      <c r="C5">
        <v>10</v>
      </c>
    </row>
    <row r="7" spans="1:3">
      <c r="B7" t="s">
        <v>43</v>
      </c>
      <c r="C7">
        <f>C3/C5</f>
        <v>20</v>
      </c>
    </row>
    <row r="8" spans="1:3">
      <c r="B8" t="s">
        <v>35</v>
      </c>
      <c r="C8">
        <f>SQRT((1/(C5-1))*C4)</f>
        <v>2</v>
      </c>
    </row>
    <row r="9" spans="1:3">
      <c r="B9" t="s">
        <v>36</v>
      </c>
      <c r="C9">
        <f>C7-C12*(2/SQRT(C5))</f>
        <v>18.56925909543342</v>
      </c>
    </row>
    <row r="10" spans="1:3">
      <c r="B10" t="s">
        <v>38</v>
      </c>
      <c r="C10">
        <f>C7+C12*(2/SQRT(C5))</f>
        <v>21.43074090456658</v>
      </c>
    </row>
    <row r="12" spans="1:3">
      <c r="B12" t="s">
        <v>37</v>
      </c>
      <c r="C12">
        <v>2.2622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4.25"/>
  <cols>
    <col min="2" max="2" width="14.375" customWidth="1"/>
    <col min="3" max="3" width="9.25" bestFit="1" customWidth="1"/>
  </cols>
  <sheetData>
    <row r="1" spans="1:3">
      <c r="A1" t="s">
        <v>44</v>
      </c>
    </row>
    <row r="3" spans="1:3">
      <c r="B3" t="s">
        <v>46</v>
      </c>
      <c r="C3">
        <v>1000</v>
      </c>
    </row>
    <row r="4" spans="1:3">
      <c r="B4" t="s">
        <v>47</v>
      </c>
      <c r="C4">
        <v>80</v>
      </c>
    </row>
    <row r="6" spans="1:3">
      <c r="B6" t="s">
        <v>45</v>
      </c>
      <c r="C6">
        <f>C4/C3</f>
        <v>0.08</v>
      </c>
    </row>
    <row r="7" spans="1:3">
      <c r="B7" t="s">
        <v>48</v>
      </c>
      <c r="C7">
        <v>1.96</v>
      </c>
    </row>
    <row r="9" spans="1:3">
      <c r="B9" t="s">
        <v>49</v>
      </c>
      <c r="C9">
        <f>C6-C7*SQRT((C6*(1-C6))/C3)</f>
        <v>6.3185073297810659E-2</v>
      </c>
    </row>
    <row r="10" spans="1:3">
      <c r="B10" t="s">
        <v>50</v>
      </c>
      <c r="C10">
        <f>C6+C7*SQRT((C6*(1-C6))/C3)</f>
        <v>9.6814926702189344E-2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L42" sqref="L42"/>
    </sheetView>
  </sheetViews>
  <sheetFormatPr defaultRowHeight="14.25"/>
  <cols>
    <col min="2" max="2" width="9.75" customWidth="1"/>
    <col min="3" max="3" width="9.25" bestFit="1" customWidth="1"/>
  </cols>
  <sheetData>
    <row r="1" spans="1:15">
      <c r="A1" t="s">
        <v>51</v>
      </c>
    </row>
    <row r="3" spans="1:15">
      <c r="B3" t="s">
        <v>34</v>
      </c>
      <c r="C3">
        <v>10</v>
      </c>
      <c r="E3" t="s">
        <v>63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</row>
    <row r="4" spans="1:15">
      <c r="B4" t="s">
        <v>66</v>
      </c>
      <c r="C4">
        <v>250</v>
      </c>
      <c r="E4" t="s">
        <v>52</v>
      </c>
      <c r="F4">
        <v>254</v>
      </c>
      <c r="G4">
        <v>269</v>
      </c>
      <c r="H4">
        <v>254</v>
      </c>
      <c r="I4">
        <v>248</v>
      </c>
      <c r="J4">
        <v>263</v>
      </c>
      <c r="K4">
        <v>256</v>
      </c>
      <c r="L4">
        <v>258</v>
      </c>
      <c r="M4">
        <v>261</v>
      </c>
      <c r="N4">
        <v>264</v>
      </c>
      <c r="O4">
        <v>258</v>
      </c>
    </row>
    <row r="7" spans="1:15">
      <c r="B7" t="s">
        <v>64</v>
      </c>
      <c r="C7">
        <f>AVERAGE(F4:O4)</f>
        <v>258.5</v>
      </c>
    </row>
    <row r="9" spans="1:15">
      <c r="B9" t="s">
        <v>35</v>
      </c>
      <c r="C9">
        <f>SQRT((1/(C3-1))*((F4-C7)^2+(G4-C7)^2+(H4-C7)^2+(I4-C7)^2+(J4-C7)^2+(K4-C7)^2+(L4-C7)^2+(M4-C7)^2+(N4-C7)^2+(O4-C7)^2))</f>
        <v>6.0046278448839399</v>
      </c>
    </row>
    <row r="11" spans="1:15">
      <c r="B11" t="s">
        <v>65</v>
      </c>
      <c r="C11">
        <f>((C7-C4)/C9)*SQRT(C3)</f>
        <v>4.4764406397530472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33" sqref="C33"/>
    </sheetView>
  </sheetViews>
  <sheetFormatPr defaultRowHeight="14.25"/>
  <cols>
    <col min="6" max="6" width="11.25" bestFit="1" customWidth="1"/>
  </cols>
  <sheetData>
    <row r="1" spans="1:7">
      <c r="A1" t="s">
        <v>67</v>
      </c>
    </row>
    <row r="3" spans="1:7">
      <c r="B3" s="1" t="s">
        <v>68</v>
      </c>
      <c r="C3" s="1" t="s">
        <v>69</v>
      </c>
      <c r="D3" s="1" t="s">
        <v>70</v>
      </c>
    </row>
    <row r="4" spans="1:7">
      <c r="B4" s="1" t="s">
        <v>71</v>
      </c>
      <c r="C4" s="1">
        <v>40</v>
      </c>
      <c r="D4" s="1">
        <v>10</v>
      </c>
      <c r="F4" t="s">
        <v>76</v>
      </c>
      <c r="G4">
        <f>SUM(C4:D4)</f>
        <v>50</v>
      </c>
    </row>
    <row r="5" spans="1:7">
      <c r="B5" s="1" t="s">
        <v>72</v>
      </c>
      <c r="C5" s="1">
        <v>80</v>
      </c>
      <c r="D5" s="1">
        <v>60</v>
      </c>
      <c r="F5" t="s">
        <v>77</v>
      </c>
      <c r="G5">
        <f t="shared" ref="G5:G6" si="0">SUM(C5:D5)</f>
        <v>140</v>
      </c>
    </row>
    <row r="6" spans="1:7">
      <c r="B6" s="1" t="s">
        <v>73</v>
      </c>
      <c r="C6" s="1">
        <v>60</v>
      </c>
      <c r="D6" s="1">
        <v>20</v>
      </c>
      <c r="F6" t="s">
        <v>78</v>
      </c>
      <c r="G6">
        <f t="shared" si="0"/>
        <v>80</v>
      </c>
    </row>
    <row r="9" spans="1:7">
      <c r="C9" t="s">
        <v>74</v>
      </c>
      <c r="D9" t="s">
        <v>75</v>
      </c>
      <c r="F9" t="s">
        <v>80</v>
      </c>
      <c r="G9">
        <f>SUM(G4:G6)</f>
        <v>270</v>
      </c>
    </row>
    <row r="10" spans="1:7">
      <c r="C10">
        <f>SUM(C4:C6)</f>
        <v>180</v>
      </c>
      <c r="D10">
        <f>SUM(D4:D6)</f>
        <v>90</v>
      </c>
    </row>
    <row r="14" spans="1:7">
      <c r="B14" t="s">
        <v>79</v>
      </c>
      <c r="C14">
        <f>(G4*C10)/G9</f>
        <v>33.333333333333336</v>
      </c>
      <c r="E14" t="s">
        <v>83</v>
      </c>
      <c r="F14">
        <f>(G4*D10)/G9</f>
        <v>16.666666666666668</v>
      </c>
    </row>
    <row r="15" spans="1:7">
      <c r="B15" t="s">
        <v>81</v>
      </c>
      <c r="C15">
        <f>(G5*C10)/G9</f>
        <v>93.333333333333329</v>
      </c>
      <c r="E15" t="s">
        <v>84</v>
      </c>
      <c r="F15">
        <f>(G5*D10)/G9</f>
        <v>46.666666666666664</v>
      </c>
    </row>
    <row r="16" spans="1:7">
      <c r="B16" t="s">
        <v>82</v>
      </c>
      <c r="C16">
        <f>(G6*C10)/G9</f>
        <v>53.333333333333336</v>
      </c>
      <c r="E16" t="s">
        <v>85</v>
      </c>
      <c r="F16">
        <f>(G6*D10)/G9</f>
        <v>26.666666666666668</v>
      </c>
    </row>
    <row r="21" spans="2:3">
      <c r="B21" t="s">
        <v>86</v>
      </c>
      <c r="C21">
        <f>(((C4-C14)^2)/C14)+(((D4-F14)^2)/F14)+(((C5-C15)^2)/C15)+(((D5-F15)^2)/F15)+(((C6-C16)^2)/C16)+(((D6-F16)^2)/F16)</f>
        <v>12.214285714285712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TEST CHI-KWADRAT ZGODNOŚCI</vt:lpstr>
      <vt:lpstr>ROBOTNICY LOSOWO</vt:lpstr>
      <vt:lpstr>POLA ZIEMNIAKÓW</vt:lpstr>
      <vt:lpstr>KONTROLA 1000 POJAZDÓW</vt:lpstr>
      <vt:lpstr>KOSTKI MASŁA</vt:lpstr>
      <vt:lpstr>CECHA X 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2016-02-18T08:12:03Z</dcterms:created>
  <dcterms:modified xsi:type="dcterms:W3CDTF">2016-02-18T13:01:02Z</dcterms:modified>
</cp:coreProperties>
</file>