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Legion Y7000\Desktop\"/>
    </mc:Choice>
  </mc:AlternateContent>
  <xr:revisionPtr revIDLastSave="0" documentId="8_{322316C1-0265-4110-88B1-BBE2D3251032}" xr6:coauthVersionLast="45" xr6:coauthVersionMax="45" xr10:uidLastSave="{00000000-0000-0000-0000-000000000000}"/>
  <bookViews>
    <workbookView xWindow="-108" yWindow="-108" windowWidth="23256" windowHeight="13176" xr2:uid="{1B5A6ABD-0E95-45BD-B30C-68473E7658BC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prevWBS" localSheetId="2">AC!$A1048576</definedName>
    <definedName name="prevWBS" localSheetId="1">EV!$A1048576</definedName>
    <definedName name="prevWBS" localSheetId="0">Report!$A1048576</definedName>
    <definedName name="_xlnm.Print_Area" localSheetId="2">AC!$A$2:$M$3</definedName>
    <definedName name="_xlnm.Print_Area" localSheetId="1">EV!$A$2:$O$3</definedName>
    <definedName name="_xlnm.Print_Area" localSheetId="0">Report!$A$1:$N$81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" l="1"/>
  <c r="I19" i="3"/>
  <c r="E74" i="3"/>
  <c r="F74" i="3"/>
  <c r="G74" i="3"/>
  <c r="H74" i="3"/>
  <c r="I74" i="3"/>
  <c r="J74" i="3"/>
  <c r="K74" i="3"/>
  <c r="K80" i="3" s="1"/>
  <c r="L74" i="3"/>
  <c r="L80" i="3" s="1"/>
  <c r="M74" i="3"/>
  <c r="M78" i="3" s="1"/>
  <c r="N74" i="3"/>
  <c r="O74" i="3"/>
  <c r="P74" i="3"/>
  <c r="Q74" i="3"/>
  <c r="R74" i="3"/>
  <c r="R79" i="3" s="1"/>
  <c r="S74" i="3"/>
  <c r="S77" i="3" s="1"/>
  <c r="T74" i="3"/>
  <c r="T78" i="3" s="1"/>
  <c r="U74" i="3"/>
  <c r="U77" i="3" s="1"/>
  <c r="V74" i="3"/>
  <c r="W74" i="3"/>
  <c r="X74" i="3"/>
  <c r="Y74" i="3"/>
  <c r="Y78" i="3" s="1"/>
  <c r="Z74" i="3"/>
  <c r="Z78" i="3" s="1"/>
  <c r="AA74" i="3"/>
  <c r="AA78" i="3" s="1"/>
  <c r="AB74" i="3"/>
  <c r="AC74" i="3"/>
  <c r="AC80" i="3" s="1"/>
  <c r="AD74" i="3"/>
  <c r="AE74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D73" i="3"/>
  <c r="C22" i="8"/>
  <c r="AD53" i="9"/>
  <c r="E70" i="3"/>
  <c r="C22" i="3"/>
  <c r="C51" i="3"/>
  <c r="C52" i="3"/>
  <c r="C39" i="8" s="1"/>
  <c r="C53" i="3"/>
  <c r="C54" i="3"/>
  <c r="C55" i="3"/>
  <c r="C56" i="3"/>
  <c r="C43" i="8" s="1"/>
  <c r="C57" i="3"/>
  <c r="C44" i="8" s="1"/>
  <c r="C58" i="3"/>
  <c r="C45" i="8" s="1"/>
  <c r="C59" i="3"/>
  <c r="C60" i="3"/>
  <c r="C61" i="3"/>
  <c r="C62" i="3"/>
  <c r="C63" i="3"/>
  <c r="C64" i="3"/>
  <c r="C65" i="3"/>
  <c r="C66" i="3"/>
  <c r="C67" i="3"/>
  <c r="K77" i="3"/>
  <c r="N77" i="3"/>
  <c r="O77" i="3"/>
  <c r="R77" i="3"/>
  <c r="V77" i="3"/>
  <c r="Y77" i="3"/>
  <c r="Z77" i="3"/>
  <c r="AA77" i="3"/>
  <c r="K78" i="3"/>
  <c r="N78" i="3"/>
  <c r="O78" i="3"/>
  <c r="R78" i="3"/>
  <c r="S78" i="3"/>
  <c r="V78" i="3"/>
  <c r="K79" i="3"/>
  <c r="K81" i="3" s="1"/>
  <c r="N79" i="3"/>
  <c r="O79" i="3"/>
  <c r="V79" i="3"/>
  <c r="V81" i="3" s="1"/>
  <c r="Y79" i="3"/>
  <c r="Y81" i="3" s="1"/>
  <c r="Z79" i="3"/>
  <c r="AA79" i="3"/>
  <c r="AA81" i="3" s="1"/>
  <c r="AC79" i="3"/>
  <c r="N80" i="3"/>
  <c r="O80" i="3"/>
  <c r="R80" i="3"/>
  <c r="S80" i="3"/>
  <c r="U80" i="3"/>
  <c r="V80" i="3"/>
  <c r="AA80" i="3"/>
  <c r="N81" i="3"/>
  <c r="O81" i="3"/>
  <c r="Z81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C40" i="8"/>
  <c r="C41" i="8"/>
  <c r="C42" i="8"/>
  <c r="C46" i="8"/>
  <c r="C47" i="8"/>
  <c r="C48" i="8"/>
  <c r="C49" i="8"/>
  <c r="C50" i="8"/>
  <c r="C51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M81" i="3" l="1"/>
  <c r="M79" i="3"/>
  <c r="M77" i="3"/>
  <c r="AC81" i="3"/>
  <c r="U78" i="3"/>
  <c r="AC78" i="3"/>
  <c r="Z80" i="3"/>
  <c r="M80" i="3"/>
  <c r="U79" i="3"/>
  <c r="U81" i="3" s="1"/>
  <c r="AC77" i="3"/>
  <c r="Y80" i="3"/>
  <c r="S79" i="3"/>
  <c r="S81" i="3" s="1"/>
  <c r="T77" i="3"/>
  <c r="L79" i="3"/>
  <c r="R81" i="3"/>
  <c r="L81" i="3"/>
  <c r="T79" i="3"/>
  <c r="AB77" i="3"/>
  <c r="T80" i="3"/>
  <c r="AB78" i="3"/>
  <c r="T81" i="3"/>
  <c r="AB79" i="3"/>
  <c r="AB81" i="3" s="1"/>
  <c r="AB80" i="3"/>
  <c r="L77" i="3"/>
  <c r="L78" i="3"/>
  <c r="K69" i="3"/>
  <c r="L69" i="3"/>
  <c r="M69" i="3"/>
  <c r="N69" i="3"/>
  <c r="O69" i="3"/>
  <c r="I53" i="9"/>
  <c r="J53" i="9"/>
  <c r="K53" i="9"/>
  <c r="L53" i="9"/>
  <c r="M53" i="9"/>
  <c r="C1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8" i="3"/>
  <c r="C38" i="8" s="1"/>
  <c r="D69" i="3" l="1"/>
  <c r="E69" i="3"/>
  <c r="F69" i="3"/>
  <c r="G69" i="3"/>
  <c r="H69" i="3"/>
  <c r="I69" i="3"/>
  <c r="J69" i="3"/>
  <c r="C14" i="8"/>
  <c r="C10" i="8"/>
  <c r="C11" i="8"/>
  <c r="C12" i="8"/>
  <c r="C13" i="8"/>
  <c r="C15" i="8"/>
  <c r="C16" i="8"/>
  <c r="C17" i="8"/>
  <c r="C19" i="8"/>
  <c r="C20" i="8"/>
  <c r="C21" i="8"/>
  <c r="F53" i="9"/>
  <c r="G53" i="9"/>
  <c r="H53" i="9"/>
  <c r="C53" i="9"/>
  <c r="D53" i="9"/>
  <c r="E53" i="9"/>
  <c r="AD55" i="9" l="1"/>
  <c r="P55" i="9"/>
  <c r="R55" i="9"/>
  <c r="N55" i="9"/>
  <c r="O55" i="9"/>
  <c r="Q55" i="9"/>
  <c r="AC55" i="9"/>
  <c r="T55" i="9"/>
  <c r="Z55" i="9"/>
  <c r="Y55" i="9"/>
  <c r="X55" i="9"/>
  <c r="S55" i="9"/>
  <c r="V55" i="9"/>
  <c r="U55" i="9"/>
  <c r="W55" i="9"/>
  <c r="AA55" i="9"/>
  <c r="AB55" i="9"/>
  <c r="P70" i="3"/>
  <c r="Q70" i="3"/>
  <c r="T70" i="3"/>
  <c r="W70" i="3"/>
  <c r="AB70" i="3"/>
  <c r="AE70" i="3"/>
  <c r="Y70" i="3"/>
  <c r="S70" i="3"/>
  <c r="Z70" i="3"/>
  <c r="V70" i="3"/>
  <c r="AC70" i="3"/>
  <c r="X70" i="3"/>
  <c r="U70" i="3"/>
  <c r="R70" i="3"/>
  <c r="AA70" i="3"/>
  <c r="AD70" i="3"/>
  <c r="L55" i="9"/>
  <c r="C55" i="9"/>
  <c r="M55" i="9"/>
  <c r="K55" i="9"/>
  <c r="I55" i="9"/>
  <c r="G55" i="9"/>
  <c r="F55" i="9"/>
  <c r="E55" i="9"/>
  <c r="D55" i="9"/>
  <c r="H55" i="9"/>
  <c r="J55" i="9"/>
  <c r="M70" i="3"/>
  <c r="K70" i="3"/>
  <c r="L70" i="3"/>
  <c r="O70" i="3"/>
  <c r="N70" i="3"/>
  <c r="C9" i="8"/>
  <c r="C69" i="3"/>
  <c r="H70" i="3"/>
  <c r="G70" i="3"/>
  <c r="J70" i="3"/>
  <c r="D70" i="3"/>
  <c r="F70" i="3"/>
  <c r="I70" i="3"/>
  <c r="L54" i="8" l="1"/>
  <c r="S54" i="8"/>
  <c r="AD54" i="8"/>
  <c r="Z54" i="8"/>
  <c r="V54" i="8"/>
  <c r="R54" i="8"/>
  <c r="AC54" i="8"/>
  <c r="Y54" i="8"/>
  <c r="Q54" i="8"/>
  <c r="U54" i="8"/>
  <c r="AA54" i="8"/>
  <c r="X54" i="8"/>
  <c r="AB54" i="8"/>
  <c r="P54" i="8"/>
  <c r="T54" i="8"/>
  <c r="AE54" i="8"/>
  <c r="W54" i="8"/>
  <c r="J54" i="8"/>
  <c r="G54" i="8"/>
  <c r="D54" i="8"/>
  <c r="M54" i="8"/>
  <c r="I54" i="8"/>
  <c r="N54" i="8"/>
  <c r="F54" i="8"/>
  <c r="H54" i="8"/>
  <c r="O54" i="8"/>
  <c r="E54" i="8"/>
  <c r="K54" i="8"/>
  <c r="AE77" i="3" l="1"/>
  <c r="AE80" i="3"/>
  <c r="AE78" i="3"/>
  <c r="AE79" i="3"/>
  <c r="AE81" i="3" s="1"/>
  <c r="P79" i="3"/>
  <c r="P81" i="3" s="1"/>
  <c r="P78" i="3"/>
  <c r="P80" i="3"/>
  <c r="P77" i="3"/>
  <c r="X80" i="3"/>
  <c r="X77" i="3"/>
  <c r="X78" i="3"/>
  <c r="X79" i="3"/>
  <c r="X81" i="3" s="1"/>
  <c r="AD78" i="3"/>
  <c r="AD80" i="3"/>
  <c r="AD77" i="3"/>
  <c r="AD79" i="3"/>
  <c r="AD81" i="3" s="1"/>
  <c r="W77" i="3"/>
  <c r="W78" i="3"/>
  <c r="W79" i="3"/>
  <c r="W81" i="3" s="1"/>
  <c r="W80" i="3"/>
  <c r="Q78" i="3"/>
  <c r="Q79" i="3"/>
  <c r="Q81" i="3" s="1"/>
  <c r="Q80" i="3"/>
  <c r="Q77" i="3"/>
  <c r="J78" i="3"/>
  <c r="J79" i="3"/>
  <c r="J81" i="3" s="1"/>
  <c r="J80" i="3"/>
  <c r="J19" i="3" s="1"/>
  <c r="J77" i="3"/>
  <c r="G80" i="3"/>
  <c r="G77" i="3"/>
  <c r="G78" i="3"/>
  <c r="G79" i="3"/>
  <c r="G81" i="3" s="1"/>
  <c r="D74" i="3"/>
  <c r="D79" i="3" l="1"/>
  <c r="D81" i="3" s="1"/>
  <c r="H80" i="3"/>
  <c r="H77" i="3"/>
  <c r="H78" i="3"/>
  <c r="H79" i="3"/>
  <c r="H81" i="3" s="1"/>
  <c r="E77" i="3"/>
  <c r="E78" i="3"/>
  <c r="E79" i="3"/>
  <c r="E81" i="3" s="1"/>
  <c r="E80" i="3"/>
  <c r="F77" i="3"/>
  <c r="F78" i="3"/>
  <c r="F79" i="3"/>
  <c r="F81" i="3" s="1"/>
  <c r="F80" i="3"/>
  <c r="I79" i="3"/>
  <c r="I81" i="3" s="1"/>
  <c r="I80" i="3"/>
  <c r="I77" i="3"/>
  <c r="I78" i="3"/>
  <c r="D80" i="3"/>
  <c r="J18" i="3"/>
  <c r="D77" i="3"/>
  <c r="D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<sst xmlns="http://schemas.openxmlformats.org/spreadsheetml/2006/main" count="250" uniqueCount="110">
  <si>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</si>
  <si>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</si>
  <si>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</si>
  <si>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</si>
  <si>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</si>
  <si>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</si>
  <si>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</si>
  <si>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</si>
  <si>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</si>
  <si>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</si>
  <si>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</si>
  <si>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</si>
  <si>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</si>
  <si>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</si>
  <si>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</si>
  <si>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</si>
  <si>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</si>
  <si>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</si>
  <si>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For Period: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</si>
  <si>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</si>
  <si>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</si>
  <si>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</si>
  <si>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</si>
  <si>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</si>
  <si>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</si>
  <si>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</si>
  <si>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</si>
  <si>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</si>
  <si>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</si>
  <si>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</si>
  <si>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</si>
  <si>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</si>
  <si>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</si>
  <si>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</si>
  <si>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</si>
  <si>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</si>
  <si>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</si>
  <si>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</si>
  <si>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</si>
  <si>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Huỳnh Tuấn Đạt</t>
  </si>
  <si>
    <t>CPI</t>
  </si>
  <si>
    <t>SPI</t>
  </si>
  <si>
    <t>Week 5</t>
  </si>
  <si>
    <t>Planing</t>
  </si>
  <si>
    <t>Project Management Plan &amp; Process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</si>
  <si>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</si>
  <si>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</si>
  <si>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</si>
  <si>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</si>
  <si>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</si>
  <si>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</si>
  <si>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</si>
  <si>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</si>
  <si>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Requirement Plan and Process</t>
  </si>
  <si>
    <t>Create Requirement Plan</t>
  </si>
  <si>
    <t>Create Requirement Process</t>
  </si>
  <si>
    <t>Architecture Plan and Process</t>
  </si>
  <si>
    <t>Create Architecture Plan</t>
  </si>
  <si>
    <t>Create Architecture Process</t>
  </si>
  <si>
    <t>Details Design Plan and Process</t>
  </si>
  <si>
    <t>Create Details Design Process</t>
  </si>
  <si>
    <t>Implementation Plan and Process</t>
  </si>
  <si>
    <t>Create Implementation Plan</t>
  </si>
  <si>
    <t>Create Implementation Process</t>
  </si>
  <si>
    <t>Test Plan and Process</t>
  </si>
  <si>
    <t>Create Test Plan</t>
  </si>
  <si>
    <t>Create Test Process</t>
  </si>
  <si>
    <t>Trainning Plan</t>
  </si>
  <si>
    <t>Create Trainning Plan</t>
  </si>
  <si>
    <t>Analysing &amp; Training</t>
  </si>
  <si>
    <t>Requirement</t>
  </si>
  <si>
    <t>Release S.R.S</t>
  </si>
  <si>
    <t>Release ConOp</t>
  </si>
  <si>
    <t>Release Tracebility Matrix</t>
  </si>
  <si>
    <t>Architecture and Design</t>
  </si>
  <si>
    <t>Release Architecture Driver</t>
  </si>
  <si>
    <t>Release Architecture Design</t>
  </si>
  <si>
    <t>Release Details Design</t>
  </si>
  <si>
    <t>Risk Management</t>
  </si>
  <si>
    <t>Training</t>
  </si>
  <si>
    <t>Implementation &amp;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</si>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</sst>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5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1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i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5" borderId="7" applyNumberFormat="0" applyFont="0" applyAlignment="0" applyProtection="0"/>
    <xf numFmtId="9" fontId="3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6" fillId="22" borderId="0" xfId="0" applyFont="1" applyFill="1" applyBorder="1" applyAlignment="1">
      <alignment horizontal="left" vertical="center"/>
    </xf>
    <xf numFmtId="0" fontId="2" fillId="0" borderId="0" xfId="0" applyFont="1"/>
    <xf numFmtId="0" fontId="27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28" fillId="0" borderId="14" xfId="0" applyFont="1" applyBorder="1"/>
    <xf numFmtId="0" fontId="0" fillId="23" borderId="0" xfId="0" applyFill="1" applyBorder="1"/>
    <xf numFmtId="0" fontId="3" fillId="0" borderId="14" xfId="34" applyBorder="1" applyAlignment="1" applyProtection="1">
      <alignment horizontal="left" wrapText="1"/>
    </xf>
    <xf numFmtId="0" fontId="2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29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horizontal="right" vertical="top"/>
    </xf>
    <xf numFmtId="0" fontId="27" fillId="23" borderId="0" xfId="0" applyFont="1" applyFill="1" applyBorder="1" applyAlignment="1">
      <alignment horizontal="left" vertical="top" wrapText="1"/>
    </xf>
    <xf numFmtId="0" fontId="28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1" fillId="23" borderId="0" xfId="0" applyFont="1" applyFill="1" applyBorder="1" applyAlignment="1"/>
    <xf numFmtId="0" fontId="32" fillId="23" borderId="0" xfId="0" applyFont="1" applyFill="1" applyBorder="1" applyAlignment="1">
      <alignment horizontal="center"/>
    </xf>
    <xf numFmtId="0" fontId="33" fillId="23" borderId="0" xfId="34" applyFont="1" applyFill="1" applyBorder="1" applyAlignment="1" applyProtection="1">
      <alignment horizontal="left" indent="1"/>
    </xf>
    <xf numFmtId="0" fontId="34" fillId="23" borderId="0" xfId="0" applyFont="1" applyFill="1" applyBorder="1" applyAlignment="1" applyProtection="1">
      <alignment horizontal="left" indent="1"/>
    </xf>
    <xf numFmtId="0" fontId="28" fillId="23" borderId="0" xfId="0" applyFont="1" applyFill="1" applyBorder="1"/>
    <xf numFmtId="0" fontId="30" fillId="0" borderId="14" xfId="0" applyFont="1" applyBorder="1" applyAlignment="1">
      <alignment horizontal="left" wrapText="1"/>
    </xf>
    <xf numFmtId="0" fontId="25" fillId="0" borderId="14" xfId="34" applyFont="1" applyBorder="1" applyAlignment="1" applyProtection="1">
      <alignment horizontal="left" wrapText="1"/>
    </xf>
    <xf numFmtId="0" fontId="28" fillId="0" borderId="0" xfId="0" applyFont="1" applyBorder="1"/>
    <xf numFmtId="0" fontId="28" fillId="0" borderId="0" xfId="0" applyFont="1"/>
    <xf numFmtId="0" fontId="28" fillId="0" borderId="0" xfId="0" applyFont="1" applyAlignment="1">
      <alignment horizontal="right"/>
    </xf>
    <xf numFmtId="0" fontId="37" fillId="0" borderId="0" xfId="0" applyFont="1" applyBorder="1"/>
    <xf numFmtId="0" fontId="39" fillId="0" borderId="0" xfId="0" applyFont="1" applyBorder="1"/>
    <xf numFmtId="0" fontId="40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1" fillId="0" borderId="0" xfId="0" applyFont="1" applyBorder="1" applyAlignment="1">
      <alignment horizontal="left"/>
    </xf>
    <xf numFmtId="0" fontId="41" fillId="0" borderId="0" xfId="0" applyFont="1" applyBorder="1" applyAlignment="1">
      <alignment horizontal="right"/>
    </xf>
    <xf numFmtId="0" fontId="41" fillId="0" borderId="10" xfId="0" applyFont="1" applyBorder="1"/>
    <xf numFmtId="165" fontId="41" fillId="0" borderId="11" xfId="0" applyNumberFormat="1" applyFont="1" applyBorder="1" applyAlignment="1">
      <alignment horizontal="center"/>
    </xf>
    <xf numFmtId="0" fontId="42" fillId="0" borderId="0" xfId="0" applyFont="1" applyBorder="1" applyAlignment="1">
      <alignment horizontal="right"/>
    </xf>
    <xf numFmtId="0" fontId="41" fillId="0" borderId="0" xfId="0" applyFont="1" applyBorder="1"/>
    <xf numFmtId="0" fontId="41" fillId="0" borderId="10" xfId="0" applyFont="1" applyBorder="1" applyAlignment="1">
      <alignment horizontal="center"/>
    </xf>
    <xf numFmtId="0" fontId="43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41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4" fillId="0" borderId="0" xfId="0" applyFont="1" applyBorder="1"/>
    <xf numFmtId="0" fontId="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/>
    <xf numFmtId="0" fontId="45" fillId="0" borderId="17" xfId="0" applyFont="1" applyBorder="1" applyAlignment="1">
      <alignment horizontal="left" vertical="center" wrapText="1" indent="4"/>
    </xf>
    <xf numFmtId="0" fontId="46" fillId="23" borderId="17" xfId="0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/>
    </xf>
    <xf numFmtId="0" fontId="42" fillId="24" borderId="0" xfId="0" applyFont="1" applyFill="1" applyBorder="1" applyAlignment="1">
      <alignment vertical="center"/>
    </xf>
    <xf numFmtId="0" fontId="42" fillId="24" borderId="0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34" applyFont="1" applyAlignment="1" applyProtection="1"/>
    <xf numFmtId="0" fontId="28" fillId="0" borderId="0" xfId="0" applyFont="1" applyAlignment="1">
      <alignment horizontal="left"/>
    </xf>
    <xf numFmtId="0" fontId="39" fillId="0" borderId="0" xfId="0" applyFont="1"/>
    <xf numFmtId="0" fontId="39" fillId="20" borderId="0" xfId="0" applyFont="1" applyFill="1"/>
    <xf numFmtId="0" fontId="28" fillId="20" borderId="0" xfId="0" applyFont="1" applyFill="1"/>
    <xf numFmtId="0" fontId="37" fillId="0" borderId="0" xfId="0" applyFont="1" applyAlignment="1">
      <alignment horizontal="right"/>
    </xf>
    <xf numFmtId="0" fontId="38" fillId="24" borderId="0" xfId="0" applyFont="1" applyFill="1" applyBorder="1" applyAlignment="1">
      <alignment horizontal="left" vertical="center"/>
    </xf>
    <xf numFmtId="0" fontId="38" fillId="24" borderId="0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left"/>
    </xf>
    <xf numFmtId="0" fontId="47" fillId="0" borderId="17" xfId="0" applyFont="1" applyFill="1" applyBorder="1"/>
    <xf numFmtId="0" fontId="47" fillId="20" borderId="0" xfId="0" applyFont="1" applyFill="1"/>
    <xf numFmtId="0" fontId="47" fillId="0" borderId="11" xfId="0" applyFont="1" applyBorder="1"/>
    <xf numFmtId="0" fontId="47" fillId="0" borderId="0" xfId="0" applyFont="1"/>
    <xf numFmtId="0" fontId="47" fillId="21" borderId="0" xfId="0" applyFont="1" applyFill="1"/>
    <xf numFmtId="0" fontId="48" fillId="24" borderId="13" xfId="0" applyNumberFormat="1" applyFont="1" applyFill="1" applyBorder="1" applyAlignment="1">
      <alignment horizontal="center" vertical="center"/>
    </xf>
    <xf numFmtId="0" fontId="47" fillId="0" borderId="17" xfId="0" applyFont="1" applyBorder="1"/>
    <xf numFmtId="9" fontId="47" fillId="0" borderId="19" xfId="0" applyNumberFormat="1" applyFont="1" applyFill="1" applyBorder="1"/>
    <xf numFmtId="9" fontId="47" fillId="0" borderId="12" xfId="0" applyNumberFormat="1" applyFont="1" applyFill="1" applyBorder="1"/>
    <xf numFmtId="9" fontId="47" fillId="0" borderId="7" xfId="40" applyFont="1" applyFill="1" applyBorder="1"/>
    <xf numFmtId="0" fontId="47" fillId="0" borderId="7" xfId="0" applyFont="1" applyFill="1" applyBorder="1"/>
    <xf numFmtId="0" fontId="49" fillId="0" borderId="0" xfId="0" applyFont="1" applyAlignment="1">
      <alignment horizontal="right"/>
    </xf>
    <xf numFmtId="0" fontId="48" fillId="24" borderId="13" xfId="0" applyFont="1" applyFill="1" applyBorder="1" applyAlignment="1">
      <alignment horizontal="center" vertical="center" wrapText="1"/>
    </xf>
    <xf numFmtId="0" fontId="47" fillId="20" borderId="0" xfId="0" applyNumberFormat="1" applyFont="1" applyFill="1"/>
    <xf numFmtId="0" fontId="47" fillId="0" borderId="12" xfId="0" applyFont="1" applyFill="1" applyBorder="1"/>
    <xf numFmtId="0" fontId="47" fillId="0" borderId="16" xfId="0" applyFont="1" applyFill="1" applyBorder="1"/>
    <xf numFmtId="0" fontId="49" fillId="0" borderId="11" xfId="0" applyFont="1" applyFill="1" applyBorder="1"/>
    <xf numFmtId="0" fontId="47" fillId="0" borderId="11" xfId="0" applyFont="1" applyFill="1" applyBorder="1"/>
    <xf numFmtId="0" fontId="47" fillId="0" borderId="0" xfId="0" applyFont="1" applyFill="1" applyAlignment="1">
      <alignment horizontal="right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Alignment="1">
      <alignment horizontal="right"/>
    </xf>
    <xf numFmtId="2" fontId="47" fillId="0" borderId="0" xfId="40" applyNumberFormat="1" applyFont="1" applyAlignment="1">
      <alignment horizontal="right"/>
    </xf>
    <xf numFmtId="1" fontId="47" fillId="0" borderId="0" xfId="0" applyNumberFormat="1" applyFont="1" applyAlignment="1">
      <alignment horizontal="right"/>
    </xf>
    <xf numFmtId="0" fontId="47" fillId="25" borderId="0" xfId="0" applyNumberFormat="1" applyFont="1" applyFill="1"/>
    <xf numFmtId="0" fontId="47" fillId="25" borderId="7" xfId="0" applyFont="1" applyFill="1" applyBorder="1"/>
    <xf numFmtId="0" fontId="1" fillId="25" borderId="0" xfId="0" applyFont="1" applyFill="1"/>
    <xf numFmtId="0" fontId="46" fillId="25" borderId="17" xfId="0" applyFont="1" applyFill="1" applyBorder="1" applyAlignment="1">
      <alignment horizontal="left" vertical="center" wrapText="1" indent="1"/>
    </xf>
    <xf numFmtId="0" fontId="47" fillId="25" borderId="12" xfId="0" applyFont="1" applyFill="1" applyBorder="1"/>
    <xf numFmtId="0" fontId="47" fillId="25" borderId="18" xfId="0" applyNumberFormat="1" applyFont="1" applyFill="1" applyBorder="1"/>
    <xf numFmtId="0" fontId="1" fillId="23" borderId="0" xfId="0" applyFont="1" applyFill="1"/>
    <xf numFmtId="0" fontId="47" fillId="25" borderId="17" xfId="0" applyFont="1" applyFill="1" applyBorder="1"/>
    <xf numFmtId="9" fontId="47" fillId="25" borderId="19" xfId="0" applyNumberFormat="1" applyFont="1" applyFill="1" applyBorder="1"/>
    <xf numFmtId="0" fontId="50" fillId="25" borderId="17" xfId="0" applyFont="1" applyFill="1" applyBorder="1" applyAlignment="1">
      <alignment horizontal="left" vertical="center"/>
    </xf>
    <xf numFmtId="0" fontId="37" fillId="25" borderId="17" xfId="0" applyFont="1" applyFill="1" applyBorder="1" applyAlignment="1">
      <alignment horizontal="left" vertical="center" indent="1"/>
    </xf>
    <xf numFmtId="0" fontId="51" fillId="25" borderId="17" xfId="0" applyFont="1" applyFill="1" applyBorder="1" applyAlignment="1">
      <alignment horizontal="left" vertical="center"/>
    </xf>
    <xf numFmtId="0" fontId="49" fillId="25" borderId="17" xfId="0" applyFont="1" applyFill="1" applyBorder="1" applyAlignment="1">
      <alignment horizontal="left" vertical="center" wrapText="1" indent="1"/>
    </xf>
    <xf numFmtId="0" fontId="52" fillId="22" borderId="17" xfId="0" applyFont="1" applyFill="1" applyBorder="1" applyAlignment="1">
      <alignment horizontal="left" vertical="center"/>
    </xf>
    <xf numFmtId="0" fontId="53" fillId="22" borderId="17" xfId="0" applyFont="1" applyFill="1" applyBorder="1" applyAlignment="1">
      <alignment horizontal="left" vertical="center"/>
    </xf>
    <xf numFmtId="0" fontId="47" fillId="0" borderId="17" xfId="0" applyFont="1" applyBorder="1" applyAlignment="1">
      <alignment horizontal="left" vertical="center" wrapText="1" indent="1"/>
    </xf>
    <xf numFmtId="0" fontId="53" fillId="25" borderId="17" xfId="0" applyFont="1" applyFill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1" fillId="22" borderId="17" xfId="0" applyFont="1" applyFill="1" applyBorder="1" applyAlignment="1">
      <alignment horizontal="left" vertical="center"/>
    </xf>
    <xf numFmtId="0" fontId="49" fillId="0" borderId="17" xfId="0" applyFont="1" applyBorder="1" applyAlignment="1">
      <alignment horizontal="left" vertical="center" wrapText="1" inden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4" xr:uid="{12714F05-1760-4071-998B-A72E8215F718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45" xr:uid="{FD0CBB0B-002B-427F-9675-515506FFA939}"/>
    <cellStyle name="Output" xfId="39" builtinId="21" customBuiltin="1"/>
    <cellStyle name="Percent" xfId="40" builtinId="5"/>
    <cellStyle name="Percent 2" xfId="46" xr:uid="{F43508A7-F7B2-411E-9BB3-9285F01BEC86}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W8</c:v>
                </c:pt>
                <c:pt idx="5">
                  <c:v>W9</c:v>
                </c:pt>
                <c:pt idx="6">
                  <c:v>W10</c:v>
                </c:pt>
                <c:pt idx="7">
                  <c:v>W11</c:v>
                </c:pt>
                <c:pt idx="8">
                  <c:v>W12</c:v>
                </c:pt>
                <c:pt idx="9">
                  <c:v>W13</c:v>
                </c:pt>
                <c:pt idx="10">
                  <c:v>W14</c:v>
                </c:pt>
                <c:pt idx="11">
                  <c:v>W15</c:v>
                </c:pt>
                <c:pt idx="12">
                  <c:v>W16</c:v>
                </c:pt>
                <c:pt idx="13">
                  <c:v>W17</c:v>
                </c:pt>
                <c:pt idx="14">
                  <c:v>W18</c:v>
                </c:pt>
                <c:pt idx="15">
                  <c:v>W19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  <c:pt idx="21">
                  <c:v>W25</c:v>
                </c:pt>
                <c:pt idx="22">
                  <c:v>W26</c:v>
                </c:pt>
                <c:pt idx="23">
                  <c:v>W27</c:v>
                </c:pt>
                <c:pt idx="24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Report!$D$70:$J$70</c15:sqref>
                  </c15:fullRef>
                </c:ext>
              </c:extLst>
              <c:f>Report!$D$70:$G$70</c:f>
              <c:numCache>
                <c:formatCode>General</c:formatCode>
                <c:ptCount val="4"/>
                <c:pt idx="0">
                  <c:v>42</c:v>
                </c:pt>
                <c:pt idx="1">
                  <c:v>132</c:v>
                </c:pt>
                <c:pt idx="2">
                  <c:v>234</c:v>
                </c:pt>
                <c:pt idx="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Report!$D$74:$N$74</c15:sqref>
                  </c15:fullRef>
                </c:ext>
              </c:extLst>
              <c:f>Report!$D$74:$G$74</c:f>
              <c:numCache>
                <c:formatCode>General</c:formatCode>
                <c:ptCount val="4"/>
                <c:pt idx="0">
                  <c:v>40.799999999999997</c:v>
                </c:pt>
                <c:pt idx="1">
                  <c:v>130.80000000000001</c:v>
                </c:pt>
                <c:pt idx="2">
                  <c:v>232.8</c:v>
                </c:pt>
                <c:pt idx="3">
                  <c:v>322.8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Report!$D$73:$N$73</c15:sqref>
                  </c15:fullRef>
                </c:ext>
              </c:extLst>
              <c:f>Report!$D$73:$G$73</c:f>
              <c:numCache>
                <c:formatCode>General</c:formatCode>
                <c:ptCount val="4"/>
                <c:pt idx="0">
                  <c:v>30.5</c:v>
                </c:pt>
                <c:pt idx="1">
                  <c:v>126</c:v>
                </c:pt>
                <c:pt idx="2">
                  <c:v>310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</xdr:row>
      <xdr:rowOff>19050</xdr:rowOff>
    </xdr:from>
    <xdr:to>
      <xdr:col>30</xdr:col>
      <xdr:colOff>571500</xdr:colOff>
      <xdr:row>15</xdr:row>
      <xdr:rowOff>163830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81"/>
  <sheetViews>
    <sheetView tabSelected="1" topLeftCell="A25" workbookViewId="0">
      <selection activeCell="J85" sqref="J85"/>
    </sheetView>
  </sheetViews>
  <sheetFormatPr defaultRowHeight="13.2" x14ac:dyDescent="0.25"/>
  <cols>
    <col min="1" max="1" width="6.5546875" style="33" customWidth="1"/>
    <col min="2" max="2" width="45" style="33" bestFit="1" customWidth="1"/>
    <col min="3" max="3" width="11.109375" style="33" customWidth="1"/>
    <col min="4" max="31" width="8.77734375" style="33" customWidth="1"/>
    <col min="32" max="16384" width="8.88671875" style="33"/>
  </cols>
  <sheetData>
    <row r="1" spans="1:14" x14ac:dyDescent="0.25">
      <c r="A1" s="31"/>
      <c r="B1" s="31"/>
      <c r="C1" s="32"/>
      <c r="D1" s="32"/>
      <c r="E1" s="32"/>
      <c r="G1" s="32"/>
      <c r="N1" s="34"/>
    </row>
    <row r="2" spans="1:14" x14ac:dyDescent="0.25">
      <c r="A2" s="35" t="s">
        <v>3</v>
      </c>
      <c r="B2" s="35"/>
      <c r="C2" s="32"/>
      <c r="D2" s="32"/>
      <c r="E2" s="32"/>
      <c r="F2" s="32"/>
      <c r="G2" s="32"/>
    </row>
    <row r="3" spans="1:14" x14ac:dyDescent="0.25">
      <c r="A3" s="32"/>
      <c r="B3" s="32"/>
      <c r="C3" s="32"/>
      <c r="D3" s="32"/>
      <c r="E3" s="32"/>
      <c r="F3" s="32"/>
      <c r="G3" s="32"/>
    </row>
    <row r="4" spans="1:14" x14ac:dyDescent="0.25">
      <c r="A4" s="32"/>
      <c r="B4" s="36" t="s">
        <v>4</v>
      </c>
      <c r="C4" s="37" t="s">
        <v>39</v>
      </c>
      <c r="D4" s="37"/>
      <c r="E4" s="37"/>
      <c r="F4" s="32"/>
      <c r="G4" s="32"/>
    </row>
    <row r="5" spans="1:14" x14ac:dyDescent="0.25">
      <c r="A5" s="32"/>
      <c r="B5" s="36" t="s">
        <v>5</v>
      </c>
      <c r="C5" s="38">
        <v>43752</v>
      </c>
      <c r="D5" s="38"/>
      <c r="E5" s="38"/>
      <c r="F5" s="32"/>
      <c r="G5" s="32"/>
    </row>
    <row r="6" spans="1:14" x14ac:dyDescent="0.25">
      <c r="A6" s="32"/>
      <c r="B6" s="36"/>
      <c r="C6" s="39" t="s">
        <v>1</v>
      </c>
      <c r="D6" s="40"/>
      <c r="E6" s="40"/>
      <c r="F6" s="32"/>
      <c r="G6" s="32"/>
    </row>
    <row r="7" spans="1:14" x14ac:dyDescent="0.25">
      <c r="A7" s="32"/>
      <c r="B7" s="36" t="s">
        <v>18</v>
      </c>
      <c r="C7" s="41" t="s">
        <v>42</v>
      </c>
      <c r="D7" s="41"/>
      <c r="E7" s="40"/>
      <c r="F7" s="32"/>
      <c r="G7" s="32"/>
    </row>
    <row r="8" spans="1:14" x14ac:dyDescent="0.25">
      <c r="A8" s="32"/>
      <c r="B8" s="32"/>
      <c r="C8" s="42"/>
      <c r="D8" s="32"/>
      <c r="E8" s="32"/>
      <c r="F8" s="32"/>
      <c r="G8" s="32"/>
    </row>
    <row r="9" spans="1:14" x14ac:dyDescent="0.25">
      <c r="A9" s="32"/>
      <c r="B9" s="43"/>
      <c r="C9" s="42"/>
      <c r="D9" s="32"/>
      <c r="E9" s="32"/>
      <c r="F9" s="32"/>
      <c r="G9" s="32"/>
    </row>
    <row r="10" spans="1:14" x14ac:dyDescent="0.25">
      <c r="A10" s="32"/>
      <c r="B10" s="44"/>
      <c r="C10" s="44"/>
      <c r="D10" s="44"/>
      <c r="E10" s="44"/>
      <c r="F10" s="32"/>
      <c r="G10" s="32"/>
    </row>
    <row r="11" spans="1:14" x14ac:dyDescent="0.25">
      <c r="A11" s="32"/>
      <c r="B11" s="44"/>
      <c r="C11" s="44"/>
      <c r="D11" s="44"/>
      <c r="E11" s="44"/>
      <c r="F11" s="32"/>
      <c r="G11" s="32"/>
    </row>
    <row r="12" spans="1:14" x14ac:dyDescent="0.25">
      <c r="A12" s="32"/>
      <c r="B12" s="44"/>
      <c r="C12" s="44"/>
      <c r="D12" s="44"/>
      <c r="E12" s="44"/>
      <c r="F12" s="32"/>
      <c r="G12" s="32"/>
    </row>
    <row r="13" spans="1:14" x14ac:dyDescent="0.25">
      <c r="A13" s="32"/>
      <c r="B13" s="44"/>
      <c r="C13" s="44"/>
      <c r="D13" s="44"/>
      <c r="E13" s="44"/>
      <c r="F13" s="32"/>
      <c r="G13" s="32"/>
    </row>
    <row r="14" spans="1:14" x14ac:dyDescent="0.25">
      <c r="A14" s="32"/>
      <c r="B14" s="44"/>
      <c r="C14" s="44"/>
      <c r="D14" s="44"/>
      <c r="E14" s="44"/>
      <c r="F14" s="32"/>
      <c r="G14" s="32"/>
    </row>
    <row r="15" spans="1:14" x14ac:dyDescent="0.25">
      <c r="A15" s="32"/>
      <c r="B15" s="44"/>
      <c r="C15" s="44"/>
      <c r="D15" s="44"/>
      <c r="E15" s="44"/>
      <c r="F15" s="32"/>
      <c r="G15" s="32"/>
    </row>
    <row r="16" spans="1:14" x14ac:dyDescent="0.25">
      <c r="A16" s="32"/>
      <c r="B16" s="44"/>
      <c r="C16" s="44"/>
      <c r="D16" s="44"/>
      <c r="E16" s="44"/>
      <c r="F16" s="32"/>
      <c r="G16" s="32"/>
    </row>
    <row r="17" spans="1:43" x14ac:dyDescent="0.25">
      <c r="A17" s="32"/>
      <c r="B17" s="44"/>
      <c r="C17" s="44"/>
      <c r="D17" s="44"/>
      <c r="E17" s="44"/>
      <c r="F17" s="32"/>
      <c r="G17" s="32"/>
    </row>
    <row r="18" spans="1:43" x14ac:dyDescent="0.25">
      <c r="A18" s="32"/>
      <c r="B18" s="44"/>
      <c r="C18" s="44"/>
      <c r="D18" s="44"/>
      <c r="E18" s="44"/>
      <c r="F18" s="32"/>
      <c r="G18" s="32"/>
      <c r="H18" s="45" t="s">
        <v>40</v>
      </c>
      <c r="I18" s="46">
        <f>G79</f>
        <v>1.0412903225806451</v>
      </c>
      <c r="J18" s="56" t="str">
        <f>IF(I18&gt;1,"Under Budget",IF(I18=1,"","Over Budget"))</f>
        <v>Under Budget</v>
      </c>
      <c r="K18" s="57"/>
    </row>
    <row r="19" spans="1:43" x14ac:dyDescent="0.25">
      <c r="A19" s="32"/>
      <c r="B19" s="32"/>
      <c r="C19" s="42"/>
      <c r="D19" s="32"/>
      <c r="E19" s="32"/>
      <c r="F19" s="32"/>
      <c r="G19" s="32"/>
      <c r="H19" s="45" t="s">
        <v>41</v>
      </c>
      <c r="I19" s="46">
        <f>G80</f>
        <v>0.99629629629629635</v>
      </c>
      <c r="J19" s="56" t="str">
        <f>IF(I19&gt;1,"Behind Schedule",IF(I19=1,"On Time","Ahead Schedule"))</f>
        <v>Ahead Schedule</v>
      </c>
      <c r="K19" s="57"/>
    </row>
    <row r="20" spans="1:43" x14ac:dyDescent="0.25">
      <c r="A20" s="40" t="s">
        <v>23</v>
      </c>
      <c r="B20" s="32"/>
      <c r="C20" s="32"/>
      <c r="D20" s="47"/>
      <c r="E20" s="32"/>
      <c r="F20" s="32"/>
    </row>
    <row r="21" spans="1:43" x14ac:dyDescent="0.25">
      <c r="A21" s="55" t="s">
        <v>2</v>
      </c>
      <c r="B21" s="54" t="s">
        <v>0</v>
      </c>
      <c r="C21" s="79" t="s">
        <v>14</v>
      </c>
      <c r="D21" s="72" t="s">
        <v>81</v>
      </c>
      <c r="E21" s="72" t="s">
        <v>82</v>
      </c>
      <c r="F21" s="72" t="s">
        <v>83</v>
      </c>
      <c r="G21" s="72" t="s">
        <v>84</v>
      </c>
      <c r="H21" s="72" t="s">
        <v>85</v>
      </c>
      <c r="I21" s="72" t="s">
        <v>86</v>
      </c>
      <c r="J21" s="72" t="s">
        <v>87</v>
      </c>
      <c r="K21" s="72" t="s">
        <v>88</v>
      </c>
      <c r="L21" s="72" t="s">
        <v>89</v>
      </c>
      <c r="M21" s="72" t="s">
        <v>90</v>
      </c>
      <c r="N21" s="72" t="s">
        <v>91</v>
      </c>
      <c r="O21" s="72" t="s">
        <v>92</v>
      </c>
      <c r="P21" s="72" t="s">
        <v>93</v>
      </c>
      <c r="Q21" s="72" t="s">
        <v>94</v>
      </c>
      <c r="R21" s="72" t="s">
        <v>95</v>
      </c>
      <c r="S21" s="72" t="s">
        <v>96</v>
      </c>
      <c r="T21" s="72" t="s">
        <v>97</v>
      </c>
      <c r="U21" s="72" t="s">
        <v>98</v>
      </c>
      <c r="V21" s="72" t="s">
        <v>99</v>
      </c>
      <c r="W21" s="72" t="s">
        <v>100</v>
      </c>
      <c r="X21" s="72" t="s">
        <v>101</v>
      </c>
      <c r="Y21" s="72" t="s">
        <v>102</v>
      </c>
      <c r="Z21" s="72" t="s">
        <v>103</v>
      </c>
      <c r="AA21" s="72" t="s">
        <v>104</v>
      </c>
      <c r="AB21" s="72" t="s">
        <v>105</v>
      </c>
      <c r="AC21" s="72" t="s">
        <v>106</v>
      </c>
      <c r="AD21" s="72" t="s">
        <v>107</v>
      </c>
      <c r="AE21" s="72" t="s">
        <v>108</v>
      </c>
      <c r="AF21" s="97"/>
      <c r="AG21" s="97"/>
      <c r="AH21" s="97"/>
    </row>
    <row r="22" spans="1:43" s="93" customFormat="1" ht="13.8" x14ac:dyDescent="0.25">
      <c r="A22" s="100" t="str">
        <f>IF(ISERROR(VALUE(SUBSTITUTE(prevWBS,".",""))),"1",IF(ISERROR(FIND("`",SUBSTITUTE(prevWBS,".","`",1))),TEXT(VALUE(prevWBS)+1,"#"),TEXT(VALUE(LEFT(prevWBS,FIND("`",SUBSTITUTE(prevWBS,".","`",1))-1))+1,"#")))</f>
        <v>1</v>
      </c>
      <c r="B22" s="101" t="s">
        <v>43</v>
      </c>
      <c r="C22" s="91">
        <f t="shared" ref="C22:C68" si="0">SUM(D22:J22)</f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</row>
    <row r="23" spans="1:43" s="93" customFormat="1" x14ac:dyDescent="0.25">
      <c r="A23" s="102" t="str">
        <f t="shared" ref="A23:A46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23" s="103" t="s">
        <v>44</v>
      </c>
      <c r="C23" s="91">
        <f t="shared" si="0"/>
        <v>0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</row>
    <row r="24" spans="1:43" x14ac:dyDescent="0.25">
      <c r="A24" s="104" t="str">
        <f t="shared" ref="A24:A31" si="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24" s="51" t="s">
        <v>45</v>
      </c>
      <c r="C24" s="80">
        <f t="shared" si="0"/>
        <v>12</v>
      </c>
      <c r="D24" s="81">
        <v>12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43" x14ac:dyDescent="0.25">
      <c r="A25" s="104" t="str">
        <f t="shared" si="2"/>
        <v>1.1.2</v>
      </c>
      <c r="B25" s="51" t="s">
        <v>46</v>
      </c>
      <c r="C25" s="80">
        <f t="shared" si="0"/>
        <v>12</v>
      </c>
      <c r="D25" s="77">
        <v>12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43" x14ac:dyDescent="0.25">
      <c r="A26" s="104" t="str">
        <f t="shared" si="2"/>
        <v>1.1.3</v>
      </c>
      <c r="B26" s="51" t="s">
        <v>47</v>
      </c>
      <c r="C26" s="80">
        <f t="shared" si="0"/>
        <v>18</v>
      </c>
      <c r="D26" s="81">
        <v>18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43" x14ac:dyDescent="0.25">
      <c r="A27" s="104" t="str">
        <f t="shared" si="2"/>
        <v>1.1.4</v>
      </c>
      <c r="B27" s="51" t="s">
        <v>48</v>
      </c>
      <c r="C27" s="80">
        <f t="shared" si="0"/>
        <v>18</v>
      </c>
      <c r="D27" s="77"/>
      <c r="E27" s="81">
        <v>18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43" x14ac:dyDescent="0.25">
      <c r="A28" s="104" t="str">
        <f t="shared" si="2"/>
        <v>1.1.5</v>
      </c>
      <c r="B28" s="51" t="s">
        <v>49</v>
      </c>
      <c r="C28" s="80">
        <f t="shared" si="0"/>
        <v>18</v>
      </c>
      <c r="D28" s="77"/>
      <c r="E28" s="81">
        <v>18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43" x14ac:dyDescent="0.25">
      <c r="A29" s="104" t="str">
        <f t="shared" si="2"/>
        <v>1.1.6</v>
      </c>
      <c r="B29" s="51" t="s">
        <v>50</v>
      </c>
      <c r="C29" s="80">
        <f t="shared" si="0"/>
        <v>18</v>
      </c>
      <c r="D29" s="77"/>
      <c r="E29" s="81">
        <v>18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43" x14ac:dyDescent="0.25">
      <c r="A30" s="104" t="str">
        <f t="shared" si="2"/>
        <v>1.1.7</v>
      </c>
      <c r="B30" s="51" t="s">
        <v>51</v>
      </c>
      <c r="C30" s="80">
        <f t="shared" si="0"/>
        <v>18</v>
      </c>
      <c r="D30" s="77"/>
      <c r="E30" s="81"/>
      <c r="F30" s="77">
        <v>18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43" x14ac:dyDescent="0.25">
      <c r="A31" s="104" t="str">
        <f t="shared" si="2"/>
        <v>1.1.8</v>
      </c>
      <c r="B31" s="51" t="s">
        <v>52</v>
      </c>
      <c r="C31" s="80">
        <f t="shared" si="0"/>
        <v>18</v>
      </c>
      <c r="D31" s="77"/>
      <c r="E31" s="81"/>
      <c r="F31" s="77">
        <v>18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43" s="93" customFormat="1" x14ac:dyDescent="0.25">
      <c r="A32" s="102" t="str">
        <f t="shared" si="1"/>
        <v>1.2</v>
      </c>
      <c r="B32" s="103" t="s">
        <v>53</v>
      </c>
      <c r="C32" s="96">
        <f t="shared" si="0"/>
        <v>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</row>
    <row r="33" spans="1:43" x14ac:dyDescent="0.25">
      <c r="A33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33" s="51" t="s">
        <v>54</v>
      </c>
      <c r="C33" s="80">
        <f t="shared" si="0"/>
        <v>18</v>
      </c>
      <c r="D33" s="77"/>
      <c r="E33" s="77">
        <v>18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</row>
    <row r="34" spans="1:43" x14ac:dyDescent="0.25">
      <c r="A3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34" s="51" t="s">
        <v>55</v>
      </c>
      <c r="C34" s="80">
        <f t="shared" si="0"/>
        <v>18</v>
      </c>
      <c r="D34" s="77"/>
      <c r="E34" s="77">
        <v>18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</row>
    <row r="35" spans="1:43" s="93" customFormat="1" x14ac:dyDescent="0.25">
      <c r="A35" s="102" t="str">
        <f t="shared" si="1"/>
        <v>1.3</v>
      </c>
      <c r="B35" s="103" t="s">
        <v>56</v>
      </c>
      <c r="C35" s="96">
        <f t="shared" si="0"/>
        <v>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</row>
    <row r="36" spans="1:43" x14ac:dyDescent="0.25">
      <c r="A36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36" s="51" t="s">
        <v>57</v>
      </c>
      <c r="C36" s="80">
        <f t="shared" si="0"/>
        <v>24</v>
      </c>
      <c r="D36" s="77"/>
      <c r="E36" s="77"/>
      <c r="F36" s="77">
        <v>24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</row>
    <row r="37" spans="1:43" x14ac:dyDescent="0.25">
      <c r="A37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37" s="51" t="s">
        <v>58</v>
      </c>
      <c r="C37" s="80">
        <f t="shared" si="0"/>
        <v>24</v>
      </c>
      <c r="D37" s="77"/>
      <c r="E37" s="77"/>
      <c r="F37" s="82">
        <v>24</v>
      </c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</row>
    <row r="38" spans="1:43" s="93" customFormat="1" x14ac:dyDescent="0.25">
      <c r="A38" s="102" t="str">
        <f t="shared" si="1"/>
        <v>1.4</v>
      </c>
      <c r="B38" s="103" t="s">
        <v>59</v>
      </c>
      <c r="C38" s="91">
        <f t="shared" si="0"/>
        <v>0</v>
      </c>
      <c r="D38" s="92"/>
      <c r="E38" s="92"/>
      <c r="F38" s="95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</row>
    <row r="39" spans="1:43" x14ac:dyDescent="0.25">
      <c r="A39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39" s="51" t="s">
        <v>60</v>
      </c>
      <c r="C39" s="80">
        <f t="shared" si="0"/>
        <v>18</v>
      </c>
      <c r="D39" s="77"/>
      <c r="E39" s="77"/>
      <c r="F39" s="77">
        <v>18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</row>
    <row r="40" spans="1:43" s="93" customFormat="1" x14ac:dyDescent="0.25">
      <c r="A40" s="102" t="str">
        <f t="shared" si="1"/>
        <v>1.5</v>
      </c>
      <c r="B40" s="103" t="s">
        <v>61</v>
      </c>
      <c r="C40" s="91">
        <f t="shared" si="0"/>
        <v>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</row>
    <row r="41" spans="1:43" x14ac:dyDescent="0.25">
      <c r="A4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41" s="51" t="s">
        <v>62</v>
      </c>
      <c r="C41" s="80">
        <f t="shared" si="0"/>
        <v>18</v>
      </c>
      <c r="D41" s="77"/>
      <c r="E41" s="77"/>
      <c r="F41" s="77"/>
      <c r="G41" s="77">
        <v>18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</row>
    <row r="42" spans="1:43" x14ac:dyDescent="0.25">
      <c r="A4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42" s="51" t="s">
        <v>63</v>
      </c>
      <c r="C42" s="80">
        <f t="shared" si="0"/>
        <v>18</v>
      </c>
      <c r="D42" s="77"/>
      <c r="E42" s="77"/>
      <c r="F42" s="77"/>
      <c r="G42" s="77">
        <v>18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</row>
    <row r="43" spans="1:43" s="93" customFormat="1" x14ac:dyDescent="0.25">
      <c r="A43" s="102" t="str">
        <f t="shared" si="1"/>
        <v>1.6</v>
      </c>
      <c r="B43" s="103" t="s">
        <v>64</v>
      </c>
      <c r="C43" s="91">
        <f t="shared" si="0"/>
        <v>0</v>
      </c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</row>
    <row r="44" spans="1:43" x14ac:dyDescent="0.25">
      <c r="A4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44" s="51" t="s">
        <v>65</v>
      </c>
      <c r="C44" s="80">
        <f t="shared" si="0"/>
        <v>18</v>
      </c>
      <c r="D44" s="77"/>
      <c r="E44" s="77"/>
      <c r="F44" s="77"/>
      <c r="G44" s="77">
        <v>18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</row>
    <row r="45" spans="1:43" x14ac:dyDescent="0.25">
      <c r="A45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45" s="51" t="s">
        <v>66</v>
      </c>
      <c r="C45" s="80">
        <f t="shared" si="0"/>
        <v>18</v>
      </c>
      <c r="D45" s="77"/>
      <c r="E45" s="77"/>
      <c r="F45" s="77"/>
      <c r="G45" s="77">
        <v>18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</row>
    <row r="46" spans="1:43" s="93" customFormat="1" x14ac:dyDescent="0.25">
      <c r="A46" s="102" t="str">
        <f t="shared" si="1"/>
        <v>1.7</v>
      </c>
      <c r="B46" s="103" t="s">
        <v>67</v>
      </c>
      <c r="C46" s="91">
        <f t="shared" si="0"/>
        <v>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</row>
    <row r="47" spans="1:43" x14ac:dyDescent="0.25">
      <c r="A47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47" s="51" t="s">
        <v>68</v>
      </c>
      <c r="C47" s="80">
        <f t="shared" si="0"/>
        <v>18</v>
      </c>
      <c r="D47" s="77"/>
      <c r="E47" s="77"/>
      <c r="F47" s="77"/>
      <c r="G47" s="77">
        <v>18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</row>
    <row r="48" spans="1:43" s="93" customFormat="1" ht="13.8" x14ac:dyDescent="0.25">
      <c r="A48" s="100" t="str">
        <f>IF(ISERROR(VALUE(SUBSTITUTE(prevWBS,".",""))),"1",IF(ISERROR(FIND("`",SUBSTITUTE(prevWBS,".","`",1))),TEXT(VALUE(prevWBS)+1,"#"),TEXT(VALUE(LEFT(prevWBS,FIND("`",SUBSTITUTE(prevWBS,".","`",1))-1))+1,"#")))</f>
        <v>2</v>
      </c>
      <c r="B48" s="101" t="s">
        <v>69</v>
      </c>
      <c r="C48" s="91">
        <f t="shared" si="0"/>
        <v>0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</row>
    <row r="49" spans="1:43" s="93" customFormat="1" x14ac:dyDescent="0.25">
      <c r="A49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9" s="94" t="s">
        <v>70</v>
      </c>
      <c r="C49" s="91">
        <f t="shared" si="0"/>
        <v>0</v>
      </c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</row>
    <row r="50" spans="1:43" x14ac:dyDescent="0.25">
      <c r="A50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50" s="51" t="s">
        <v>71</v>
      </c>
      <c r="C50" s="80">
        <f t="shared" si="0"/>
        <v>30</v>
      </c>
      <c r="D50" s="77"/>
      <c r="E50" s="77"/>
      <c r="F50" s="77"/>
      <c r="G50" s="77"/>
      <c r="H50" s="77">
        <v>30</v>
      </c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</row>
    <row r="51" spans="1:43" x14ac:dyDescent="0.25">
      <c r="A5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51" s="51" t="s">
        <v>72</v>
      </c>
      <c r="C51" s="80">
        <f t="shared" si="0"/>
        <v>24</v>
      </c>
      <c r="D51" s="77"/>
      <c r="E51" s="77"/>
      <c r="F51" s="77"/>
      <c r="G51" s="77"/>
      <c r="H51" s="77">
        <v>24</v>
      </c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</row>
    <row r="52" spans="1:43" x14ac:dyDescent="0.25">
      <c r="A5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52" s="51" t="s">
        <v>73</v>
      </c>
      <c r="C52" s="80">
        <f t="shared" si="0"/>
        <v>18</v>
      </c>
      <c r="D52" s="77"/>
      <c r="E52" s="77"/>
      <c r="F52" s="77"/>
      <c r="G52" s="77"/>
      <c r="H52" s="77">
        <v>18</v>
      </c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</row>
    <row r="53" spans="1:43" s="93" customFormat="1" x14ac:dyDescent="0.25">
      <c r="A53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3" s="94" t="s">
        <v>74</v>
      </c>
      <c r="C53" s="91">
        <f t="shared" si="0"/>
        <v>0</v>
      </c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</row>
    <row r="54" spans="1:43" x14ac:dyDescent="0.25">
      <c r="A5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4" s="51" t="s">
        <v>75</v>
      </c>
      <c r="C54" s="80">
        <f t="shared" si="0"/>
        <v>24</v>
      </c>
      <c r="D54" s="77"/>
      <c r="E54" s="77"/>
      <c r="F54" s="77"/>
      <c r="G54" s="77"/>
      <c r="H54" s="77"/>
      <c r="I54" s="77">
        <v>24</v>
      </c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</row>
    <row r="55" spans="1:43" x14ac:dyDescent="0.25">
      <c r="A55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5" s="51" t="s">
        <v>76</v>
      </c>
      <c r="C55" s="80">
        <f t="shared" si="0"/>
        <v>18</v>
      </c>
      <c r="D55" s="77"/>
      <c r="E55" s="77"/>
      <c r="F55" s="77"/>
      <c r="G55" s="77"/>
      <c r="H55" s="77"/>
      <c r="I55" s="77">
        <v>18</v>
      </c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</row>
    <row r="56" spans="1:43" x14ac:dyDescent="0.25">
      <c r="A56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6" s="51" t="s">
        <v>77</v>
      </c>
      <c r="C56" s="80">
        <f t="shared" si="0"/>
        <v>18</v>
      </c>
      <c r="D56" s="77"/>
      <c r="E56" s="77"/>
      <c r="F56" s="77"/>
      <c r="G56" s="77"/>
      <c r="H56" s="77"/>
      <c r="I56" s="77">
        <v>18</v>
      </c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</row>
    <row r="57" spans="1:43" s="93" customFormat="1" x14ac:dyDescent="0.25">
      <c r="A57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94" t="s">
        <v>78</v>
      </c>
      <c r="C57" s="91">
        <f t="shared" si="0"/>
        <v>30</v>
      </c>
      <c r="D57" s="92"/>
      <c r="E57" s="92"/>
      <c r="F57" s="92"/>
      <c r="G57" s="92"/>
      <c r="H57" s="92"/>
      <c r="I57" s="92"/>
      <c r="J57" s="92">
        <v>30</v>
      </c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</row>
    <row r="58" spans="1:43" s="93" customFormat="1" x14ac:dyDescent="0.25">
      <c r="A58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8" s="94" t="s">
        <v>79</v>
      </c>
      <c r="C58" s="91">
        <f t="shared" si="0"/>
        <v>30</v>
      </c>
      <c r="D58" s="92"/>
      <c r="E58" s="92"/>
      <c r="F58" s="92"/>
      <c r="G58" s="92"/>
      <c r="H58" s="92"/>
      <c r="I58" s="92"/>
      <c r="J58" s="92">
        <v>30</v>
      </c>
      <c r="K58" s="92">
        <v>30</v>
      </c>
      <c r="L58" s="92">
        <v>30</v>
      </c>
      <c r="M58" s="92">
        <v>30</v>
      </c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</row>
    <row r="59" spans="1:43" s="93" customFormat="1" ht="13.8" x14ac:dyDescent="0.25">
      <c r="A59" s="100" t="str">
        <f>IF(ISERROR(VALUE(SUBSTITUTE(prevWBS,".",""))),"1",IF(ISERROR(FIND("`",SUBSTITUTE(prevWBS,".","`",1))),TEXT(VALUE(prevWBS)+1,"#"),TEXT(VALUE(LEFT(prevWBS,FIND("`",SUBSTITUTE(prevWBS,".","`",1))-1))+1,"#")))</f>
        <v>3</v>
      </c>
      <c r="B59" s="101" t="s">
        <v>80</v>
      </c>
      <c r="C59" s="91">
        <f t="shared" si="0"/>
        <v>0</v>
      </c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</row>
    <row r="60" spans="1:43" x14ac:dyDescent="0.25">
      <c r="A60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0" s="106"/>
      <c r="C60" s="80">
        <f t="shared" si="0"/>
        <v>0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</row>
    <row r="61" spans="1:43" x14ac:dyDescent="0.25">
      <c r="A61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61" s="106"/>
      <c r="C61" s="80">
        <f t="shared" si="0"/>
        <v>0</v>
      </c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</row>
    <row r="62" spans="1:43" x14ac:dyDescent="0.25">
      <c r="A62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62" s="106"/>
      <c r="C62" s="80">
        <f t="shared" si="0"/>
        <v>0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</row>
    <row r="63" spans="1:43" x14ac:dyDescent="0.25">
      <c r="A63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63" s="106"/>
      <c r="C63" s="80">
        <f t="shared" si="0"/>
        <v>0</v>
      </c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</row>
    <row r="64" spans="1:43" x14ac:dyDescent="0.25">
      <c r="A64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64" s="106"/>
      <c r="C64" s="80">
        <f t="shared" si="0"/>
        <v>0</v>
      </c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</row>
    <row r="65" spans="1:31" x14ac:dyDescent="0.25">
      <c r="A65" s="105"/>
      <c r="B65" s="108"/>
      <c r="C65" s="80">
        <f t="shared" si="0"/>
        <v>0</v>
      </c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</row>
    <row r="66" spans="1:31" x14ac:dyDescent="0.25">
      <c r="A66" s="105"/>
      <c r="B66" s="108"/>
      <c r="C66" s="80">
        <f t="shared" si="0"/>
        <v>0</v>
      </c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</row>
    <row r="67" spans="1:31" x14ac:dyDescent="0.25">
      <c r="A67" s="105"/>
      <c r="B67" s="53"/>
      <c r="C67" s="80">
        <f t="shared" si="0"/>
        <v>0</v>
      </c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</row>
    <row r="68" spans="1:31" x14ac:dyDescent="0.25">
      <c r="A68" s="105"/>
      <c r="B68" s="53"/>
      <c r="C68" s="80">
        <f t="shared" si="0"/>
        <v>0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</row>
    <row r="69" spans="1:31" x14ac:dyDescent="0.25">
      <c r="A69" s="48"/>
      <c r="B69" s="49" t="s">
        <v>24</v>
      </c>
      <c r="C69" s="83">
        <f t="shared" ref="C69:J69" si="3">SUM(C22:C68)</f>
        <v>516</v>
      </c>
      <c r="D69" s="84">
        <f t="shared" si="3"/>
        <v>42</v>
      </c>
      <c r="E69" s="84">
        <f t="shared" si="3"/>
        <v>90</v>
      </c>
      <c r="F69" s="84">
        <f t="shared" si="3"/>
        <v>102</v>
      </c>
      <c r="G69" s="84">
        <f t="shared" si="3"/>
        <v>90</v>
      </c>
      <c r="H69" s="84">
        <f t="shared" si="3"/>
        <v>72</v>
      </c>
      <c r="I69" s="84">
        <f t="shared" si="3"/>
        <v>60</v>
      </c>
      <c r="J69" s="84">
        <f t="shared" si="3"/>
        <v>60</v>
      </c>
      <c r="K69" s="84">
        <f t="shared" ref="K69:Q69" si="4">SUM(K22:K68)</f>
        <v>30</v>
      </c>
      <c r="L69" s="84">
        <f t="shared" si="4"/>
        <v>30</v>
      </c>
      <c r="M69" s="84">
        <f t="shared" si="4"/>
        <v>30</v>
      </c>
      <c r="N69" s="84">
        <f t="shared" si="4"/>
        <v>0</v>
      </c>
      <c r="O69" s="84">
        <f t="shared" si="4"/>
        <v>0</v>
      </c>
      <c r="P69" s="84">
        <f t="shared" si="4"/>
        <v>0</v>
      </c>
      <c r="Q69" s="84">
        <f t="shared" si="4"/>
        <v>0</v>
      </c>
      <c r="R69" s="84">
        <f t="shared" ref="R69:AE69" si="5">SUM(R22:R68)</f>
        <v>0</v>
      </c>
      <c r="S69" s="84">
        <f t="shared" si="5"/>
        <v>0</v>
      </c>
      <c r="T69" s="84">
        <f t="shared" si="5"/>
        <v>0</v>
      </c>
      <c r="U69" s="84">
        <f t="shared" si="5"/>
        <v>0</v>
      </c>
      <c r="V69" s="84">
        <f t="shared" si="5"/>
        <v>0</v>
      </c>
      <c r="W69" s="84">
        <f t="shared" si="5"/>
        <v>0</v>
      </c>
      <c r="X69" s="84">
        <f t="shared" si="5"/>
        <v>0</v>
      </c>
      <c r="Y69" s="84">
        <f t="shared" si="5"/>
        <v>0</v>
      </c>
      <c r="Z69" s="84">
        <f t="shared" si="5"/>
        <v>0</v>
      </c>
      <c r="AA69" s="84">
        <f t="shared" si="5"/>
        <v>0</v>
      </c>
      <c r="AB69" s="84">
        <f t="shared" si="5"/>
        <v>0</v>
      </c>
      <c r="AC69" s="84">
        <f t="shared" si="5"/>
        <v>0</v>
      </c>
      <c r="AD69" s="84">
        <f t="shared" si="5"/>
        <v>0</v>
      </c>
      <c r="AE69" s="84">
        <f t="shared" si="5"/>
        <v>0</v>
      </c>
    </row>
    <row r="70" spans="1:31" x14ac:dyDescent="0.25">
      <c r="A70" s="48"/>
      <c r="B70" s="49"/>
      <c r="C70" s="85" t="s">
        <v>9</v>
      </c>
      <c r="D70" s="86">
        <f>IF(ISBLANK(D21),NA(),SUM($D69:D69))</f>
        <v>42</v>
      </c>
      <c r="E70" s="86">
        <f>IF(ISBLANK(E21),NA(),SUM($D69:E69))</f>
        <v>132</v>
      </c>
      <c r="F70" s="86">
        <f>IF(ISBLANK(F21),NA(),SUM($D69:F69))</f>
        <v>234</v>
      </c>
      <c r="G70" s="86">
        <f>IF(ISBLANK(G21),NA(),SUM($D69:G69))</f>
        <v>324</v>
      </c>
      <c r="H70" s="86">
        <f>IF(ISBLANK(H21),NA(),SUM($D69:H69))</f>
        <v>396</v>
      </c>
      <c r="I70" s="86">
        <f>IF(ISBLANK(I21),NA(),SUM($D69:I69))</f>
        <v>456</v>
      </c>
      <c r="J70" s="86">
        <f>IF(ISBLANK(J21),NA(),SUM($D69:J69))</f>
        <v>516</v>
      </c>
      <c r="K70" s="86">
        <f>IF(ISBLANK(K21),NA(),SUM($D69:K69))</f>
        <v>546</v>
      </c>
      <c r="L70" s="86">
        <f>IF(ISBLANK(L21),NA(),SUM($D69:L69))</f>
        <v>576</v>
      </c>
      <c r="M70" s="86">
        <f>IF(ISBLANK(M21),NA(),SUM($D69:M69))</f>
        <v>606</v>
      </c>
      <c r="N70" s="86">
        <f>IF(ISBLANK(N21),NA(),SUM($D69:N69))</f>
        <v>606</v>
      </c>
      <c r="O70" s="86">
        <f>IF(ISBLANK(O21),NA(),SUM($D69:O69))</f>
        <v>606</v>
      </c>
      <c r="P70" s="86">
        <f>IF(ISBLANK(P21),NA(),SUM($D69:P69))</f>
        <v>606</v>
      </c>
      <c r="Q70" s="86">
        <f>IF(ISBLANK(Q21),NA(),SUM($D69:Q69))</f>
        <v>606</v>
      </c>
      <c r="R70" s="86">
        <f>IF(ISBLANK(R21),NA(),SUM($D69:R69))</f>
        <v>606</v>
      </c>
      <c r="S70" s="86">
        <f>IF(ISBLANK(S21),NA(),SUM($D69:S69))</f>
        <v>606</v>
      </c>
      <c r="T70" s="86">
        <f>IF(ISBLANK(T21),NA(),SUM($D69:T69))</f>
        <v>606</v>
      </c>
      <c r="U70" s="86">
        <f>IF(ISBLANK(U21),NA(),SUM($D69:U69))</f>
        <v>606</v>
      </c>
      <c r="V70" s="86">
        <f>IF(ISBLANK(V21),NA(),SUM($D69:V69))</f>
        <v>606</v>
      </c>
      <c r="W70" s="86">
        <f>IF(ISBLANK(W21),NA(),SUM($D69:W69))</f>
        <v>606</v>
      </c>
      <c r="X70" s="86">
        <f>IF(ISBLANK(X21),NA(),SUM($D69:X69))</f>
        <v>606</v>
      </c>
      <c r="Y70" s="86">
        <f>IF(ISBLANK(Y21),NA(),SUM($D69:Y69))</f>
        <v>606</v>
      </c>
      <c r="Z70" s="86">
        <f>IF(ISBLANK(Z21),NA(),SUM($D69:Z69))</f>
        <v>606</v>
      </c>
      <c r="AA70" s="86">
        <f>IF(ISBLANK(AA21),NA(),SUM($D69:AA69))</f>
        <v>606</v>
      </c>
      <c r="AB70" s="86">
        <f>IF(ISBLANK(AB21),NA(),SUM($D69:AB69))</f>
        <v>606</v>
      </c>
      <c r="AC70" s="86">
        <f>IF(ISBLANK(AC21),NA(),SUM($D69:AC69))</f>
        <v>606</v>
      </c>
      <c r="AD70" s="86">
        <f>IF(ISBLANK(AD21),NA(),SUM($D69:AD69))</f>
        <v>606</v>
      </c>
      <c r="AE70" s="86">
        <f>IF(ISBLANK(AE21),NA(),SUM($D69:AE69))</f>
        <v>606</v>
      </c>
    </row>
    <row r="71" spans="1:31" x14ac:dyDescent="0.25">
      <c r="A71" s="48"/>
      <c r="B71" s="48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</row>
    <row r="72" spans="1:31" x14ac:dyDescent="0.25">
      <c r="A72" s="50" t="s">
        <v>29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</row>
    <row r="73" spans="1:31" x14ac:dyDescent="0.25">
      <c r="A73" s="48"/>
      <c r="B73" s="48"/>
      <c r="C73" s="85" t="s">
        <v>7</v>
      </c>
      <c r="D73" s="77">
        <f>AC!C55</f>
        <v>30.5</v>
      </c>
      <c r="E73" s="77">
        <f>AC!D55</f>
        <v>126</v>
      </c>
      <c r="F73" s="77">
        <f>AC!E55</f>
        <v>310</v>
      </c>
      <c r="G73" s="77">
        <f>AC!F55</f>
        <v>310</v>
      </c>
      <c r="H73" s="77">
        <f>AC!G55</f>
        <v>310</v>
      </c>
      <c r="I73" s="77">
        <f>AC!H55</f>
        <v>310</v>
      </c>
      <c r="J73" s="77">
        <f>AC!I55</f>
        <v>310</v>
      </c>
      <c r="K73" s="77">
        <f>AC!J55</f>
        <v>310</v>
      </c>
      <c r="L73" s="77">
        <f>AC!K55</f>
        <v>310</v>
      </c>
      <c r="M73" s="77">
        <f>AC!L55</f>
        <v>310</v>
      </c>
      <c r="N73" s="77">
        <f>AC!M55</f>
        <v>310</v>
      </c>
      <c r="O73" s="77">
        <f>AC!N55</f>
        <v>310</v>
      </c>
      <c r="P73" s="77">
        <f>AC!O55</f>
        <v>310</v>
      </c>
      <c r="Q73" s="77">
        <f>AC!P55</f>
        <v>310</v>
      </c>
      <c r="R73" s="77">
        <f>AC!Q55</f>
        <v>310</v>
      </c>
      <c r="S73" s="77">
        <f>AC!R55</f>
        <v>310</v>
      </c>
      <c r="T73" s="77">
        <f>AC!S55</f>
        <v>310</v>
      </c>
      <c r="U73" s="77">
        <f>AC!T55</f>
        <v>310</v>
      </c>
      <c r="V73" s="77">
        <f>AC!U55</f>
        <v>310</v>
      </c>
      <c r="W73" s="77">
        <f>AC!V55</f>
        <v>310</v>
      </c>
      <c r="X73" s="77">
        <f>AC!W55</f>
        <v>310</v>
      </c>
      <c r="Y73" s="77">
        <f>AC!X55</f>
        <v>310</v>
      </c>
      <c r="Z73" s="77">
        <f>AC!Y55</f>
        <v>310</v>
      </c>
      <c r="AA73" s="77">
        <f>AC!Z55</f>
        <v>310</v>
      </c>
      <c r="AB73" s="77">
        <f>AC!AA55</f>
        <v>310</v>
      </c>
      <c r="AC73" s="77">
        <f>AC!AB55</f>
        <v>310</v>
      </c>
      <c r="AD73" s="77">
        <f>AC!AC55</f>
        <v>310</v>
      </c>
      <c r="AE73" s="77">
        <f>AC!AD55</f>
        <v>310</v>
      </c>
    </row>
    <row r="74" spans="1:31" x14ac:dyDescent="0.25">
      <c r="A74" s="48"/>
      <c r="B74" s="48"/>
      <c r="C74" s="85" t="s">
        <v>8</v>
      </c>
      <c r="D74" s="77">
        <f>EV!D54</f>
        <v>40.799999999999997</v>
      </c>
      <c r="E74" s="77">
        <f>EV!E54</f>
        <v>130.80000000000001</v>
      </c>
      <c r="F74" s="77">
        <f>EV!F54</f>
        <v>232.8</v>
      </c>
      <c r="G74" s="77">
        <f>EV!G54</f>
        <v>322.8</v>
      </c>
      <c r="H74" s="77">
        <f>EV!H54</f>
        <v>0</v>
      </c>
      <c r="I74" s="77">
        <f>EV!I54</f>
        <v>0</v>
      </c>
      <c r="J74" s="77">
        <f>EV!J54</f>
        <v>0</v>
      </c>
      <c r="K74" s="77">
        <f>EV!K54</f>
        <v>0</v>
      </c>
      <c r="L74" s="77">
        <f>EV!L54</f>
        <v>0</v>
      </c>
      <c r="M74" s="77">
        <f>EV!M54</f>
        <v>0</v>
      </c>
      <c r="N74" s="77">
        <f>EV!N54</f>
        <v>0</v>
      </c>
      <c r="O74" s="77">
        <f>EV!O54</f>
        <v>0</v>
      </c>
      <c r="P74" s="77">
        <f>EV!P54</f>
        <v>0</v>
      </c>
      <c r="Q74" s="77">
        <f>EV!Q54</f>
        <v>0</v>
      </c>
      <c r="R74" s="77">
        <f>EV!R54</f>
        <v>0</v>
      </c>
      <c r="S74" s="77">
        <f>EV!S54</f>
        <v>0</v>
      </c>
      <c r="T74" s="77">
        <f>EV!T54</f>
        <v>0</v>
      </c>
      <c r="U74" s="77">
        <f>EV!U54</f>
        <v>0</v>
      </c>
      <c r="V74" s="77">
        <f>EV!V54</f>
        <v>0</v>
      </c>
      <c r="W74" s="77">
        <f>EV!W54</f>
        <v>0</v>
      </c>
      <c r="X74" s="77">
        <f>EV!X54</f>
        <v>0</v>
      </c>
      <c r="Y74" s="77">
        <f>EV!Y54</f>
        <v>0</v>
      </c>
      <c r="Z74" s="77">
        <f>EV!Z54</f>
        <v>0</v>
      </c>
      <c r="AA74" s="77">
        <f>EV!AA54</f>
        <v>0</v>
      </c>
      <c r="AB74" s="77">
        <f>EV!AB54</f>
        <v>0</v>
      </c>
      <c r="AC74" s="77">
        <f>EV!AC54</f>
        <v>0</v>
      </c>
      <c r="AD74" s="77">
        <f>EV!AD54</f>
        <v>0</v>
      </c>
      <c r="AE74" s="77">
        <f>EV!AE54</f>
        <v>0</v>
      </c>
    </row>
    <row r="75" spans="1:31" x14ac:dyDescent="0.25">
      <c r="A75" s="48"/>
      <c r="B75" s="48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</row>
    <row r="76" spans="1:31" x14ac:dyDescent="0.25">
      <c r="A76" s="50" t="s">
        <v>17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</row>
    <row r="77" spans="1:31" x14ac:dyDescent="0.25">
      <c r="C77" s="88" t="s">
        <v>11</v>
      </c>
      <c r="D77" s="88">
        <f>IF(AND(ISBLANK(D73),ISBLANK(D74))," - ",D74-D73)</f>
        <v>10.299999999999997</v>
      </c>
      <c r="E77" s="88">
        <f>IF(AND(ISBLANK(E73),ISBLANK(E74))," - ",E74-E73)</f>
        <v>4.8000000000000114</v>
      </c>
      <c r="F77" s="88">
        <f t="shared" ref="F77:AE77" si="6">IF(AND(ISBLANK(F73),ISBLANK(F74))," - ",F74-F73)</f>
        <v>-77.199999999999989</v>
      </c>
      <c r="G77" s="88">
        <f t="shared" si="6"/>
        <v>12.800000000000011</v>
      </c>
      <c r="H77" s="88">
        <f t="shared" si="6"/>
        <v>-310</v>
      </c>
      <c r="I77" s="88">
        <f t="shared" si="6"/>
        <v>-310</v>
      </c>
      <c r="J77" s="88">
        <f t="shared" si="6"/>
        <v>-310</v>
      </c>
      <c r="K77" s="88">
        <f t="shared" si="6"/>
        <v>-310</v>
      </c>
      <c r="L77" s="88">
        <f t="shared" si="6"/>
        <v>-310</v>
      </c>
      <c r="M77" s="88">
        <f t="shared" si="6"/>
        <v>-310</v>
      </c>
      <c r="N77" s="88">
        <f t="shared" si="6"/>
        <v>-310</v>
      </c>
      <c r="O77" s="88">
        <f t="shared" si="6"/>
        <v>-310</v>
      </c>
      <c r="P77" s="88">
        <f t="shared" si="6"/>
        <v>-310</v>
      </c>
      <c r="Q77" s="88">
        <f t="shared" si="6"/>
        <v>-310</v>
      </c>
      <c r="R77" s="88">
        <f t="shared" si="6"/>
        <v>-310</v>
      </c>
      <c r="S77" s="88">
        <f t="shared" si="6"/>
        <v>-310</v>
      </c>
      <c r="T77" s="88">
        <f t="shared" si="6"/>
        <v>-310</v>
      </c>
      <c r="U77" s="88">
        <f t="shared" si="6"/>
        <v>-310</v>
      </c>
      <c r="V77" s="88">
        <f t="shared" si="6"/>
        <v>-310</v>
      </c>
      <c r="W77" s="88">
        <f t="shared" si="6"/>
        <v>-310</v>
      </c>
      <c r="X77" s="88">
        <f t="shared" si="6"/>
        <v>-310</v>
      </c>
      <c r="Y77" s="88">
        <f t="shared" si="6"/>
        <v>-310</v>
      </c>
      <c r="Z77" s="88">
        <f t="shared" si="6"/>
        <v>-310</v>
      </c>
      <c r="AA77" s="88">
        <f t="shared" si="6"/>
        <v>-310</v>
      </c>
      <c r="AB77" s="88">
        <f t="shared" si="6"/>
        <v>-310</v>
      </c>
      <c r="AC77" s="88">
        <f t="shared" si="6"/>
        <v>-310</v>
      </c>
      <c r="AD77" s="88">
        <f t="shared" si="6"/>
        <v>-310</v>
      </c>
      <c r="AE77" s="88">
        <f t="shared" si="6"/>
        <v>-310</v>
      </c>
    </row>
    <row r="78" spans="1:31" x14ac:dyDescent="0.25">
      <c r="C78" s="88" t="s">
        <v>10</v>
      </c>
      <c r="D78" s="88">
        <f>IF(AND(ISBLANK(D73),ISBLANK(D74))," - ",D74-D70)</f>
        <v>-1.2000000000000028</v>
      </c>
      <c r="E78" s="88">
        <f>IF(AND(ISBLANK(E73),ISBLANK(E74))," - ",E74-E70)</f>
        <v>-1.1999999999999886</v>
      </c>
      <c r="F78" s="88">
        <f t="shared" ref="F78:AE78" si="7">IF(AND(ISBLANK(F73),ISBLANK(F74))," - ",F74-F70)</f>
        <v>-1.1999999999999886</v>
      </c>
      <c r="G78" s="88">
        <f t="shared" si="7"/>
        <v>-1.1999999999999886</v>
      </c>
      <c r="H78" s="88">
        <f t="shared" si="7"/>
        <v>-396</v>
      </c>
      <c r="I78" s="88">
        <f t="shared" si="7"/>
        <v>-456</v>
      </c>
      <c r="J78" s="88">
        <f t="shared" si="7"/>
        <v>-516</v>
      </c>
      <c r="K78" s="88">
        <f t="shared" si="7"/>
        <v>-546</v>
      </c>
      <c r="L78" s="88">
        <f t="shared" si="7"/>
        <v>-576</v>
      </c>
      <c r="M78" s="88">
        <f t="shared" si="7"/>
        <v>-606</v>
      </c>
      <c r="N78" s="88">
        <f t="shared" si="7"/>
        <v>-606</v>
      </c>
      <c r="O78" s="88">
        <f t="shared" si="7"/>
        <v>-606</v>
      </c>
      <c r="P78" s="88">
        <f t="shared" si="7"/>
        <v>-606</v>
      </c>
      <c r="Q78" s="88">
        <f t="shared" si="7"/>
        <v>-606</v>
      </c>
      <c r="R78" s="88">
        <f t="shared" si="7"/>
        <v>-606</v>
      </c>
      <c r="S78" s="88">
        <f t="shared" si="7"/>
        <v>-606</v>
      </c>
      <c r="T78" s="88">
        <f t="shared" si="7"/>
        <v>-606</v>
      </c>
      <c r="U78" s="88">
        <f t="shared" si="7"/>
        <v>-606</v>
      </c>
      <c r="V78" s="88">
        <f t="shared" si="7"/>
        <v>-606</v>
      </c>
      <c r="W78" s="88">
        <f t="shared" si="7"/>
        <v>-606</v>
      </c>
      <c r="X78" s="88">
        <f t="shared" si="7"/>
        <v>-606</v>
      </c>
      <c r="Y78" s="88">
        <f t="shared" si="7"/>
        <v>-606</v>
      </c>
      <c r="Z78" s="88">
        <f t="shared" si="7"/>
        <v>-606</v>
      </c>
      <c r="AA78" s="88">
        <f t="shared" si="7"/>
        <v>-606</v>
      </c>
      <c r="AB78" s="88">
        <f t="shared" si="7"/>
        <v>-606</v>
      </c>
      <c r="AC78" s="88">
        <f t="shared" si="7"/>
        <v>-606</v>
      </c>
      <c r="AD78" s="88">
        <f t="shared" si="7"/>
        <v>-606</v>
      </c>
      <c r="AE78" s="88">
        <f t="shared" si="7"/>
        <v>-606</v>
      </c>
    </row>
    <row r="79" spans="1:31" x14ac:dyDescent="0.25">
      <c r="C79" s="88" t="s">
        <v>12</v>
      </c>
      <c r="D79" s="89">
        <f>IF(AND(ISBLANK(D73),ISBLANK(D74))," - ",D74/D73)</f>
        <v>1.3377049180327867</v>
      </c>
      <c r="E79" s="89">
        <f>IF(AND(ISBLANK(E73),ISBLANK(E74))," - ",E74/E73)</f>
        <v>1.0380952380952382</v>
      </c>
      <c r="F79" s="89">
        <f t="shared" ref="F79:AE79" si="8">IF(AND(ISBLANK(F73),ISBLANK(F74))," - ",F74/F73)</f>
        <v>0.75096774193548388</v>
      </c>
      <c r="G79" s="89">
        <f t="shared" si="8"/>
        <v>1.0412903225806451</v>
      </c>
      <c r="H79" s="89">
        <f t="shared" si="8"/>
        <v>0</v>
      </c>
      <c r="I79" s="89">
        <f t="shared" si="8"/>
        <v>0</v>
      </c>
      <c r="J79" s="89">
        <f t="shared" si="8"/>
        <v>0</v>
      </c>
      <c r="K79" s="89">
        <f t="shared" si="8"/>
        <v>0</v>
      </c>
      <c r="L79" s="89">
        <f t="shared" si="8"/>
        <v>0</v>
      </c>
      <c r="M79" s="89">
        <f t="shared" si="8"/>
        <v>0</v>
      </c>
      <c r="N79" s="89">
        <f t="shared" si="8"/>
        <v>0</v>
      </c>
      <c r="O79" s="89">
        <f t="shared" si="8"/>
        <v>0</v>
      </c>
      <c r="P79" s="89">
        <f t="shared" si="8"/>
        <v>0</v>
      </c>
      <c r="Q79" s="89">
        <f t="shared" si="8"/>
        <v>0</v>
      </c>
      <c r="R79" s="89">
        <f t="shared" si="8"/>
        <v>0</v>
      </c>
      <c r="S79" s="89">
        <f t="shared" si="8"/>
        <v>0</v>
      </c>
      <c r="T79" s="89">
        <f t="shared" si="8"/>
        <v>0</v>
      </c>
      <c r="U79" s="89">
        <f t="shared" si="8"/>
        <v>0</v>
      </c>
      <c r="V79" s="89">
        <f t="shared" si="8"/>
        <v>0</v>
      </c>
      <c r="W79" s="89">
        <f t="shared" si="8"/>
        <v>0</v>
      </c>
      <c r="X79" s="89">
        <f t="shared" si="8"/>
        <v>0</v>
      </c>
      <c r="Y79" s="89">
        <f t="shared" si="8"/>
        <v>0</v>
      </c>
      <c r="Z79" s="89">
        <f t="shared" si="8"/>
        <v>0</v>
      </c>
      <c r="AA79" s="89">
        <f t="shared" si="8"/>
        <v>0</v>
      </c>
      <c r="AB79" s="89">
        <f t="shared" si="8"/>
        <v>0</v>
      </c>
      <c r="AC79" s="89">
        <f t="shared" si="8"/>
        <v>0</v>
      </c>
      <c r="AD79" s="89">
        <f t="shared" si="8"/>
        <v>0</v>
      </c>
      <c r="AE79" s="89">
        <f t="shared" si="8"/>
        <v>0</v>
      </c>
    </row>
    <row r="80" spans="1:31" x14ac:dyDescent="0.25">
      <c r="C80" s="88" t="s">
        <v>13</v>
      </c>
      <c r="D80" s="89">
        <f>IF(AND(ISBLANK(D73),ISBLANK(D74))," - ",D74/D70)</f>
        <v>0.97142857142857131</v>
      </c>
      <c r="E80" s="89">
        <f>IF(AND(ISBLANK(E73),ISBLANK(E74))," - ",E74/E70)</f>
        <v>0.99090909090909096</v>
      </c>
      <c r="F80" s="89">
        <f t="shared" ref="F80:AE80" si="9">IF(AND(ISBLANK(F73),ISBLANK(F74))," - ",F74/F70)</f>
        <v>0.99487179487179489</v>
      </c>
      <c r="G80" s="89">
        <f t="shared" si="9"/>
        <v>0.99629629629629635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  <c r="N80" s="89">
        <f t="shared" si="9"/>
        <v>0</v>
      </c>
      <c r="O80" s="89">
        <f t="shared" si="9"/>
        <v>0</v>
      </c>
      <c r="P80" s="89">
        <f t="shared" si="9"/>
        <v>0</v>
      </c>
      <c r="Q80" s="89">
        <f t="shared" si="9"/>
        <v>0</v>
      </c>
      <c r="R80" s="89">
        <f t="shared" si="9"/>
        <v>0</v>
      </c>
      <c r="S80" s="89">
        <f t="shared" si="9"/>
        <v>0</v>
      </c>
      <c r="T80" s="89">
        <f t="shared" si="9"/>
        <v>0</v>
      </c>
      <c r="U80" s="89">
        <f t="shared" si="9"/>
        <v>0</v>
      </c>
      <c r="V80" s="89">
        <f t="shared" si="9"/>
        <v>0</v>
      </c>
      <c r="W80" s="89">
        <f t="shared" si="9"/>
        <v>0</v>
      </c>
      <c r="X80" s="89">
        <f t="shared" si="9"/>
        <v>0</v>
      </c>
      <c r="Y80" s="89">
        <f t="shared" si="9"/>
        <v>0</v>
      </c>
      <c r="Z80" s="89">
        <f t="shared" si="9"/>
        <v>0</v>
      </c>
      <c r="AA80" s="89">
        <f t="shared" si="9"/>
        <v>0</v>
      </c>
      <c r="AB80" s="89">
        <f t="shared" si="9"/>
        <v>0</v>
      </c>
      <c r="AC80" s="89">
        <f t="shared" si="9"/>
        <v>0</v>
      </c>
      <c r="AD80" s="89">
        <f t="shared" si="9"/>
        <v>0</v>
      </c>
      <c r="AE80" s="89">
        <f t="shared" si="9"/>
        <v>0</v>
      </c>
    </row>
    <row r="81" spans="3:31" x14ac:dyDescent="0.25">
      <c r="C81" s="88" t="s">
        <v>15</v>
      </c>
      <c r="D81" s="90">
        <f>IF(AND(ISBLANK(D73),ISBLANK(D74))," - ",$C$69/D79)</f>
        <v>385.73529411764713</v>
      </c>
      <c r="E81" s="90">
        <f>IF(AND(ISBLANK(E73),ISBLANK(E74))," - ",$C$69/E79)</f>
        <v>497.06422018348621</v>
      </c>
      <c r="F81" s="90">
        <f t="shared" ref="F81:AE81" si="10">IF(AND(ISBLANK(F73),ISBLANK(F74))," - ",$C$69/F79)</f>
        <v>687.11340206185571</v>
      </c>
      <c r="G81" s="90">
        <f t="shared" si="10"/>
        <v>495.5390334572491</v>
      </c>
      <c r="H81" s="90" t="e">
        <f t="shared" si="10"/>
        <v>#DIV/0!</v>
      </c>
      <c r="I81" s="90" t="e">
        <f t="shared" si="10"/>
        <v>#DIV/0!</v>
      </c>
      <c r="J81" s="90" t="e">
        <f t="shared" si="10"/>
        <v>#DIV/0!</v>
      </c>
      <c r="K81" s="90" t="e">
        <f t="shared" si="10"/>
        <v>#DIV/0!</v>
      </c>
      <c r="L81" s="90" t="e">
        <f t="shared" si="10"/>
        <v>#DIV/0!</v>
      </c>
      <c r="M81" s="90" t="e">
        <f t="shared" si="10"/>
        <v>#DIV/0!</v>
      </c>
      <c r="N81" s="90" t="e">
        <f t="shared" si="10"/>
        <v>#DIV/0!</v>
      </c>
      <c r="O81" s="90" t="e">
        <f t="shared" si="10"/>
        <v>#DIV/0!</v>
      </c>
      <c r="P81" s="90" t="e">
        <f t="shared" si="10"/>
        <v>#DIV/0!</v>
      </c>
      <c r="Q81" s="90" t="e">
        <f t="shared" si="10"/>
        <v>#DIV/0!</v>
      </c>
      <c r="R81" s="90" t="e">
        <f t="shared" si="10"/>
        <v>#DIV/0!</v>
      </c>
      <c r="S81" s="90" t="e">
        <f t="shared" si="10"/>
        <v>#DIV/0!</v>
      </c>
      <c r="T81" s="90" t="e">
        <f t="shared" si="10"/>
        <v>#DIV/0!</v>
      </c>
      <c r="U81" s="90" t="e">
        <f t="shared" si="10"/>
        <v>#DIV/0!</v>
      </c>
      <c r="V81" s="90" t="e">
        <f t="shared" si="10"/>
        <v>#DIV/0!</v>
      </c>
      <c r="W81" s="90" t="e">
        <f t="shared" si="10"/>
        <v>#DIV/0!</v>
      </c>
      <c r="X81" s="90" t="e">
        <f t="shared" si="10"/>
        <v>#DIV/0!</v>
      </c>
      <c r="Y81" s="90" t="e">
        <f t="shared" si="10"/>
        <v>#DIV/0!</v>
      </c>
      <c r="Z81" s="90" t="e">
        <f t="shared" si="10"/>
        <v>#DIV/0!</v>
      </c>
      <c r="AA81" s="90" t="e">
        <f t="shared" si="10"/>
        <v>#DIV/0!</v>
      </c>
      <c r="AB81" s="90" t="e">
        <f t="shared" si="10"/>
        <v>#DIV/0!</v>
      </c>
      <c r="AC81" s="90" t="e">
        <f t="shared" si="10"/>
        <v>#DIV/0!</v>
      </c>
      <c r="AD81" s="90" t="e">
        <f t="shared" si="10"/>
        <v>#DIV/0!</v>
      </c>
      <c r="AE81" s="90" t="e">
        <f t="shared" si="10"/>
        <v>#DIV/0!</v>
      </c>
    </row>
  </sheetData>
  <mergeCells count="6">
    <mergeCell ref="C7:D7"/>
    <mergeCell ref="C5:E5"/>
    <mergeCell ref="A1:B1"/>
    <mergeCell ref="A2:B2"/>
    <mergeCell ref="J18:K18"/>
    <mergeCell ref="J19:K19"/>
  </mergeCells>
  <phoneticPr fontId="4" type="noConversion"/>
  <conditionalFormatting sqref="D79:AE80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77:AE78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2 A38:A39 A35 A40 A43 A46 A53 A59" formula="1"/>
    <ignoredError sqref="C58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4"/>
  <sheetViews>
    <sheetView showGridLines="0" topLeftCell="A35" workbookViewId="0">
      <selection activeCell="D54" sqref="D54"/>
    </sheetView>
  </sheetViews>
  <sheetFormatPr defaultRowHeight="13.8" x14ac:dyDescent="0.25"/>
  <cols>
    <col min="1" max="1" width="6.5546875" style="27" customWidth="1"/>
    <col min="2" max="2" width="45" style="27" bestFit="1" customWidth="1"/>
    <col min="3" max="3" width="6.44140625" style="27" customWidth="1"/>
    <col min="4" max="31" width="8.77734375" style="27" customWidth="1"/>
    <col min="32" max="16384" width="8.88671875" style="27"/>
  </cols>
  <sheetData>
    <row r="1" spans="1:31" x14ac:dyDescent="0.25">
      <c r="A1" s="27" t="s">
        <v>19</v>
      </c>
    </row>
    <row r="2" spans="1:31" x14ac:dyDescent="0.25">
      <c r="A2" s="29"/>
      <c r="B2" s="26"/>
      <c r="C2" s="26"/>
      <c r="D2" s="26"/>
      <c r="E2" s="26"/>
      <c r="F2" s="26"/>
      <c r="G2" s="26"/>
    </row>
    <row r="3" spans="1:31" ht="14.4" x14ac:dyDescent="0.3">
      <c r="A3" s="30" t="s">
        <v>25</v>
      </c>
      <c r="B3" s="26"/>
      <c r="C3" s="26"/>
      <c r="D3" s="26"/>
      <c r="E3" s="26"/>
      <c r="F3" s="26"/>
      <c r="G3" s="26"/>
      <c r="Q3" s="58"/>
    </row>
    <row r="4" spans="1:31" ht="14.4" x14ac:dyDescent="0.3">
      <c r="A4" s="30" t="s">
        <v>20</v>
      </c>
      <c r="Q4" s="59"/>
    </row>
    <row r="5" spans="1:31" ht="14.4" x14ac:dyDescent="0.3">
      <c r="A5" s="60" t="s">
        <v>21</v>
      </c>
      <c r="B5" s="26"/>
      <c r="C5" s="26"/>
      <c r="D5" s="30"/>
      <c r="E5" s="26"/>
      <c r="F5" s="26"/>
    </row>
    <row r="7" spans="1:31" ht="14.4" x14ac:dyDescent="0.3">
      <c r="A7" s="29" t="s">
        <v>8</v>
      </c>
      <c r="B7" s="26"/>
      <c r="C7" s="26"/>
      <c r="D7" s="30"/>
      <c r="E7" s="26"/>
      <c r="F7" s="26"/>
      <c r="G7" s="26"/>
      <c r="O7" s="28"/>
    </row>
    <row r="8" spans="1:31" x14ac:dyDescent="0.25">
      <c r="A8" s="64" t="s">
        <v>2</v>
      </c>
      <c r="B8" s="65" t="s">
        <v>0</v>
      </c>
      <c r="C8" s="72" t="s">
        <v>109</v>
      </c>
      <c r="D8" s="72" t="s">
        <v>81</v>
      </c>
      <c r="E8" s="72" t="s">
        <v>82</v>
      </c>
      <c r="F8" s="72" t="s">
        <v>83</v>
      </c>
      <c r="G8" s="72" t="s">
        <v>84</v>
      </c>
      <c r="H8" s="72" t="s">
        <v>85</v>
      </c>
      <c r="I8" s="72" t="s">
        <v>86</v>
      </c>
      <c r="J8" s="72" t="s">
        <v>87</v>
      </c>
      <c r="K8" s="72" t="s">
        <v>88</v>
      </c>
      <c r="L8" s="72" t="s">
        <v>89</v>
      </c>
      <c r="M8" s="72" t="s">
        <v>90</v>
      </c>
      <c r="N8" s="72" t="s">
        <v>91</v>
      </c>
      <c r="O8" s="72" t="s">
        <v>92</v>
      </c>
      <c r="P8" s="72" t="s">
        <v>93</v>
      </c>
      <c r="Q8" s="72" t="s">
        <v>94</v>
      </c>
      <c r="R8" s="72" t="s">
        <v>95</v>
      </c>
      <c r="S8" s="72" t="s">
        <v>96</v>
      </c>
      <c r="T8" s="72" t="s">
        <v>97</v>
      </c>
      <c r="U8" s="72" t="s">
        <v>98</v>
      </c>
      <c r="V8" s="72" t="s">
        <v>99</v>
      </c>
      <c r="W8" s="72" t="s">
        <v>100</v>
      </c>
      <c r="X8" s="72" t="s">
        <v>101</v>
      </c>
      <c r="Y8" s="72" t="s">
        <v>102</v>
      </c>
      <c r="Z8" s="72" t="s">
        <v>103</v>
      </c>
      <c r="AA8" s="72" t="s">
        <v>104</v>
      </c>
      <c r="AB8" s="72" t="s">
        <v>105</v>
      </c>
      <c r="AC8" s="72" t="s">
        <v>106</v>
      </c>
      <c r="AD8" s="72" t="s">
        <v>107</v>
      </c>
      <c r="AE8" s="72" t="s">
        <v>108</v>
      </c>
    </row>
    <row r="9" spans="1:31" x14ac:dyDescent="0.25">
      <c r="A9" s="100" t="str">
        <f>IF(ISERROR(VALUE(SUBSTITUTE(prevWBS,".",""))),"1",IF(ISERROR(FIND("`",SUBSTITUTE(prevWBS,".","`",1))),TEXT(VALUE(prevWBS)+1,"#"),TEXT(VALUE(LEFT(prevWBS,FIND("`",SUBSTITUTE(prevWBS,".","`",1))-1))+1,"#")))</f>
        <v>1</v>
      </c>
      <c r="B9" s="101" t="s">
        <v>43</v>
      </c>
      <c r="C9" s="98">
        <f>Report!C22</f>
        <v>0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</row>
    <row r="10" spans="1:31" x14ac:dyDescent="0.25">
      <c r="A10" s="102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03" t="s">
        <v>44</v>
      </c>
      <c r="C10" s="98">
        <f>Report!C23</f>
        <v>0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spans="1:31" x14ac:dyDescent="0.25">
      <c r="A11" s="104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51" t="s">
        <v>45</v>
      </c>
      <c r="C11" s="73">
        <f>Report!C24</f>
        <v>12</v>
      </c>
      <c r="D11" s="74">
        <v>1</v>
      </c>
      <c r="E11" s="74">
        <v>1</v>
      </c>
      <c r="F11" s="74">
        <v>1</v>
      </c>
      <c r="G11" s="74">
        <v>1</v>
      </c>
      <c r="H11" s="74"/>
      <c r="I11" s="75"/>
      <c r="J11" s="75"/>
      <c r="K11" s="76"/>
      <c r="L11" s="76"/>
      <c r="M11" s="76"/>
      <c r="N11" s="76"/>
      <c r="O11" s="76"/>
      <c r="P11" s="74"/>
      <c r="Q11" s="75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4"/>
      <c r="AC11" s="75"/>
      <c r="AD11" s="75"/>
      <c r="AE11" s="75"/>
    </row>
    <row r="12" spans="1:31" x14ac:dyDescent="0.25">
      <c r="A12" s="104" t="str">
        <f t="shared" si="1"/>
        <v>1.1.2</v>
      </c>
      <c r="B12" s="51" t="s">
        <v>46</v>
      </c>
      <c r="C12" s="73">
        <f>Report!C25</f>
        <v>12</v>
      </c>
      <c r="D12" s="74">
        <v>0.9</v>
      </c>
      <c r="E12" s="74">
        <v>0.9</v>
      </c>
      <c r="F12" s="74">
        <v>0.9</v>
      </c>
      <c r="G12" s="74">
        <v>0.9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</row>
    <row r="13" spans="1:31" x14ac:dyDescent="0.25">
      <c r="A13" s="104" t="str">
        <f t="shared" si="1"/>
        <v>1.1.3</v>
      </c>
      <c r="B13" s="51" t="s">
        <v>47</v>
      </c>
      <c r="C13" s="73">
        <f>Report!C26</f>
        <v>18</v>
      </c>
      <c r="D13" s="74">
        <v>1</v>
      </c>
      <c r="E13" s="74">
        <v>1</v>
      </c>
      <c r="F13" s="74">
        <v>1</v>
      </c>
      <c r="G13" s="74">
        <v>1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</row>
    <row r="14" spans="1:31" x14ac:dyDescent="0.25">
      <c r="A14" s="104" t="str">
        <f t="shared" si="1"/>
        <v>1.1.4</v>
      </c>
      <c r="B14" s="51" t="s">
        <v>48</v>
      </c>
      <c r="C14" s="73">
        <f>Report!C27</f>
        <v>18</v>
      </c>
      <c r="D14" s="74"/>
      <c r="E14" s="74">
        <v>1</v>
      </c>
      <c r="F14" s="74">
        <v>1</v>
      </c>
      <c r="G14" s="74">
        <v>1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</row>
    <row r="15" spans="1:31" x14ac:dyDescent="0.25">
      <c r="A15" s="104" t="str">
        <f t="shared" si="1"/>
        <v>1.1.5</v>
      </c>
      <c r="B15" s="51" t="s">
        <v>49</v>
      </c>
      <c r="C15" s="73">
        <f>Report!C28</f>
        <v>18</v>
      </c>
      <c r="D15" s="74"/>
      <c r="E15" s="74">
        <v>1</v>
      </c>
      <c r="F15" s="74">
        <v>1</v>
      </c>
      <c r="G15" s="74">
        <v>1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</row>
    <row r="16" spans="1:31" x14ac:dyDescent="0.25">
      <c r="A16" s="104" t="str">
        <f t="shared" si="1"/>
        <v>1.1.6</v>
      </c>
      <c r="B16" s="51" t="s">
        <v>50</v>
      </c>
      <c r="C16" s="73">
        <f>Report!C29</f>
        <v>18</v>
      </c>
      <c r="D16" s="74"/>
      <c r="E16" s="74">
        <v>1</v>
      </c>
      <c r="F16" s="74">
        <v>1</v>
      </c>
      <c r="G16" s="74">
        <v>1</v>
      </c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</row>
    <row r="17" spans="1:31" x14ac:dyDescent="0.25">
      <c r="A17" s="104" t="str">
        <f t="shared" si="1"/>
        <v>1.1.7</v>
      </c>
      <c r="B17" s="51" t="s">
        <v>51</v>
      </c>
      <c r="C17" s="73">
        <f>Report!C30</f>
        <v>18</v>
      </c>
      <c r="D17" s="74"/>
      <c r="E17" s="74"/>
      <c r="F17" s="74">
        <v>1</v>
      </c>
      <c r="G17" s="74">
        <v>1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</row>
    <row r="18" spans="1:31" x14ac:dyDescent="0.25">
      <c r="A18" s="104" t="str">
        <f t="shared" si="1"/>
        <v>1.1.8</v>
      </c>
      <c r="B18" s="51" t="s">
        <v>52</v>
      </c>
      <c r="C18" s="73">
        <f>Report!C31</f>
        <v>18</v>
      </c>
      <c r="D18" s="74"/>
      <c r="E18" s="74"/>
      <c r="F18" s="74">
        <v>1</v>
      </c>
      <c r="G18" s="74">
        <v>1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</row>
    <row r="19" spans="1:31" x14ac:dyDescent="0.25">
      <c r="A19" s="102" t="str">
        <f t="shared" si="0"/>
        <v>1.2</v>
      </c>
      <c r="B19" s="103" t="s">
        <v>53</v>
      </c>
      <c r="C19" s="98">
        <f>Report!C32</f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</row>
    <row r="20" spans="1:31" x14ac:dyDescent="0.25">
      <c r="A20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51" t="s">
        <v>54</v>
      </c>
      <c r="C20" s="73">
        <f>Report!C33</f>
        <v>18</v>
      </c>
      <c r="D20" s="74"/>
      <c r="E20" s="74">
        <v>1</v>
      </c>
      <c r="F20" s="74">
        <v>1</v>
      </c>
      <c r="G20" s="74">
        <v>1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</row>
    <row r="21" spans="1:31" x14ac:dyDescent="0.25">
      <c r="A2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51" t="s">
        <v>55</v>
      </c>
      <c r="C21" s="73">
        <f>Report!C34</f>
        <v>18</v>
      </c>
      <c r="D21" s="74"/>
      <c r="E21" s="74">
        <v>1</v>
      </c>
      <c r="F21" s="74">
        <v>1</v>
      </c>
      <c r="G21" s="74">
        <v>1</v>
      </c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</row>
    <row r="22" spans="1:31" x14ac:dyDescent="0.25">
      <c r="A22" s="102" t="str">
        <f t="shared" si="0"/>
        <v>1.3</v>
      </c>
      <c r="B22" s="103" t="s">
        <v>56</v>
      </c>
      <c r="C22" s="98">
        <f>Report!C35</f>
        <v>0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</row>
    <row r="23" spans="1:31" x14ac:dyDescent="0.25">
      <c r="A23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51" t="s">
        <v>57</v>
      </c>
      <c r="C23" s="73">
        <f>Report!C36</f>
        <v>24</v>
      </c>
      <c r="D23" s="74"/>
      <c r="E23" s="74"/>
      <c r="F23" s="74">
        <v>1</v>
      </c>
      <c r="G23" s="74">
        <v>1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</row>
    <row r="24" spans="1:31" x14ac:dyDescent="0.25">
      <c r="A2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51" t="s">
        <v>58</v>
      </c>
      <c r="C24" s="73">
        <f>Report!C37</f>
        <v>24</v>
      </c>
      <c r="D24" s="74"/>
      <c r="E24" s="74"/>
      <c r="F24" s="74">
        <v>1</v>
      </c>
      <c r="G24" s="74">
        <v>1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</row>
    <row r="25" spans="1:31" x14ac:dyDescent="0.25">
      <c r="A25" s="102" t="str">
        <f t="shared" si="0"/>
        <v>1.4</v>
      </c>
      <c r="B25" s="103" t="s">
        <v>59</v>
      </c>
      <c r="C25" s="98">
        <f>Report!C38</f>
        <v>0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</row>
    <row r="26" spans="1:31" x14ac:dyDescent="0.25">
      <c r="A26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51" t="s">
        <v>60</v>
      </c>
      <c r="C26" s="73">
        <f>Report!C39</f>
        <v>18</v>
      </c>
      <c r="D26" s="74"/>
      <c r="E26" s="74"/>
      <c r="F26" s="74">
        <v>1</v>
      </c>
      <c r="G26" s="74">
        <v>1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</row>
    <row r="27" spans="1:31" x14ac:dyDescent="0.25">
      <c r="A27" s="102" t="str">
        <f t="shared" si="0"/>
        <v>1.5</v>
      </c>
      <c r="B27" s="103" t="s">
        <v>61</v>
      </c>
      <c r="C27" s="98">
        <f>Report!C40</f>
        <v>0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</row>
    <row r="28" spans="1:31" x14ac:dyDescent="0.25">
      <c r="A28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51" t="s">
        <v>62</v>
      </c>
      <c r="C28" s="73">
        <f>Report!C41</f>
        <v>18</v>
      </c>
      <c r="D28" s="74"/>
      <c r="E28" s="74"/>
      <c r="F28" s="74"/>
      <c r="G28" s="74">
        <v>1</v>
      </c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</row>
    <row r="29" spans="1:31" x14ac:dyDescent="0.25">
      <c r="A29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51" t="s">
        <v>63</v>
      </c>
      <c r="C29" s="73">
        <f>Report!C42</f>
        <v>18</v>
      </c>
      <c r="D29" s="74"/>
      <c r="E29" s="74"/>
      <c r="F29" s="74"/>
      <c r="G29" s="74">
        <v>1</v>
      </c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</row>
    <row r="30" spans="1:31" x14ac:dyDescent="0.25">
      <c r="A30" s="102" t="str">
        <f t="shared" si="0"/>
        <v>1.6</v>
      </c>
      <c r="B30" s="103" t="s">
        <v>64</v>
      </c>
      <c r="C30" s="98">
        <f>Report!C43</f>
        <v>0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</row>
    <row r="31" spans="1:31" x14ac:dyDescent="0.25">
      <c r="A3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51" t="s">
        <v>65</v>
      </c>
      <c r="C31" s="73">
        <f>Report!C44</f>
        <v>18</v>
      </c>
      <c r="D31" s="74"/>
      <c r="E31" s="74"/>
      <c r="F31" s="74"/>
      <c r="G31" s="74">
        <v>1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</row>
    <row r="32" spans="1:31" x14ac:dyDescent="0.25">
      <c r="A3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51" t="s">
        <v>66</v>
      </c>
      <c r="C32" s="73">
        <f>Report!C45</f>
        <v>18</v>
      </c>
      <c r="D32" s="74"/>
      <c r="E32" s="74"/>
      <c r="F32" s="74"/>
      <c r="G32" s="74">
        <v>1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</row>
    <row r="33" spans="1:31" x14ac:dyDescent="0.25">
      <c r="A33" s="102" t="str">
        <f t="shared" si="0"/>
        <v>1.7</v>
      </c>
      <c r="B33" s="103" t="s">
        <v>67</v>
      </c>
      <c r="C33" s="98">
        <f>Report!C46</f>
        <v>0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31" x14ac:dyDescent="0.25">
      <c r="A3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51" t="s">
        <v>68</v>
      </c>
      <c r="C34" s="73">
        <f>Report!C47</f>
        <v>18</v>
      </c>
      <c r="D34" s="74"/>
      <c r="E34" s="74"/>
      <c r="F34" s="74"/>
      <c r="G34" s="74">
        <v>1</v>
      </c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</row>
    <row r="35" spans="1:31" x14ac:dyDescent="0.25">
      <c r="A35" s="100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101" t="s">
        <v>69</v>
      </c>
      <c r="C35" s="98">
        <f>Report!C48</f>
        <v>0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</row>
    <row r="36" spans="1:31" x14ac:dyDescent="0.25">
      <c r="A36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103" t="s">
        <v>70</v>
      </c>
      <c r="C36" s="98">
        <f>Report!C49</f>
        <v>0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</row>
    <row r="37" spans="1:31" x14ac:dyDescent="0.25">
      <c r="A37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51" t="s">
        <v>71</v>
      </c>
      <c r="C37" s="73">
        <f>Report!C50</f>
        <v>30</v>
      </c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</row>
    <row r="38" spans="1:31" x14ac:dyDescent="0.25">
      <c r="A38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51" t="s">
        <v>72</v>
      </c>
      <c r="C38" s="73">
        <f>Report!C68</f>
        <v>0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</row>
    <row r="39" spans="1:31" x14ac:dyDescent="0.25">
      <c r="A39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51" t="s">
        <v>73</v>
      </c>
      <c r="C39" s="73">
        <f>Report!C52</f>
        <v>18</v>
      </c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</row>
    <row r="40" spans="1:31" x14ac:dyDescent="0.25">
      <c r="A40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103" t="s">
        <v>74</v>
      </c>
      <c r="C40" s="98">
        <f>Report!C53</f>
        <v>0</v>
      </c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</row>
    <row r="41" spans="1:31" x14ac:dyDescent="0.25">
      <c r="A4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51" t="s">
        <v>75</v>
      </c>
      <c r="C41" s="73">
        <f>Report!C54</f>
        <v>24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A4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51" t="s">
        <v>76</v>
      </c>
      <c r="C42" s="73">
        <f>Report!C55</f>
        <v>18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</row>
    <row r="43" spans="1:31" x14ac:dyDescent="0.25">
      <c r="A43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51" t="s">
        <v>77</v>
      </c>
      <c r="C43" s="73">
        <f>Report!C56</f>
        <v>18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</row>
    <row r="44" spans="1:31" x14ac:dyDescent="0.25">
      <c r="A44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103" t="s">
        <v>78</v>
      </c>
      <c r="C44" s="98">
        <f>Report!C57</f>
        <v>30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</row>
    <row r="45" spans="1:31" x14ac:dyDescent="0.25">
      <c r="A45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103" t="s">
        <v>79</v>
      </c>
      <c r="C45" s="98">
        <f>Report!C58</f>
        <v>30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</row>
    <row r="46" spans="1:31" x14ac:dyDescent="0.25">
      <c r="A46" s="100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101" t="s">
        <v>80</v>
      </c>
      <c r="C46" s="98">
        <f>Report!C59</f>
        <v>0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</row>
    <row r="47" spans="1:31" x14ac:dyDescent="0.25">
      <c r="A47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6"/>
      <c r="C47" s="73">
        <f>Report!C60</f>
        <v>0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31" x14ac:dyDescent="0.25">
      <c r="A48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106"/>
      <c r="C48" s="73">
        <f>Report!C61</f>
        <v>0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</row>
    <row r="49" spans="1:31" x14ac:dyDescent="0.25">
      <c r="A49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106"/>
      <c r="C49" s="73">
        <f>Report!C62</f>
        <v>0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</row>
    <row r="50" spans="1:31" x14ac:dyDescent="0.25">
      <c r="A50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106"/>
      <c r="C50" s="73">
        <f>Report!C63</f>
        <v>0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</row>
    <row r="51" spans="1:31" x14ac:dyDescent="0.25">
      <c r="A51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106"/>
      <c r="C51" s="73">
        <f>Report!C64</f>
        <v>0</v>
      </c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</row>
    <row r="52" spans="1:31" x14ac:dyDescent="0.25">
      <c r="A52" s="66"/>
      <c r="B52" s="66"/>
      <c r="C52" s="7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</row>
    <row r="53" spans="1:31" ht="14.4" x14ac:dyDescent="0.3">
      <c r="A53" s="61" t="s">
        <v>16</v>
      </c>
      <c r="B53" s="62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25">
      <c r="C54" s="78" t="s">
        <v>6</v>
      </c>
      <c r="D54" s="69">
        <f t="shared" ref="D54:O54" si="2">SUMPRODUCT(D9:D53,$C$9:$C$53)</f>
        <v>40.799999999999997</v>
      </c>
      <c r="E54" s="69">
        <f t="shared" si="2"/>
        <v>130.80000000000001</v>
      </c>
      <c r="F54" s="69">
        <f t="shared" si="2"/>
        <v>232.8</v>
      </c>
      <c r="G54" s="69">
        <f t="shared" si="2"/>
        <v>322.8</v>
      </c>
      <c r="H54" s="69">
        <f t="shared" si="2"/>
        <v>0</v>
      </c>
      <c r="I54" s="69">
        <f t="shared" si="2"/>
        <v>0</v>
      </c>
      <c r="J54" s="69">
        <f t="shared" si="2"/>
        <v>0</v>
      </c>
      <c r="K54" s="69">
        <f t="shared" si="2"/>
        <v>0</v>
      </c>
      <c r="L54" s="69">
        <f t="shared" si="2"/>
        <v>0</v>
      </c>
      <c r="M54" s="69">
        <f t="shared" si="2"/>
        <v>0</v>
      </c>
      <c r="N54" s="69">
        <f t="shared" si="2"/>
        <v>0</v>
      </c>
      <c r="O54" s="69">
        <f t="shared" si="2"/>
        <v>0</v>
      </c>
      <c r="P54" s="69">
        <f t="shared" ref="P54:AE54" si="3">SUMPRODUCT(P9:P53,$C$9:$C$53)</f>
        <v>0</v>
      </c>
      <c r="Q54" s="69">
        <f t="shared" si="3"/>
        <v>0</v>
      </c>
      <c r="R54" s="69">
        <f t="shared" si="3"/>
        <v>0</v>
      </c>
      <c r="S54" s="69">
        <f t="shared" si="3"/>
        <v>0</v>
      </c>
      <c r="T54" s="69">
        <f t="shared" si="3"/>
        <v>0</v>
      </c>
      <c r="U54" s="69">
        <f t="shared" si="3"/>
        <v>0</v>
      </c>
      <c r="V54" s="69">
        <f t="shared" si="3"/>
        <v>0</v>
      </c>
      <c r="W54" s="69">
        <f t="shared" si="3"/>
        <v>0</v>
      </c>
      <c r="X54" s="69">
        <f t="shared" si="3"/>
        <v>0</v>
      </c>
      <c r="Y54" s="69">
        <f t="shared" si="3"/>
        <v>0</v>
      </c>
      <c r="Z54" s="69">
        <f t="shared" si="3"/>
        <v>0</v>
      </c>
      <c r="AA54" s="69">
        <f t="shared" si="3"/>
        <v>0</v>
      </c>
      <c r="AB54" s="69">
        <f t="shared" si="3"/>
        <v>0</v>
      </c>
      <c r="AC54" s="69">
        <f t="shared" si="3"/>
        <v>0</v>
      </c>
      <c r="AD54" s="69">
        <f t="shared" si="3"/>
        <v>0</v>
      </c>
      <c r="AE54" s="69">
        <f t="shared" si="3"/>
        <v>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55"/>
  <sheetViews>
    <sheetView topLeftCell="A31" workbookViewId="0">
      <selection activeCell="C55" sqref="C55"/>
    </sheetView>
  </sheetViews>
  <sheetFormatPr defaultRowHeight="13.8" x14ac:dyDescent="0.25"/>
  <cols>
    <col min="1" max="1" width="6.5546875" style="27" customWidth="1"/>
    <col min="2" max="2" width="45" style="27" bestFit="1" customWidth="1"/>
    <col min="3" max="29" width="8.77734375" style="27" customWidth="1"/>
    <col min="30" max="16384" width="8.88671875" style="27"/>
  </cols>
  <sheetData>
    <row r="1" spans="1:30" x14ac:dyDescent="0.25">
      <c r="A1" s="27" t="s">
        <v>27</v>
      </c>
    </row>
    <row r="2" spans="1:30" x14ac:dyDescent="0.25">
      <c r="A2" s="29"/>
      <c r="B2" s="26"/>
      <c r="C2" s="26"/>
      <c r="D2" s="26"/>
      <c r="E2" s="26"/>
    </row>
    <row r="3" spans="1:30" ht="14.4" x14ac:dyDescent="0.3">
      <c r="A3" s="30" t="s">
        <v>28</v>
      </c>
      <c r="B3" s="26"/>
      <c r="C3" s="26"/>
      <c r="D3" s="26"/>
      <c r="E3" s="26"/>
      <c r="O3" s="58"/>
    </row>
    <row r="4" spans="1:30" ht="14.4" x14ac:dyDescent="0.3">
      <c r="A4" s="30" t="s">
        <v>20</v>
      </c>
      <c r="O4" s="59"/>
    </row>
    <row r="5" spans="1:30" ht="14.4" x14ac:dyDescent="0.3">
      <c r="A5" s="60" t="s">
        <v>26</v>
      </c>
      <c r="B5" s="26"/>
      <c r="C5" s="26"/>
      <c r="D5" s="26"/>
    </row>
    <row r="7" spans="1:30" x14ac:dyDescent="0.25">
      <c r="A7" s="29" t="s">
        <v>22</v>
      </c>
      <c r="B7" s="26"/>
      <c r="C7" s="26"/>
      <c r="D7" s="26"/>
      <c r="E7" s="26"/>
      <c r="M7" s="28"/>
    </row>
    <row r="8" spans="1:30" x14ac:dyDescent="0.25">
      <c r="A8" s="55" t="s">
        <v>2</v>
      </c>
      <c r="B8" s="54" t="s">
        <v>0</v>
      </c>
      <c r="C8" s="72" t="s">
        <v>81</v>
      </c>
      <c r="D8" s="72" t="s">
        <v>82</v>
      </c>
      <c r="E8" s="72" t="s">
        <v>83</v>
      </c>
      <c r="F8" s="72" t="s">
        <v>84</v>
      </c>
      <c r="G8" s="72" t="s">
        <v>85</v>
      </c>
      <c r="H8" s="72" t="s">
        <v>86</v>
      </c>
      <c r="I8" s="72" t="s">
        <v>87</v>
      </c>
      <c r="J8" s="72" t="s">
        <v>88</v>
      </c>
      <c r="K8" s="72" t="s">
        <v>89</v>
      </c>
      <c r="L8" s="72" t="s">
        <v>90</v>
      </c>
      <c r="M8" s="72" t="s">
        <v>91</v>
      </c>
      <c r="N8" s="72" t="s">
        <v>92</v>
      </c>
      <c r="O8" s="72" t="s">
        <v>93</v>
      </c>
      <c r="P8" s="72" t="s">
        <v>94</v>
      </c>
      <c r="Q8" s="72" t="s">
        <v>95</v>
      </c>
      <c r="R8" s="72" t="s">
        <v>96</v>
      </c>
      <c r="S8" s="72" t="s">
        <v>97</v>
      </c>
      <c r="T8" s="72" t="s">
        <v>98</v>
      </c>
      <c r="U8" s="72" t="s">
        <v>99</v>
      </c>
      <c r="V8" s="72" t="s">
        <v>100</v>
      </c>
      <c r="W8" s="72" t="s">
        <v>101</v>
      </c>
      <c r="X8" s="72" t="s">
        <v>102</v>
      </c>
      <c r="Y8" s="72" t="s">
        <v>103</v>
      </c>
      <c r="Z8" s="72" t="s">
        <v>104</v>
      </c>
      <c r="AA8" s="72" t="s">
        <v>105</v>
      </c>
      <c r="AB8" s="72" t="s">
        <v>106</v>
      </c>
      <c r="AC8" s="72" t="s">
        <v>107</v>
      </c>
      <c r="AD8" s="72" t="s">
        <v>108</v>
      </c>
    </row>
    <row r="9" spans="1:30" x14ac:dyDescent="0.25">
      <c r="A9" s="100" t="str">
        <f>IF(ISERROR(VALUE(SUBSTITUTE(prevWBS,".",""))),"1",IF(ISERROR(FIND("`",SUBSTITUTE(prevWBS,".","`",1))),TEXT(VALUE(prevWBS)+1,"#"),TEXT(VALUE(LEFT(prevWBS,FIND("`",SUBSTITUTE(prevWBS,".","`",1))-1))+1,"#")))</f>
        <v>1</v>
      </c>
      <c r="B9" s="101" t="s">
        <v>43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</row>
    <row r="10" spans="1:30" x14ac:dyDescent="0.25">
      <c r="A10" s="109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10" t="s">
        <v>44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30" x14ac:dyDescent="0.25">
      <c r="A11" s="104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51" t="s">
        <v>45</v>
      </c>
      <c r="C11" s="67">
        <v>8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</row>
    <row r="12" spans="1:30" x14ac:dyDescent="0.25">
      <c r="A12" s="104" t="str">
        <f t="shared" si="1"/>
        <v>1.1.2</v>
      </c>
      <c r="B12" s="51" t="s">
        <v>46</v>
      </c>
      <c r="C12" s="67">
        <v>12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 spans="1:30" x14ac:dyDescent="0.25">
      <c r="A13" s="104" t="str">
        <f t="shared" si="1"/>
        <v>1.1.3</v>
      </c>
      <c r="B13" s="51" t="s">
        <v>47</v>
      </c>
      <c r="C13" s="67">
        <v>10.5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 spans="1:30" x14ac:dyDescent="0.25">
      <c r="A14" s="104" t="str">
        <f t="shared" si="1"/>
        <v>1.1.4</v>
      </c>
      <c r="B14" s="51" t="s">
        <v>48</v>
      </c>
      <c r="C14" s="67"/>
      <c r="D14" s="67">
        <v>20.5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 spans="1:30" x14ac:dyDescent="0.25">
      <c r="A15" s="104" t="str">
        <f t="shared" si="1"/>
        <v>1.1.5</v>
      </c>
      <c r="B15" s="51" t="s">
        <v>49</v>
      </c>
      <c r="C15" s="67"/>
      <c r="D15" s="67">
        <v>19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 spans="1:30" x14ac:dyDescent="0.25">
      <c r="A16" s="104" t="str">
        <f t="shared" si="1"/>
        <v>1.1.6</v>
      </c>
      <c r="B16" s="51" t="s">
        <v>50</v>
      </c>
      <c r="C16" s="67"/>
      <c r="D16" s="67">
        <v>16.5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30" x14ac:dyDescent="0.25">
      <c r="A17" s="104" t="str">
        <f t="shared" si="1"/>
        <v>1.1.7</v>
      </c>
      <c r="B17" s="51" t="s">
        <v>51</v>
      </c>
      <c r="C17" s="67"/>
      <c r="D17" s="67"/>
      <c r="E17" s="67">
        <v>15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spans="1:30" x14ac:dyDescent="0.25">
      <c r="A18" s="104" t="str">
        <f t="shared" si="1"/>
        <v>1.1.8</v>
      </c>
      <c r="B18" s="51" t="s">
        <v>52</v>
      </c>
      <c r="C18" s="67"/>
      <c r="D18" s="67"/>
      <c r="E18" s="67">
        <v>15.5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</row>
    <row r="19" spans="1:30" x14ac:dyDescent="0.25">
      <c r="A19" s="109" t="str">
        <f t="shared" si="0"/>
        <v>1.2</v>
      </c>
      <c r="B19" s="110" t="s">
        <v>53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spans="1:30" x14ac:dyDescent="0.25">
      <c r="A20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51" t="s">
        <v>54</v>
      </c>
      <c r="C20" s="67"/>
      <c r="D20" s="67">
        <v>19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</row>
    <row r="21" spans="1:30" x14ac:dyDescent="0.25">
      <c r="A2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51" t="s">
        <v>55</v>
      </c>
      <c r="C21" s="67"/>
      <c r="D21" s="67">
        <v>20.5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</row>
    <row r="22" spans="1:30" x14ac:dyDescent="0.25">
      <c r="A22" s="109" t="str">
        <f t="shared" si="0"/>
        <v>1.3</v>
      </c>
      <c r="B22" s="110" t="s">
        <v>56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30" x14ac:dyDescent="0.25">
      <c r="A23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51" t="s">
        <v>57</v>
      </c>
      <c r="C23" s="67"/>
      <c r="D23" s="67"/>
      <c r="E23" s="67">
        <v>20.5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</row>
    <row r="24" spans="1:30" x14ac:dyDescent="0.25">
      <c r="A2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51" t="s">
        <v>58</v>
      </c>
      <c r="C24" s="67"/>
      <c r="D24" s="67"/>
      <c r="E24" s="67">
        <v>16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 spans="1:30" x14ac:dyDescent="0.25">
      <c r="A25" s="109" t="str">
        <f t="shared" si="0"/>
        <v>1.4</v>
      </c>
      <c r="B25" s="110" t="s">
        <v>59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 spans="1:30" x14ac:dyDescent="0.25">
      <c r="A26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51" t="s">
        <v>60</v>
      </c>
      <c r="C26" s="67"/>
      <c r="D26" s="67"/>
      <c r="E26" s="67">
        <v>17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spans="1:30" x14ac:dyDescent="0.25">
      <c r="A27" s="109" t="str">
        <f t="shared" si="0"/>
        <v>1.5</v>
      </c>
      <c r="B27" s="110" t="s">
        <v>61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 spans="1:30" x14ac:dyDescent="0.25">
      <c r="A28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51" t="s">
        <v>62</v>
      </c>
      <c r="C28" s="67"/>
      <c r="D28" s="67"/>
      <c r="E28" s="67">
        <v>17.5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</row>
    <row r="29" spans="1:30" x14ac:dyDescent="0.25">
      <c r="A29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51" t="s">
        <v>63</v>
      </c>
      <c r="C29" s="67"/>
      <c r="D29" s="67"/>
      <c r="E29" s="67">
        <v>18</v>
      </c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 spans="1:30" x14ac:dyDescent="0.25">
      <c r="A30" s="109" t="str">
        <f t="shared" si="0"/>
        <v>1.6</v>
      </c>
      <c r="B30" s="110" t="s">
        <v>64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0" x14ac:dyDescent="0.25">
      <c r="A3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51" t="s">
        <v>65</v>
      </c>
      <c r="C31" s="67"/>
      <c r="D31" s="67"/>
      <c r="E31" s="67">
        <v>18.5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 spans="1:30" x14ac:dyDescent="0.25">
      <c r="A3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51" t="s">
        <v>66</v>
      </c>
      <c r="C32" s="67"/>
      <c r="D32" s="67"/>
      <c r="E32" s="67">
        <v>29.5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</row>
    <row r="33" spans="1:30" x14ac:dyDescent="0.25">
      <c r="A33" s="109" t="str">
        <f t="shared" si="0"/>
        <v>1.7</v>
      </c>
      <c r="B33" s="110" t="s">
        <v>67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</row>
    <row r="34" spans="1:30" x14ac:dyDescent="0.25">
      <c r="A34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51" t="s">
        <v>68</v>
      </c>
      <c r="C34" s="67"/>
      <c r="D34" s="67"/>
      <c r="E34" s="67">
        <v>16.5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 spans="1:30" x14ac:dyDescent="0.25">
      <c r="A35" s="100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101" t="s">
        <v>69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 spans="1:30" x14ac:dyDescent="0.25">
      <c r="A36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52" t="s">
        <v>70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x14ac:dyDescent="0.25">
      <c r="A37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51" t="s">
        <v>71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spans="1:30" x14ac:dyDescent="0.25">
      <c r="A38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51" t="s">
        <v>72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spans="1:30" x14ac:dyDescent="0.25">
      <c r="A39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51" t="s">
        <v>73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</row>
    <row r="40" spans="1:30" x14ac:dyDescent="0.25">
      <c r="A40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52" t="s">
        <v>74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</row>
    <row r="41" spans="1:30" x14ac:dyDescent="0.25">
      <c r="A41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51" t="s">
        <v>75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</row>
    <row r="42" spans="1:30" x14ac:dyDescent="0.25">
      <c r="A42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51" t="s">
        <v>76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</row>
    <row r="43" spans="1:30" x14ac:dyDescent="0.25">
      <c r="A43" s="10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51" t="s">
        <v>77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</row>
    <row r="44" spans="1:30" x14ac:dyDescent="0.25">
      <c r="A44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52" t="s">
        <v>78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30" x14ac:dyDescent="0.25">
      <c r="A45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52" t="s">
        <v>79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</row>
    <row r="46" spans="1:30" x14ac:dyDescent="0.25">
      <c r="A46" s="100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101" t="s">
        <v>80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</row>
    <row r="47" spans="1:30" x14ac:dyDescent="0.25">
      <c r="A47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</row>
    <row r="48" spans="1:30" x14ac:dyDescent="0.25">
      <c r="A48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10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</row>
    <row r="49" spans="1:30" x14ac:dyDescent="0.25">
      <c r="A49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10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</row>
    <row r="50" spans="1:30" x14ac:dyDescent="0.25">
      <c r="A50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10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</row>
    <row r="51" spans="1:30" x14ac:dyDescent="0.25">
      <c r="A51" s="10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10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</row>
    <row r="52" spans="1:30" ht="14.4" x14ac:dyDescent="0.3">
      <c r="A52" s="61" t="s">
        <v>16</v>
      </c>
      <c r="B52" s="62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x14ac:dyDescent="0.25">
      <c r="C53" s="69">
        <f>SUM(C9:C52)</f>
        <v>30.5</v>
      </c>
      <c r="D53" s="69">
        <f>SUM(D9:D52)</f>
        <v>95.5</v>
      </c>
      <c r="E53" s="69">
        <f>SUM(E9:E52)</f>
        <v>184</v>
      </c>
      <c r="F53" s="69">
        <f>SUM(F9:F52)</f>
        <v>0</v>
      </c>
      <c r="G53" s="69">
        <f>SUM(G9:G52)</f>
        <v>0</v>
      </c>
      <c r="H53" s="69">
        <f>SUM(H9:H52)</f>
        <v>0</v>
      </c>
      <c r="I53" s="69">
        <f>SUM(I9:I52)</f>
        <v>0</v>
      </c>
      <c r="J53" s="69">
        <f>SUM(J9:J52)</f>
        <v>0</v>
      </c>
      <c r="K53" s="69">
        <f>SUM(K9:K52)</f>
        <v>0</v>
      </c>
      <c r="L53" s="69">
        <f>SUM(L9:L52)</f>
        <v>0</v>
      </c>
      <c r="M53" s="69">
        <f>SUM(M9:M52)</f>
        <v>0</v>
      </c>
      <c r="N53" s="69">
        <f t="shared" ref="N53:AD53" si="2">SUM(N9:N52)</f>
        <v>0</v>
      </c>
      <c r="O53" s="69">
        <f t="shared" si="2"/>
        <v>0</v>
      </c>
      <c r="P53" s="69">
        <f t="shared" si="2"/>
        <v>0</v>
      </c>
      <c r="Q53" s="69">
        <f t="shared" si="2"/>
        <v>0</v>
      </c>
      <c r="R53" s="69">
        <f t="shared" si="2"/>
        <v>0</v>
      </c>
      <c r="S53" s="69">
        <f t="shared" si="2"/>
        <v>0</v>
      </c>
      <c r="T53" s="69">
        <f t="shared" si="2"/>
        <v>0</v>
      </c>
      <c r="U53" s="69">
        <f t="shared" si="2"/>
        <v>0</v>
      </c>
      <c r="V53" s="69">
        <f t="shared" si="2"/>
        <v>0</v>
      </c>
      <c r="W53" s="69">
        <f t="shared" si="2"/>
        <v>0</v>
      </c>
      <c r="X53" s="69">
        <f t="shared" si="2"/>
        <v>0</v>
      </c>
      <c r="Y53" s="69">
        <f t="shared" si="2"/>
        <v>0</v>
      </c>
      <c r="Z53" s="69">
        <f t="shared" si="2"/>
        <v>0</v>
      </c>
      <c r="AA53" s="69">
        <f t="shared" si="2"/>
        <v>0</v>
      </c>
      <c r="AB53" s="69">
        <f t="shared" si="2"/>
        <v>0</v>
      </c>
      <c r="AC53" s="69">
        <f t="shared" si="2"/>
        <v>0</v>
      </c>
      <c r="AD53" s="69">
        <f t="shared" si="2"/>
        <v>0</v>
      </c>
    </row>
    <row r="54" spans="1:30" x14ac:dyDescent="0.25"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30" x14ac:dyDescent="0.25">
      <c r="B55" s="63" t="s">
        <v>7</v>
      </c>
      <c r="C55" s="71">
        <f>SUM($C53:C53)</f>
        <v>30.5</v>
      </c>
      <c r="D55" s="71">
        <f>SUM($C53:D53)</f>
        <v>126</v>
      </c>
      <c r="E55" s="71">
        <f>SUM($C53:E53)</f>
        <v>310</v>
      </c>
      <c r="F55" s="71">
        <f>SUM($C53:F53)</f>
        <v>310</v>
      </c>
      <c r="G55" s="71">
        <f>SUM($C53:G53)</f>
        <v>310</v>
      </c>
      <c r="H55" s="71">
        <f>SUM($C53:H53)</f>
        <v>310</v>
      </c>
      <c r="I55" s="71">
        <f>SUM($C53:I53)</f>
        <v>310</v>
      </c>
      <c r="J55" s="71">
        <f>SUM($C53:J53)</f>
        <v>310</v>
      </c>
      <c r="K55" s="71">
        <f>SUM($C53:K53)</f>
        <v>310</v>
      </c>
      <c r="L55" s="71">
        <f>SUM($C53:L53)</f>
        <v>310</v>
      </c>
      <c r="M55" s="71">
        <f>SUM($C53:M53)</f>
        <v>310</v>
      </c>
      <c r="N55" s="71">
        <f>SUM($C53:N53)</f>
        <v>310</v>
      </c>
      <c r="O55" s="71">
        <f>SUM($C53:O53)</f>
        <v>310</v>
      </c>
      <c r="P55" s="71">
        <f>SUM($C53:P53)</f>
        <v>310</v>
      </c>
      <c r="Q55" s="71">
        <f>SUM($C53:Q53)</f>
        <v>310</v>
      </c>
      <c r="R55" s="71">
        <f>SUM($C53:R53)</f>
        <v>310</v>
      </c>
      <c r="S55" s="71">
        <f>SUM($C53:S53)</f>
        <v>310</v>
      </c>
      <c r="T55" s="71">
        <f>SUM($C53:T53)</f>
        <v>310</v>
      </c>
      <c r="U55" s="71">
        <f>SUM($C53:U53)</f>
        <v>310</v>
      </c>
      <c r="V55" s="71">
        <f>SUM($C53:V53)</f>
        <v>310</v>
      </c>
      <c r="W55" s="71">
        <f>SUM($C53:W53)</f>
        <v>310</v>
      </c>
      <c r="X55" s="71">
        <f>SUM($C53:X53)</f>
        <v>310</v>
      </c>
      <c r="Y55" s="71">
        <f>SUM($C53:Y53)</f>
        <v>310</v>
      </c>
      <c r="Z55" s="71">
        <f>SUM($C53:Z53)</f>
        <v>310</v>
      </c>
      <c r="AA55" s="71">
        <f>SUM($C53:AA53)</f>
        <v>310</v>
      </c>
      <c r="AB55" s="71">
        <f>SUM($C53:AB53)</f>
        <v>310</v>
      </c>
      <c r="AC55" s="71">
        <f>SUM($C53:AC53)</f>
        <v>310</v>
      </c>
      <c r="AD55" s="71">
        <f>SUM($C53:AD53)</f>
        <v>310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  <ignoredErrors>
    <ignoredError sqref="A19 A22 A25 A27 A30 A33 A40 A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/>
  </sheetViews>
  <sheetFormatPr defaultColWidth="9.109375" defaultRowHeight="13.2" x14ac:dyDescent="0.25"/>
  <cols>
    <col min="1" max="1" width="5.5546875" customWidth="1"/>
    <col min="2" max="2" width="78.5546875" customWidth="1"/>
    <col min="3" max="3" width="5.33203125" customWidth="1"/>
    <col min="4" max="4" width="10.33203125" customWidth="1"/>
  </cols>
  <sheetData>
    <row r="1" spans="1:4" s="1" customFormat="1" ht="30" customHeight="1" x14ac:dyDescent="0.25">
      <c r="A1" s="3" t="s">
        <v>34</v>
      </c>
      <c r="B1" s="3"/>
      <c r="C1" s="3"/>
      <c r="D1" s="2"/>
    </row>
    <row r="2" spans="1:4" ht="14.4" x14ac:dyDescent="0.25">
      <c r="A2" s="4"/>
      <c r="B2" s="5"/>
      <c r="C2" s="4"/>
    </row>
    <row r="3" spans="1:4" s="8" customFormat="1" ht="13.8" x14ac:dyDescent="0.25">
      <c r="A3" s="6"/>
      <c r="B3" s="7" t="s">
        <v>30</v>
      </c>
      <c r="C3" s="6"/>
    </row>
    <row r="4" spans="1:4" s="8" customFormat="1" x14ac:dyDescent="0.25">
      <c r="A4" s="6"/>
      <c r="B4" s="9" t="s">
        <v>35</v>
      </c>
      <c r="C4" s="6"/>
    </row>
    <row r="5" spans="1:4" s="8" customFormat="1" ht="15" x14ac:dyDescent="0.25">
      <c r="A5" s="6"/>
      <c r="B5" s="10"/>
      <c r="C5" s="6"/>
    </row>
    <row r="6" spans="1:4" s="8" customFormat="1" ht="15.6" x14ac:dyDescent="0.3">
      <c r="A6" s="6"/>
      <c r="B6" s="11" t="s">
        <v>37</v>
      </c>
      <c r="C6" s="6"/>
    </row>
    <row r="7" spans="1:4" s="8" customFormat="1" ht="15" x14ac:dyDescent="0.25">
      <c r="A7" s="12"/>
      <c r="B7" s="10"/>
      <c r="C7" s="13"/>
    </row>
    <row r="8" spans="1:4" s="8" customFormat="1" ht="30" x14ac:dyDescent="0.25">
      <c r="A8" s="14"/>
      <c r="B8" s="10" t="s">
        <v>31</v>
      </c>
      <c r="C8" s="6"/>
    </row>
    <row r="9" spans="1:4" s="8" customFormat="1" ht="15" x14ac:dyDescent="0.25">
      <c r="A9" s="14"/>
      <c r="B9" s="10"/>
      <c r="C9" s="6"/>
    </row>
    <row r="10" spans="1:4" s="8" customFormat="1" ht="30" x14ac:dyDescent="0.25">
      <c r="A10" s="14"/>
      <c r="B10" s="10" t="s">
        <v>32</v>
      </c>
      <c r="C10" s="6"/>
    </row>
    <row r="11" spans="1:4" s="8" customFormat="1" ht="15" x14ac:dyDescent="0.25">
      <c r="A11" s="14"/>
      <c r="B11" s="10"/>
      <c r="C11" s="6"/>
    </row>
    <row r="12" spans="1:4" s="8" customFormat="1" ht="30" x14ac:dyDescent="0.25">
      <c r="A12" s="14"/>
      <c r="B12" s="10" t="s">
        <v>33</v>
      </c>
      <c r="C12" s="6"/>
    </row>
    <row r="13" spans="1:4" s="8" customFormat="1" ht="15" x14ac:dyDescent="0.25">
      <c r="A13" s="14"/>
      <c r="B13" s="10"/>
      <c r="C13" s="6"/>
    </row>
    <row r="14" spans="1:4" s="8" customFormat="1" ht="15" x14ac:dyDescent="0.25">
      <c r="A14" s="14"/>
      <c r="B14" s="25" t="s">
        <v>36</v>
      </c>
      <c r="C14" s="6"/>
    </row>
    <row r="15" spans="1:4" s="8" customFormat="1" ht="15" x14ac:dyDescent="0.25">
      <c r="A15" s="14"/>
      <c r="B15" s="10"/>
      <c r="C15" s="6"/>
    </row>
    <row r="16" spans="1:4" s="8" customFormat="1" ht="15.6" x14ac:dyDescent="0.3">
      <c r="A16" s="14"/>
      <c r="B16" s="24" t="s">
        <v>38</v>
      </c>
      <c r="C16" s="6"/>
    </row>
    <row r="17" spans="1:3" s="8" customFormat="1" ht="14.4" x14ac:dyDescent="0.25">
      <c r="A17" s="14"/>
      <c r="B17" s="15"/>
      <c r="C17" s="6"/>
    </row>
    <row r="18" spans="1:3" s="8" customFormat="1" ht="14.4" x14ac:dyDescent="0.25">
      <c r="A18" s="14"/>
      <c r="B18" s="15"/>
      <c r="C18" s="6"/>
    </row>
    <row r="19" spans="1:3" s="8" customFormat="1" ht="13.8" x14ac:dyDescent="0.25">
      <c r="A19" s="14"/>
      <c r="B19" s="16"/>
      <c r="C19" s="6"/>
    </row>
    <row r="20" spans="1:3" s="8" customFormat="1" ht="13.8" x14ac:dyDescent="0.25">
      <c r="A20" s="12"/>
      <c r="B20" s="16"/>
      <c r="C20" s="13"/>
    </row>
    <row r="21" spans="1:3" s="8" customFormat="1" ht="13.8" x14ac:dyDescent="0.25">
      <c r="A21" s="6"/>
      <c r="B21" s="17"/>
      <c r="C21" s="6"/>
    </row>
    <row r="22" spans="1:3" s="8" customFormat="1" ht="13.8" x14ac:dyDescent="0.25">
      <c r="A22" s="6"/>
      <c r="B22" s="17"/>
      <c r="C22" s="6"/>
    </row>
    <row r="23" spans="1:3" s="8" customFormat="1" ht="15.6" x14ac:dyDescent="0.3">
      <c r="A23" s="18"/>
      <c r="B23" s="19"/>
    </row>
    <row r="24" spans="1:3" s="8" customFormat="1" x14ac:dyDescent="0.25"/>
    <row r="25" spans="1:3" s="8" customFormat="1" ht="14.4" x14ac:dyDescent="0.3">
      <c r="A25" s="20"/>
      <c r="B25" s="21"/>
    </row>
    <row r="26" spans="1:3" s="8" customFormat="1" x14ac:dyDescent="0.25"/>
    <row r="27" spans="1:3" s="8" customFormat="1" ht="14.4" x14ac:dyDescent="0.3">
      <c r="A27" s="20"/>
      <c r="B27" s="21"/>
    </row>
    <row r="28" spans="1:3" s="8" customFormat="1" x14ac:dyDescent="0.25"/>
    <row r="29" spans="1:3" s="8" customFormat="1" ht="14.4" x14ac:dyDescent="0.3">
      <c r="A29" s="20"/>
      <c r="B29" s="22"/>
    </row>
    <row r="30" spans="1:3" s="8" customFormat="1" ht="13.8" x14ac:dyDescent="0.25">
      <c r="B30" s="23"/>
    </row>
    <row r="31" spans="1:3" s="8" customFormat="1" x14ac:dyDescent="0.25"/>
    <row r="32" spans="1:3" s="8" customFormat="1" x14ac:dyDescent="0.25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EV</vt:lpstr>
      <vt:lpstr>AC</vt:lpstr>
      <vt:lpstr>©</vt:lpstr>
      <vt:lpstr>AC!prevWBS</vt:lpstr>
      <vt:lpstr>EV!prevWBS</vt:lpstr>
      <vt:lpstr>Report!prevWBS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Dat Huynh</cp:lastModifiedBy>
  <cp:lastPrinted>2015-04-16T21:20:27Z</cp:lastPrinted>
  <dcterms:created xsi:type="dcterms:W3CDTF">2010-01-09T00:01:03Z</dcterms:created>
  <dcterms:modified xsi:type="dcterms:W3CDTF">2019-11-11T20:13:12Z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