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activeTab="2"/>
  </bookViews>
  <sheets>
    <sheet name="Service time and Num packet" sheetId="1" r:id="rId1"/>
    <sheet name="Batch work size" sheetId="3" r:id="rId2"/>
    <sheet name="Queue time" sheetId="4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" i="4" l="1"/>
  <c r="E53" i="4"/>
  <c r="D53" i="4"/>
  <c r="C53" i="4"/>
  <c r="B53" i="4"/>
  <c r="E51" i="4"/>
  <c r="F50" i="4"/>
  <c r="F51" i="4" s="1"/>
  <c r="E50" i="4"/>
  <c r="E52" i="4" s="1"/>
  <c r="D50" i="4"/>
  <c r="D51" i="4" s="1"/>
  <c r="C50" i="4"/>
  <c r="C52" i="4" s="1"/>
  <c r="B50" i="4"/>
  <c r="B51" i="4" s="1"/>
  <c r="F37" i="4"/>
  <c r="E37" i="4"/>
  <c r="D37" i="4"/>
  <c r="C37" i="4"/>
  <c r="B37" i="4"/>
  <c r="F36" i="4"/>
  <c r="B36" i="4"/>
  <c r="F34" i="4"/>
  <c r="F35" i="4" s="1"/>
  <c r="E34" i="4"/>
  <c r="E36" i="4" s="1"/>
  <c r="D34" i="4"/>
  <c r="D35" i="4" s="1"/>
  <c r="C34" i="4"/>
  <c r="C36" i="4" s="1"/>
  <c r="B34" i="4"/>
  <c r="B35" i="4" s="1"/>
  <c r="F15" i="4"/>
  <c r="E15" i="4"/>
  <c r="D15" i="4"/>
  <c r="C15" i="4"/>
  <c r="B15" i="4"/>
  <c r="C14" i="4"/>
  <c r="E13" i="4"/>
  <c r="F12" i="4"/>
  <c r="F13" i="4" s="1"/>
  <c r="E12" i="4"/>
  <c r="E14" i="4" s="1"/>
  <c r="D12" i="4"/>
  <c r="D13" i="4" s="1"/>
  <c r="C12" i="4"/>
  <c r="C13" i="4" s="1"/>
  <c r="B12" i="4"/>
  <c r="B13" i="4" s="1"/>
  <c r="C35" i="4" l="1"/>
  <c r="F52" i="4"/>
  <c r="B14" i="4"/>
  <c r="F14" i="4"/>
  <c r="E35" i="4"/>
  <c r="C51" i="4"/>
  <c r="B52" i="4"/>
  <c r="D14" i="4"/>
  <c r="D36" i="4"/>
  <c r="D52" i="4"/>
  <c r="E55" i="3" l="1"/>
  <c r="D55" i="3"/>
  <c r="C55" i="3"/>
  <c r="B55" i="3"/>
  <c r="E54" i="3"/>
  <c r="E53" i="3"/>
  <c r="F52" i="3"/>
  <c r="F55" i="3" s="1"/>
  <c r="E52" i="3"/>
  <c r="D52" i="3"/>
  <c r="D53" i="3" s="1"/>
  <c r="C52" i="3"/>
  <c r="C54" i="3" s="1"/>
  <c r="B52" i="3"/>
  <c r="B54" i="3" s="1"/>
  <c r="F37" i="3"/>
  <c r="E37" i="3"/>
  <c r="D37" i="3"/>
  <c r="C37" i="3"/>
  <c r="B37" i="3"/>
  <c r="F34" i="3"/>
  <c r="F35" i="3" s="1"/>
  <c r="E34" i="3"/>
  <c r="E36" i="3" s="1"/>
  <c r="D34" i="3"/>
  <c r="D35" i="3" s="1"/>
  <c r="C34" i="3"/>
  <c r="C36" i="3" s="1"/>
  <c r="B34" i="3"/>
  <c r="B36" i="3" s="1"/>
  <c r="D15" i="3"/>
  <c r="F12" i="3"/>
  <c r="F15" i="3" s="1"/>
  <c r="E12" i="3"/>
  <c r="E15" i="3" s="1"/>
  <c r="D12" i="3"/>
  <c r="D13" i="3" s="1"/>
  <c r="C12" i="3"/>
  <c r="C14" i="3" s="1"/>
  <c r="B12" i="3"/>
  <c r="B15" i="3" s="1"/>
  <c r="E13" i="3" l="1"/>
  <c r="E14" i="3"/>
  <c r="E35" i="3"/>
  <c r="D14" i="3"/>
  <c r="C15" i="3"/>
  <c r="D36" i="3"/>
  <c r="B53" i="3"/>
  <c r="F53" i="3"/>
  <c r="D54" i="3"/>
  <c r="B35" i="3"/>
  <c r="C13" i="3"/>
  <c r="B14" i="3"/>
  <c r="F14" i="3"/>
  <c r="C35" i="3"/>
  <c r="F36" i="3"/>
  <c r="C53" i="3"/>
  <c r="F54" i="3"/>
  <c r="B13" i="3"/>
  <c r="F13" i="3"/>
  <c r="C104" i="1" l="1"/>
  <c r="D104" i="1"/>
  <c r="E104" i="1"/>
  <c r="F104" i="1"/>
  <c r="B104" i="1"/>
  <c r="C88" i="1"/>
  <c r="D88" i="1"/>
  <c r="E88" i="1"/>
  <c r="F88" i="1"/>
  <c r="B88" i="1"/>
  <c r="C72" i="1"/>
  <c r="D72" i="1"/>
  <c r="E72" i="1"/>
  <c r="F72" i="1"/>
  <c r="B72" i="1"/>
  <c r="C54" i="1"/>
  <c r="D54" i="1"/>
  <c r="E54" i="1"/>
  <c r="F54" i="1"/>
  <c r="B54" i="1"/>
  <c r="F38" i="1"/>
  <c r="C38" i="1"/>
  <c r="D38" i="1"/>
  <c r="E38" i="1"/>
  <c r="B38" i="1"/>
  <c r="C16" i="1"/>
  <c r="D16" i="1"/>
  <c r="E16" i="1"/>
  <c r="F16" i="1"/>
  <c r="B16" i="1"/>
  <c r="F101" i="1" l="1"/>
  <c r="F103" i="1" s="1"/>
  <c r="E101" i="1"/>
  <c r="D101" i="1"/>
  <c r="D103" i="1" s="1"/>
  <c r="C101" i="1"/>
  <c r="B101" i="1"/>
  <c r="B103" i="1" s="1"/>
  <c r="D85" i="1"/>
  <c r="D87" i="1" s="1"/>
  <c r="E85" i="1"/>
  <c r="F85" i="1"/>
  <c r="C85" i="1"/>
  <c r="B85" i="1"/>
  <c r="B87" i="1" s="1"/>
  <c r="F69" i="1"/>
  <c r="E69" i="1"/>
  <c r="E71" i="1"/>
  <c r="D69" i="1"/>
  <c r="C69" i="1"/>
  <c r="C71" i="1" s="1"/>
  <c r="B69" i="1"/>
  <c r="F87" i="1" l="1"/>
  <c r="F86" i="1"/>
  <c r="B102" i="1"/>
  <c r="F102" i="1"/>
  <c r="D102" i="1"/>
  <c r="C103" i="1"/>
  <c r="E103" i="1"/>
  <c r="C102" i="1"/>
  <c r="E102" i="1"/>
  <c r="D86" i="1"/>
  <c r="B86" i="1"/>
  <c r="C87" i="1"/>
  <c r="E87" i="1"/>
  <c r="C86" i="1"/>
  <c r="E86" i="1"/>
  <c r="C70" i="1"/>
  <c r="E70" i="1"/>
  <c r="B71" i="1"/>
  <c r="D71" i="1"/>
  <c r="F71" i="1"/>
  <c r="B70" i="1"/>
  <c r="D70" i="1"/>
  <c r="F70" i="1"/>
  <c r="F51" i="1"/>
  <c r="E51" i="1"/>
  <c r="E53" i="1" s="1"/>
  <c r="D51" i="1"/>
  <c r="C51" i="1"/>
  <c r="C53" i="1" s="1"/>
  <c r="B51" i="1"/>
  <c r="C52" i="1" l="1"/>
  <c r="E52" i="1"/>
  <c r="B53" i="1"/>
  <c r="D53" i="1"/>
  <c r="F53" i="1"/>
  <c r="B52" i="1"/>
  <c r="D52" i="1"/>
  <c r="F52" i="1"/>
  <c r="F35" i="1"/>
  <c r="F37" i="1" s="1"/>
  <c r="E35" i="1"/>
  <c r="D35" i="1"/>
  <c r="D37" i="1" s="1"/>
  <c r="C35" i="1"/>
  <c r="B35" i="1"/>
  <c r="B37" i="1" s="1"/>
  <c r="D36" i="1" l="1"/>
  <c r="F36" i="1"/>
  <c r="B36" i="1"/>
  <c r="C37" i="1"/>
  <c r="E37" i="1"/>
  <c r="C36" i="1"/>
  <c r="E36" i="1"/>
  <c r="C13" i="1"/>
  <c r="C14" i="1" s="1"/>
  <c r="D13" i="1"/>
  <c r="D14" i="1" s="1"/>
  <c r="E13" i="1"/>
  <c r="E14" i="1" s="1"/>
  <c r="F13" i="1"/>
  <c r="F14" i="1" s="1"/>
  <c r="B13" i="1"/>
  <c r="B14" i="1" s="1"/>
  <c r="D15" i="1" l="1"/>
  <c r="F15" i="1"/>
  <c r="B15" i="1"/>
  <c r="E15" i="1"/>
  <c r="C15" i="1"/>
</calcChain>
</file>

<file path=xl/sharedStrings.xml><?xml version="1.0" encoding="utf-8"?>
<sst xmlns="http://schemas.openxmlformats.org/spreadsheetml/2006/main" count="89" uniqueCount="21">
  <si>
    <t>Avg</t>
  </si>
  <si>
    <t>CI UP</t>
  </si>
  <si>
    <t>CI DOWN</t>
  </si>
  <si>
    <t>Increment</t>
  </si>
  <si>
    <t>CI</t>
  </si>
  <si>
    <t>3.6</t>
  </si>
  <si>
    <t>4.4</t>
  </si>
  <si>
    <t>S.T. R=1</t>
  </si>
  <si>
    <t>S.T. R=5</t>
  </si>
  <si>
    <t>S.T. R=50</t>
  </si>
  <si>
    <t>NP R=1</t>
  </si>
  <si>
    <t>NP R=5</t>
  </si>
  <si>
    <t>NP R=50</t>
  </si>
  <si>
    <t>BWS S.T. R=1</t>
  </si>
  <si>
    <t>BWS S.T. R=5</t>
  </si>
  <si>
    <t>BWS S.T. R=50</t>
  </si>
  <si>
    <t>Q.T. R=1</t>
  </si>
  <si>
    <t>Q.T. R=5</t>
  </si>
  <si>
    <t>Q.T. R=50</t>
  </si>
  <si>
    <t>RESPONSE TIME</t>
  </si>
  <si>
    <t>NPACKETS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</si>
</sst>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0.00000"/>
    <numFmt numFmtId="165" formatCode="#,##0.0000000000"/>
    <numFmt numFmtId="166" formatCode="#,##0.00000000000"/>
    <numFmt numFmtId="167" formatCode="#,##0.000000000000"/>
    <numFmt numFmtId="168" formatCode="#,##0.0000000000000"/>
    <numFmt numFmtId="169" formatCode="0.000000000000000"/>
    <numFmt numFmtId="170" formatCode="0.000000000"/>
    <numFmt numFmtId="171" formatCode="#,##0.00000000000000"/>
    <numFmt numFmtId="172" formatCode="#,##0.0"/>
    <numFmt numFmtId="173" formatCode="0.00000000"/>
    <numFmt numFmtId="174" formatCode="0.0000000000000"/>
    <numFmt numFmtId="175" formatCode="0.000000000000"/>
    <numFmt numFmtId="176" formatCode="0.00000000000"/>
    <numFmt numFmtId="177" formatCode="0.0000000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rgb="FFD5A6BD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EAD1D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EEAF6"/>
        <bgColor rgb="FFD9D9D9"/>
      </patternFill>
    </fill>
    <fill>
      <patternFill patternType="solid">
        <fgColor rgb="FFF4B083"/>
        <bgColor rgb="FFF7CAAC"/>
      </patternFill>
    </fill>
    <fill>
      <patternFill patternType="solid">
        <fgColor rgb="FFF7CAAC"/>
        <bgColor rgb="FFF4B083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3">
    <xf numFmtId="0" fontId="0" fillId="0" borderId="0" xfId="0"/>
    <xf numFmtId="0" fontId="0" fillId="3" borderId="0" xfId="0" applyFill="1"/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/>
    <xf numFmtId="164" fontId="1" fillId="4" borderId="1" xfId="0" applyNumberFormat="1" applyFont="1" applyFill="1" applyBorder="1"/>
    <xf numFmtId="0" fontId="1" fillId="3" borderId="1" xfId="0" applyFont="1" applyFill="1" applyBorder="1"/>
    <xf numFmtId="0" fontId="0" fillId="3" borderId="1" xfId="0" applyFill="1" applyBorder="1"/>
    <xf numFmtId="0" fontId="1" fillId="5" borderId="0" xfId="0" applyFont="1" applyFill="1" applyBorder="1" applyAlignment="1">
      <alignment horizontal="left"/>
    </xf>
    <xf numFmtId="0" fontId="0" fillId="6" borderId="0" xfId="0" applyFill="1"/>
    <xf numFmtId="9" fontId="1" fillId="3" borderId="0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top"/>
    </xf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3" borderId="1" xfId="0" applyNumberFormat="1" applyFill="1" applyBorder="1"/>
    <xf numFmtId="170" fontId="1" fillId="4" borderId="1" xfId="0" applyNumberFormat="1" applyFont="1" applyFill="1" applyBorder="1"/>
    <xf numFmtId="171" fontId="0" fillId="0" borderId="0" xfId="0" applyNumberFormat="1"/>
    <xf numFmtId="0" fontId="0" fillId="7" borderId="0" xfId="0" applyFill="1"/>
    <xf numFmtId="172" fontId="0" fillId="0" borderId="0" xfId="0" applyNumberFormat="1"/>
    <xf numFmtId="173" fontId="0" fillId="0" borderId="0" xfId="0" applyNumberFormat="1"/>
    <xf numFmtId="0" fontId="3" fillId="8" borderId="1" xfId="1" applyFont="1" applyFill="1" applyBorder="1" applyAlignment="1">
      <alignment horizontal="left"/>
    </xf>
    <xf numFmtId="0" fontId="4" fillId="8" borderId="1" xfId="1" applyFont="1" applyFill="1" applyBorder="1" applyAlignment="1">
      <alignment horizontal="center" vertical="top"/>
    </xf>
    <xf numFmtId="0" fontId="3" fillId="0" borderId="0" xfId="1"/>
    <xf numFmtId="49" fontId="3" fillId="0" borderId="0" xfId="1" applyNumberFormat="1" applyFont="1"/>
    <xf numFmtId="174" fontId="3" fillId="0" borderId="0" xfId="1" applyNumberFormat="1"/>
    <xf numFmtId="175" fontId="3" fillId="0" borderId="0" xfId="1" applyNumberFormat="1"/>
    <xf numFmtId="176" fontId="3" fillId="0" borderId="0" xfId="1" applyNumberFormat="1"/>
    <xf numFmtId="177" fontId="3" fillId="0" borderId="0" xfId="1" applyNumberFormat="1"/>
    <xf numFmtId="0" fontId="3" fillId="8" borderId="1" xfId="1" applyFont="1" applyFill="1" applyBorder="1"/>
    <xf numFmtId="164" fontId="3" fillId="8" borderId="1" xfId="1" applyNumberFormat="1" applyFont="1" applyFill="1" applyBorder="1"/>
    <xf numFmtId="164" fontId="5" fillId="8" borderId="1" xfId="1" applyNumberFormat="1" applyFont="1" applyFill="1" applyBorder="1"/>
    <xf numFmtId="169" fontId="5" fillId="8" borderId="1" xfId="1" applyNumberFormat="1" applyFont="1" applyFill="1" applyBorder="1"/>
    <xf numFmtId="0" fontId="5" fillId="0" borderId="0" xfId="1" applyFont="1" applyBorder="1"/>
    <xf numFmtId="0" fontId="3" fillId="9" borderId="0" xfId="1" applyFont="1" applyFill="1" applyBorder="1" applyAlignment="1">
      <alignment horizontal="left"/>
    </xf>
    <xf numFmtId="0" fontId="5" fillId="10" borderId="0" xfId="1" applyFont="1" applyFill="1" applyBorder="1"/>
    <xf numFmtId="9" fontId="3" fillId="8" borderId="0" xfId="1" applyNumberFormat="1" applyFont="1" applyFill="1" applyBorder="1" applyAlignment="1">
      <alignment horizontal="left"/>
    </xf>
    <xf numFmtId="0" fontId="5" fillId="8" borderId="0" xfId="1" applyFont="1" applyFill="1" applyBorder="1"/>
    <xf numFmtId="170" fontId="3" fillId="8" borderId="1" xfId="1" applyNumberFormat="1" applyFont="1" applyFill="1" applyBorder="1"/>
    <xf numFmtId="170" fontId="5" fillId="8" borderId="1" xfId="1" applyNumberFormat="1" applyFont="1" applyFill="1" applyBorder="1"/>
    <xf numFmtId="0" fontId="6" fillId="0" borderId="2" xfId="0" applyFont="1" applyBorder="1" applyAlignment="1">
      <alignment horizontal="center"/>
    </xf>
    <xf numFmtId="0" fontId="6" fillId="11" borderId="2" xfId="0" applyFont="1" applyFill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66426071741033"/>
          <c:y val="0.10413203557888598"/>
          <c:w val="0.8458912948381451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'Service time and Num packet'!$B$16:$F$16</c:f>
                <c:numCache>
                  <c:formatCode>General</c:formatCode>
                  <c:ptCount val="5"/>
                  <c:pt idx="0">
                    <c:v>0.11817931173559909</c:v>
                  </c:pt>
                  <c:pt idx="1">
                    <c:v>6.4611313210216421</c:v>
                  </c:pt>
                  <c:pt idx="2">
                    <c:v>107.32493405853219</c:v>
                  </c:pt>
                  <c:pt idx="3">
                    <c:v>75.402962274813561</c:v>
                  </c:pt>
                  <c:pt idx="4">
                    <c:v>69.46605494600675</c:v>
                  </c:pt>
                </c:numCache>
              </c:numRef>
            </c:plus>
            <c:minus>
              <c:numRef>
                <c:f>'Service time and Num packet'!$B$16:$F$16</c:f>
                <c:numCache>
                  <c:formatCode>General</c:formatCode>
                  <c:ptCount val="5"/>
                  <c:pt idx="0">
                    <c:v>0.11817931173559909</c:v>
                  </c:pt>
                  <c:pt idx="1">
                    <c:v>6.4611313210216421</c:v>
                  </c:pt>
                  <c:pt idx="2">
                    <c:v>107.32493405853219</c:v>
                  </c:pt>
                  <c:pt idx="3">
                    <c:v>75.402962274813561</c:v>
                  </c:pt>
                  <c:pt idx="4">
                    <c:v>69.46605494600675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'Service time and Num packet'!$B$2:$F$2</c:f>
              <c:strCache>
                <c:ptCount val="5"/>
                <c:pt idx="0">
                  <c:v>2</c:v>
                </c:pt>
                <c:pt idx="1">
                  <c:v>3.6</c:v>
                </c:pt>
                <c:pt idx="2">
                  <c:v>4</c:v>
                </c:pt>
                <c:pt idx="3">
                  <c:v>4.4</c:v>
                </c:pt>
                <c:pt idx="4">
                  <c:v>6</c:v>
                </c:pt>
              </c:strCache>
            </c:strRef>
          </c:cat>
          <c:val>
            <c:numRef>
              <c:f>'Service time and Num packet'!$B$13:$F$13</c:f>
              <c:numCache>
                <c:formatCode>0.00000</c:formatCode>
                <c:ptCount val="5"/>
                <c:pt idx="0">
                  <c:v>4.0401635549890402</c:v>
                </c:pt>
                <c:pt idx="1">
                  <c:v>28.1587337252667</c:v>
                </c:pt>
                <c:pt idx="2">
                  <c:v>342.156500073823</c:v>
                </c:pt>
                <c:pt idx="3">
                  <c:v>708.57924807205711</c:v>
                </c:pt>
                <c:pt idx="4">
                  <c:v>2365.3141870935096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6672"/>
        <c:axId val="180718208"/>
      </c:lineChart>
      <c:catAx>
        <c:axId val="18071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718208"/>
        <c:crosses val="autoZero"/>
        <c:auto val="1"/>
        <c:lblAlgn val="ctr"/>
        <c:lblOffset val="100"/>
        <c:noMultiLvlLbl val="0"/>
      </c:catAx>
      <c:valAx>
        <c:axId val="1807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71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56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'Queue time'!$B$15:$F$15</c:f>
                <c:numCache>
                  <c:formatCode>General</c:formatCode>
                  <c:ptCount val="5"/>
                  <c:pt idx="0">
                    <c:v>0.11817931173559909</c:v>
                  </c:pt>
                  <c:pt idx="1">
                    <c:v>6.4297297471459078</c:v>
                  </c:pt>
                  <c:pt idx="2">
                    <c:v>107.34101718793212</c:v>
                  </c:pt>
                  <c:pt idx="3">
                    <c:v>75.444685674697297</c:v>
                  </c:pt>
                  <c:pt idx="4">
                    <c:v>69.46605494600675</c:v>
                  </c:pt>
                </c:numCache>
              </c:numRef>
            </c:plus>
            <c:minus>
              <c:numRef>
                <c:f>'Queue time'!$B$15:$F$15</c:f>
                <c:numCache>
                  <c:formatCode>General</c:formatCode>
                  <c:ptCount val="5"/>
                  <c:pt idx="0">
                    <c:v>0.11817931173559909</c:v>
                  </c:pt>
                  <c:pt idx="1">
                    <c:v>6.4297297471459078</c:v>
                  </c:pt>
                  <c:pt idx="2">
                    <c:v>107.34101718793212</c:v>
                  </c:pt>
                  <c:pt idx="3">
                    <c:v>75.444685674697297</c:v>
                  </c:pt>
                  <c:pt idx="4">
                    <c:v>69.46605494600675</c:v>
                  </c:pt>
                </c:numCache>
              </c:numRef>
            </c:minus>
          </c:errBars>
          <c:cat>
            <c:strRef>
              <c:f>'Queue time'!$B$1:$F$1</c:f>
              <c:strCache>
                <c:ptCount val="5"/>
                <c:pt idx="0">
                  <c:v>2</c:v>
                </c:pt>
                <c:pt idx="1">
                  <c:v>3.6</c:v>
                </c:pt>
                <c:pt idx="2">
                  <c:v>4</c:v>
                </c:pt>
                <c:pt idx="3">
                  <c:v>4.4</c:v>
                </c:pt>
                <c:pt idx="4">
                  <c:v>6</c:v>
                </c:pt>
              </c:strCache>
            </c:strRef>
          </c:cat>
          <c:val>
            <c:numRef>
              <c:f>'Queue time'!$B$12:$F$12</c:f>
              <c:numCache>
                <c:formatCode>0.00000</c:formatCode>
                <c:ptCount val="5"/>
                <c:pt idx="0">
                  <c:v>4.0401635549890402</c:v>
                </c:pt>
                <c:pt idx="1">
                  <c:v>24.6038620261535</c:v>
                </c:pt>
                <c:pt idx="2">
                  <c:v>338.19780740668898</c:v>
                </c:pt>
                <c:pt idx="3">
                  <c:v>704.58878394660394</c:v>
                </c:pt>
                <c:pt idx="4">
                  <c:v>2365.3141870935096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smooth val="0"/>
        <c:axId val="182381184"/>
        <c:axId val="182391168"/>
      </c:lineChart>
      <c:catAx>
        <c:axId val="18238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crossAx val="182391168"/>
        <c:crosses val="autoZero"/>
        <c:auto val="1"/>
        <c:lblAlgn val="ctr"/>
        <c:lblOffset val="100"/>
        <c:noMultiLvlLbl val="1"/>
      </c:catAx>
      <c:valAx>
        <c:axId val="18239116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0.00000" sourceLinked="1"/>
        <c:majorTickMark val="out"/>
        <c:minorTickMark val="none"/>
        <c:tickLblPos val="nextTo"/>
        <c:spPr>
          <a:ln w="47520">
            <a:noFill/>
          </a:ln>
        </c:spPr>
        <c:crossAx val="18238118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56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'Queue time'!$B$37:$F$37</c:f>
                <c:numCache>
                  <c:formatCode>General</c:formatCode>
                  <c:ptCount val="5"/>
                  <c:pt idx="0">
                    <c:v>6.3868435226448542E-2</c:v>
                  </c:pt>
                  <c:pt idx="1">
                    <c:v>6.0132482286899016</c:v>
                  </c:pt>
                  <c:pt idx="2">
                    <c:v>107.27241022141736</c:v>
                  </c:pt>
                  <c:pt idx="3">
                    <c:v>63.36098274975366</c:v>
                  </c:pt>
                  <c:pt idx="4">
                    <c:v>65.63246341108399</c:v>
                  </c:pt>
                </c:numCache>
              </c:numRef>
            </c:plus>
            <c:minus>
              <c:numRef>
                <c:f>'Queue time'!$B$37:$F$37</c:f>
                <c:numCache>
                  <c:formatCode>General</c:formatCode>
                  <c:ptCount val="5"/>
                  <c:pt idx="0">
                    <c:v>6.3868435226448542E-2</c:v>
                  </c:pt>
                  <c:pt idx="1">
                    <c:v>6.0132482286899016</c:v>
                  </c:pt>
                  <c:pt idx="2">
                    <c:v>107.27241022141736</c:v>
                  </c:pt>
                  <c:pt idx="3">
                    <c:v>63.36098274975366</c:v>
                  </c:pt>
                  <c:pt idx="4">
                    <c:v>65.63246341108399</c:v>
                  </c:pt>
                </c:numCache>
              </c:numRef>
            </c:minus>
          </c:errBars>
          <c:cat>
            <c:strRef>
              <c:f>'Queue time'!$B$23:$F$23</c:f>
              <c:strCache>
                <c:ptCount val="5"/>
                <c:pt idx="0">
                  <c:v>2</c:v>
                </c:pt>
                <c:pt idx="1">
                  <c:v>3.6</c:v>
                </c:pt>
                <c:pt idx="2">
                  <c:v>4</c:v>
                </c:pt>
                <c:pt idx="3">
                  <c:v>4.4</c:v>
                </c:pt>
                <c:pt idx="4">
                  <c:v>6</c:v>
                </c:pt>
              </c:strCache>
            </c:strRef>
          </c:cat>
          <c:val>
            <c:numRef>
              <c:f>'Queue time'!$B$34:$F$34</c:f>
              <c:numCache>
                <c:formatCode>0.00000</c:formatCode>
                <c:ptCount val="5"/>
                <c:pt idx="0" formatCode="0.000000000">
                  <c:v>1.3967858038846999</c:v>
                </c:pt>
                <c:pt idx="1">
                  <c:v>19.6723336054553</c:v>
                </c:pt>
                <c:pt idx="2">
                  <c:v>330.38206896266399</c:v>
                </c:pt>
                <c:pt idx="3">
                  <c:v>597.45193098378604</c:v>
                </c:pt>
                <c:pt idx="4">
                  <c:v>2009.7173794369598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smooth val="0"/>
        <c:axId val="182404608"/>
        <c:axId val="182406144"/>
      </c:lineChart>
      <c:catAx>
        <c:axId val="182404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crossAx val="182406144"/>
        <c:crosses val="autoZero"/>
        <c:auto val="1"/>
        <c:lblAlgn val="ctr"/>
        <c:lblOffset val="100"/>
        <c:noMultiLvlLbl val="1"/>
      </c:catAx>
      <c:valAx>
        <c:axId val="18240614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0.000000000" sourceLinked="1"/>
        <c:majorTickMark val="out"/>
        <c:minorTickMark val="none"/>
        <c:tickLblPos val="nextTo"/>
        <c:spPr>
          <a:ln w="47520">
            <a:noFill/>
          </a:ln>
        </c:spPr>
        <c:crossAx val="18240460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56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'Queue time'!$B$53:$F$53</c:f>
                <c:numCache>
                  <c:formatCode>General</c:formatCode>
                  <c:ptCount val="5"/>
                  <c:pt idx="0">
                    <c:v>5.7170948251608074E-2</c:v>
                  </c:pt>
                  <c:pt idx="1">
                    <c:v>3.2072943105970948</c:v>
                  </c:pt>
                  <c:pt idx="2">
                    <c:v>99.899863135966342</c:v>
                  </c:pt>
                  <c:pt idx="3">
                    <c:v>60.961223709124241</c:v>
                  </c:pt>
                  <c:pt idx="4">
                    <c:v>80.609005045732886</c:v>
                  </c:pt>
                </c:numCache>
              </c:numRef>
            </c:plus>
            <c:minus>
              <c:numRef>
                <c:f>'Queue time'!$B$53:$F$53</c:f>
                <c:numCache>
                  <c:formatCode>General</c:formatCode>
                  <c:ptCount val="5"/>
                  <c:pt idx="0">
                    <c:v>5.7170948251608074E-2</c:v>
                  </c:pt>
                  <c:pt idx="1">
                    <c:v>3.2072943105970948</c:v>
                  </c:pt>
                  <c:pt idx="2">
                    <c:v>99.899863135966342</c:v>
                  </c:pt>
                  <c:pt idx="3">
                    <c:v>60.961223709124241</c:v>
                  </c:pt>
                  <c:pt idx="4">
                    <c:v>80.609005045732886</c:v>
                  </c:pt>
                </c:numCache>
              </c:numRef>
            </c:minus>
          </c:errBars>
          <c:cat>
            <c:strRef>
              <c:f>'Queue time'!$B$39:$F$39</c:f>
              <c:strCache>
                <c:ptCount val="5"/>
                <c:pt idx="0">
                  <c:v>2</c:v>
                </c:pt>
                <c:pt idx="1">
                  <c:v>3.6</c:v>
                </c:pt>
                <c:pt idx="2">
                  <c:v>4</c:v>
                </c:pt>
                <c:pt idx="3">
                  <c:v>4.4</c:v>
                </c:pt>
                <c:pt idx="4">
                  <c:v>6</c:v>
                </c:pt>
              </c:strCache>
            </c:strRef>
          </c:cat>
          <c:val>
            <c:numRef>
              <c:f>'Queue time'!$B$50:$F$50</c:f>
              <c:numCache>
                <c:formatCode>0.00000</c:formatCode>
                <c:ptCount val="5"/>
                <c:pt idx="0" formatCode="0.000000000">
                  <c:v>1.35811902149873</c:v>
                </c:pt>
                <c:pt idx="1">
                  <c:v>13.068429256674003</c:v>
                </c:pt>
                <c:pt idx="2">
                  <c:v>252.27632577920198</c:v>
                </c:pt>
                <c:pt idx="3">
                  <c:v>507.92791824969902</c:v>
                </c:pt>
                <c:pt idx="4">
                  <c:v>1919.87413643789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smooth val="0"/>
        <c:axId val="182780288"/>
        <c:axId val="182781824"/>
      </c:lineChart>
      <c:catAx>
        <c:axId val="182780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crossAx val="182781824"/>
        <c:crosses val="autoZero"/>
        <c:auto val="1"/>
        <c:lblAlgn val="ctr"/>
        <c:lblOffset val="100"/>
        <c:noMultiLvlLbl val="1"/>
      </c:catAx>
      <c:valAx>
        <c:axId val="18278182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0.000000000" sourceLinked="1"/>
        <c:majorTickMark val="out"/>
        <c:minorTickMark val="none"/>
        <c:tickLblPos val="nextTo"/>
        <c:spPr>
          <a:ln w="47520">
            <a:noFill/>
          </a:ln>
        </c:spPr>
        <c:crossAx val="18278028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'Service time and Num packet'!$B$38:$F$38</c:f>
                <c:numCache>
                  <c:formatCode>General</c:formatCode>
                  <c:ptCount val="5"/>
                  <c:pt idx="0">
                    <c:v>0.14967234277709951</c:v>
                  </c:pt>
                  <c:pt idx="1">
                    <c:v>6.7660107932381077</c:v>
                  </c:pt>
                  <c:pt idx="2">
                    <c:v>107.25738299615362</c:v>
                  </c:pt>
                  <c:pt idx="3">
                    <c:v>63.27269657178045</c:v>
                  </c:pt>
                  <c:pt idx="4">
                    <c:v>65.449387256404407</c:v>
                  </c:pt>
                </c:numCache>
              </c:numRef>
            </c:plus>
            <c:minus>
              <c:numRef>
                <c:f>'Service time and Num packet'!$B$38:$F$38</c:f>
                <c:numCache>
                  <c:formatCode>General</c:formatCode>
                  <c:ptCount val="5"/>
                  <c:pt idx="0">
                    <c:v>0.14967234277709951</c:v>
                  </c:pt>
                  <c:pt idx="1">
                    <c:v>6.7660107932381077</c:v>
                  </c:pt>
                  <c:pt idx="2">
                    <c:v>107.25738299615362</c:v>
                  </c:pt>
                  <c:pt idx="3">
                    <c:v>63.27269657178045</c:v>
                  </c:pt>
                  <c:pt idx="4">
                    <c:v>65.449387256404407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'Service time and Num packet'!$B$24:$F$24</c:f>
              <c:strCache>
                <c:ptCount val="5"/>
                <c:pt idx="0">
                  <c:v>2</c:v>
                </c:pt>
                <c:pt idx="1">
                  <c:v>3.6</c:v>
                </c:pt>
                <c:pt idx="2">
                  <c:v>4</c:v>
                </c:pt>
                <c:pt idx="3">
                  <c:v>4.4</c:v>
                </c:pt>
                <c:pt idx="4">
                  <c:v>6</c:v>
                </c:pt>
              </c:strCache>
            </c:strRef>
          </c:cat>
          <c:val>
            <c:numRef>
              <c:f>'Service time and Num packet'!$B$35:$F$35</c:f>
              <c:numCache>
                <c:formatCode>0.00000</c:formatCode>
                <c:ptCount val="5"/>
                <c:pt idx="0" formatCode="0.000000000">
                  <c:v>4.6705628030988899</c:v>
                </c:pt>
                <c:pt idx="1">
                  <c:v>33.089552569346395</c:v>
                </c:pt>
                <c:pt idx="2">
                  <c:v>350.09990986666605</c:v>
                </c:pt>
                <c:pt idx="3">
                  <c:v>617.44239318888901</c:v>
                </c:pt>
                <c:pt idx="4">
                  <c:v>2029.8378670002301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30112"/>
        <c:axId val="181936128"/>
      </c:lineChart>
      <c:catAx>
        <c:axId val="18073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36128"/>
        <c:crosses val="autoZero"/>
        <c:auto val="1"/>
        <c:lblAlgn val="ctr"/>
        <c:lblOffset val="100"/>
        <c:noMultiLvlLbl val="0"/>
      </c:catAx>
      <c:valAx>
        <c:axId val="1819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73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'Service time and Num packet'!$B$54:$F$54</c:f>
                <c:numCache>
                  <c:formatCode>General</c:formatCode>
                  <c:ptCount val="5"/>
                  <c:pt idx="0">
                    <c:v>0.16098990706239544</c:v>
                  </c:pt>
                  <c:pt idx="1">
                    <c:v>9.487103625952015</c:v>
                  </c:pt>
                  <c:pt idx="2">
                    <c:v>114.659908066649</c:v>
                  </c:pt>
                  <c:pt idx="3">
                    <c:v>60.485264476907972</c:v>
                  </c:pt>
                  <c:pt idx="4">
                    <c:v>78.992998305356565</c:v>
                  </c:pt>
                </c:numCache>
              </c:numRef>
            </c:plus>
            <c:minus>
              <c:numRef>
                <c:f>'Service time and Num packet'!$B$54:$F$54</c:f>
                <c:numCache>
                  <c:formatCode>General</c:formatCode>
                  <c:ptCount val="5"/>
                  <c:pt idx="0">
                    <c:v>0.16098990706239544</c:v>
                  </c:pt>
                  <c:pt idx="1">
                    <c:v>9.487103625952015</c:v>
                  </c:pt>
                  <c:pt idx="2">
                    <c:v>114.659908066649</c:v>
                  </c:pt>
                  <c:pt idx="3">
                    <c:v>60.485264476907972</c:v>
                  </c:pt>
                  <c:pt idx="4">
                    <c:v>78.992998305356565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'Service time and Num packet'!$B$40:$F$40</c:f>
              <c:strCache>
                <c:ptCount val="5"/>
                <c:pt idx="0">
                  <c:v>2</c:v>
                </c:pt>
                <c:pt idx="1">
                  <c:v>3.6</c:v>
                </c:pt>
                <c:pt idx="2">
                  <c:v>4</c:v>
                </c:pt>
                <c:pt idx="3">
                  <c:v>4.4</c:v>
                </c:pt>
                <c:pt idx="4">
                  <c:v>6</c:v>
                </c:pt>
              </c:strCache>
            </c:strRef>
          </c:cat>
          <c:val>
            <c:numRef>
              <c:f>'Service time and Num packet'!$B$51:$F$51</c:f>
              <c:numCache>
                <c:formatCode>0.00000</c:formatCode>
                <c:ptCount val="5"/>
                <c:pt idx="0" formatCode="0.000000000">
                  <c:v>4.7173899930139509</c:v>
                </c:pt>
                <c:pt idx="1">
                  <c:v>39.576091796598895</c:v>
                </c:pt>
                <c:pt idx="2">
                  <c:v>428.70355560933592</c:v>
                </c:pt>
                <c:pt idx="3">
                  <c:v>706.097588654834</c:v>
                </c:pt>
                <c:pt idx="4">
                  <c:v>2121.14594614629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43680"/>
        <c:axId val="181949568"/>
      </c:lineChart>
      <c:catAx>
        <c:axId val="18194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9568"/>
        <c:crosses val="autoZero"/>
        <c:auto val="1"/>
        <c:lblAlgn val="ctr"/>
        <c:lblOffset val="100"/>
        <c:noMultiLvlLbl val="0"/>
      </c:catAx>
      <c:valAx>
        <c:axId val="18194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'Service time and Num packet'!$B$72:$F$72</c:f>
                <c:numCache>
                  <c:formatCode>General</c:formatCode>
                  <c:ptCount val="5"/>
                  <c:pt idx="0">
                    <c:v>2.7632234081860042E-2</c:v>
                  </c:pt>
                  <c:pt idx="1">
                    <c:v>0.89763076070186865</c:v>
                  </c:pt>
                  <c:pt idx="2">
                    <c:v>27.1715175503967</c:v>
                  </c:pt>
                  <c:pt idx="3">
                    <c:v>20.842279777063229</c:v>
                  </c:pt>
                  <c:pt idx="4">
                    <c:v>22.262962585550849</c:v>
                  </c:pt>
                </c:numCache>
              </c:numRef>
            </c:plus>
            <c:minus>
              <c:numRef>
                <c:f>'Service time and Num packet'!$B$72:$F$72</c:f>
                <c:numCache>
                  <c:formatCode>General</c:formatCode>
                  <c:ptCount val="5"/>
                  <c:pt idx="0">
                    <c:v>2.7632234081860042E-2</c:v>
                  </c:pt>
                  <c:pt idx="1">
                    <c:v>0.89763076070186865</c:v>
                  </c:pt>
                  <c:pt idx="2">
                    <c:v>27.1715175503967</c:v>
                  </c:pt>
                  <c:pt idx="3">
                    <c:v>20.842279777063229</c:v>
                  </c:pt>
                  <c:pt idx="4">
                    <c:v>22.262962585550849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'Service time and Num packet'!$B$58:$F$58</c:f>
              <c:strCache>
                <c:ptCount val="5"/>
                <c:pt idx="0">
                  <c:v>2</c:v>
                </c:pt>
                <c:pt idx="1">
                  <c:v>3.6</c:v>
                </c:pt>
                <c:pt idx="2">
                  <c:v>4</c:v>
                </c:pt>
                <c:pt idx="3">
                  <c:v>4.4</c:v>
                </c:pt>
                <c:pt idx="4">
                  <c:v>6</c:v>
                </c:pt>
              </c:strCache>
            </c:strRef>
          </c:cat>
          <c:val>
            <c:numRef>
              <c:f>'Service time and Num packet'!$B$69:$F$69</c:f>
              <c:numCache>
                <c:formatCode>0.00000</c:formatCode>
                <c:ptCount val="5"/>
                <c:pt idx="0" formatCode="0.000000000">
                  <c:v>0.50270419809322198</c:v>
                </c:pt>
                <c:pt idx="1">
                  <c:v>8.2241498087193907</c:v>
                </c:pt>
                <c:pt idx="2">
                  <c:v>85.925903583748408</c:v>
                </c:pt>
                <c:pt idx="3">
                  <c:v>177.40022817412301</c:v>
                </c:pt>
                <c:pt idx="4">
                  <c:v>591.18284882502292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63008"/>
        <c:axId val="181977088"/>
      </c:lineChart>
      <c:catAx>
        <c:axId val="18196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77088"/>
        <c:crosses val="autoZero"/>
        <c:auto val="1"/>
        <c:lblAlgn val="ctr"/>
        <c:lblOffset val="100"/>
        <c:noMultiLvlLbl val="0"/>
      </c:catAx>
      <c:valAx>
        <c:axId val="1819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6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580927384076995E-2"/>
          <c:y val="5.5555555555555552E-2"/>
          <c:w val="0.89019685039370078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'Service time and Num packet'!$B$88:$F$88</c:f>
                <c:numCache>
                  <c:formatCode>General</c:formatCode>
                  <c:ptCount val="5"/>
                  <c:pt idx="0">
                    <c:v>1.7958818498903885E-2</c:v>
                  </c:pt>
                  <c:pt idx="1">
                    <c:v>1.5405365032552616</c:v>
                  </c:pt>
                  <c:pt idx="2">
                    <c:v>27.144076979971796</c:v>
                  </c:pt>
                  <c:pt idx="3">
                    <c:v>16.853050444283522</c:v>
                  </c:pt>
                  <c:pt idx="4">
                    <c:v>19.425015797294975</c:v>
                  </c:pt>
                </c:numCache>
              </c:numRef>
            </c:plus>
            <c:minus>
              <c:numRef>
                <c:f>'Service time and Num packet'!$B$88:$F$88</c:f>
                <c:numCache>
                  <c:formatCode>General</c:formatCode>
                  <c:ptCount val="5"/>
                  <c:pt idx="0">
                    <c:v>1.7958818498903885E-2</c:v>
                  </c:pt>
                  <c:pt idx="1">
                    <c:v>1.5405365032552616</c:v>
                  </c:pt>
                  <c:pt idx="2">
                    <c:v>27.144076979971796</c:v>
                  </c:pt>
                  <c:pt idx="3">
                    <c:v>16.853050444283522</c:v>
                  </c:pt>
                  <c:pt idx="4">
                    <c:v>19.425015797294975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'Service time and Num packet'!$B$74:$F$74</c:f>
              <c:strCache>
                <c:ptCount val="5"/>
                <c:pt idx="0">
                  <c:v>2</c:v>
                </c:pt>
                <c:pt idx="1">
                  <c:v>3.6</c:v>
                </c:pt>
                <c:pt idx="2">
                  <c:v>4</c:v>
                </c:pt>
                <c:pt idx="3">
                  <c:v>4.4</c:v>
                </c:pt>
                <c:pt idx="4">
                  <c:v>6</c:v>
                </c:pt>
              </c:strCache>
            </c:strRef>
          </c:cat>
          <c:val>
            <c:numRef>
              <c:f>'Service time and Num packet'!$B$85:$F$85</c:f>
              <c:numCache>
                <c:formatCode>0.00000</c:formatCode>
                <c:ptCount val="5"/>
                <c:pt idx="0" formatCode="0.000000000">
                  <c:v>0.34650617854673504</c:v>
                </c:pt>
                <c:pt idx="1">
                  <c:v>4.8425380469950099</c:v>
                </c:pt>
                <c:pt idx="2">
                  <c:v>83.945430631488804</c:v>
                </c:pt>
                <c:pt idx="3">
                  <c:v>150.40872860517101</c:v>
                </c:pt>
                <c:pt idx="4">
                  <c:v>505.23064073626512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86976"/>
        <c:axId val="181888128"/>
      </c:lineChart>
      <c:catAx>
        <c:axId val="18188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888128"/>
        <c:crosses val="autoZero"/>
        <c:auto val="1"/>
        <c:lblAlgn val="ctr"/>
        <c:lblOffset val="100"/>
        <c:noMultiLvlLbl val="0"/>
      </c:catAx>
      <c:valAx>
        <c:axId val="1818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88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67530435849543"/>
          <c:y val="4.2424248497864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'Service time and Num packet'!$B$104:$F$104</c:f>
                <c:numCache>
                  <c:formatCode>General</c:formatCode>
                  <c:ptCount val="5"/>
                  <c:pt idx="0">
                    <c:v>1.6600368755013639E-2</c:v>
                  </c:pt>
                  <c:pt idx="1">
                    <c:v>0.82813963010134073</c:v>
                  </c:pt>
                  <c:pt idx="2">
                    <c:v>25.21922935675898</c:v>
                  </c:pt>
                  <c:pt idx="3">
                    <c:v>16.773122380519791</c:v>
                  </c:pt>
                  <c:pt idx="4">
                    <c:v>19.329624835917993</c:v>
                  </c:pt>
                </c:numCache>
              </c:numRef>
            </c:plus>
            <c:minus>
              <c:numRef>
                <c:f>'Service time and Num packet'!$B$104:$F$104</c:f>
                <c:numCache>
                  <c:formatCode>General</c:formatCode>
                  <c:ptCount val="5"/>
                  <c:pt idx="0">
                    <c:v>1.6600368755013639E-2</c:v>
                  </c:pt>
                  <c:pt idx="1">
                    <c:v>0.82813963010134073</c:v>
                  </c:pt>
                  <c:pt idx="2">
                    <c:v>25.21922935675898</c:v>
                  </c:pt>
                  <c:pt idx="3">
                    <c:v>16.773122380519791</c:v>
                  </c:pt>
                  <c:pt idx="4">
                    <c:v>19.329624835917993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'Service time and Num packet'!$B$90:$F$90</c:f>
              <c:strCache>
                <c:ptCount val="5"/>
                <c:pt idx="0">
                  <c:v>2</c:v>
                </c:pt>
                <c:pt idx="1">
                  <c:v>3.6</c:v>
                </c:pt>
                <c:pt idx="2">
                  <c:v>4</c:v>
                </c:pt>
                <c:pt idx="3">
                  <c:v>4.4</c:v>
                </c:pt>
                <c:pt idx="4">
                  <c:v>6</c:v>
                </c:pt>
              </c:strCache>
            </c:strRef>
          </c:cat>
          <c:val>
            <c:numRef>
              <c:f>'Service time and Num packet'!$B$101:$F$101</c:f>
              <c:numCache>
                <c:formatCode>0.00000</c:formatCode>
                <c:ptCount val="5"/>
                <c:pt idx="0" formatCode="0.000000000">
                  <c:v>0.33885438306302196</c:v>
                </c:pt>
                <c:pt idx="1">
                  <c:v>3.2327657724844192</c:v>
                </c:pt>
                <c:pt idx="2">
                  <c:v>64.07267942887681</c:v>
                </c:pt>
                <c:pt idx="3">
                  <c:v>128.4347714917028</c:v>
                </c:pt>
                <c:pt idx="4">
                  <c:v>482.87035751741195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12320"/>
        <c:axId val="181913856"/>
      </c:lineChart>
      <c:catAx>
        <c:axId val="18191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13856"/>
        <c:crosses val="autoZero"/>
        <c:auto val="1"/>
        <c:lblAlgn val="ctr"/>
        <c:lblOffset val="100"/>
        <c:noMultiLvlLbl val="0"/>
      </c:catAx>
      <c:valAx>
        <c:axId val="1819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1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966426071741037"/>
          <c:y val="0.10413203557888601"/>
          <c:w val="0.8458912948381454"/>
          <c:h val="0.72088764946048423"/>
        </c:manualLayout>
      </c:layou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'Batch work size'!$B$1:$F$1</c:f>
              <c:strCache>
                <c:ptCount val="5"/>
                <c:pt idx="0">
                  <c:v>2</c:v>
                </c:pt>
                <c:pt idx="1">
                  <c:v>3.6</c:v>
                </c:pt>
                <c:pt idx="2">
                  <c:v>4</c:v>
                </c:pt>
                <c:pt idx="3">
                  <c:v>4.4</c:v>
                </c:pt>
                <c:pt idx="4">
                  <c:v>6</c:v>
                </c:pt>
              </c:strCache>
            </c:strRef>
          </c:cat>
          <c:val>
            <c:numRef>
              <c:f>'Batch work size'!$B$12:$F$12</c:f>
              <c:numCache>
                <c:formatCode>0.00000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95104"/>
        <c:axId val="182190080"/>
      </c:lineChart>
      <c:catAx>
        <c:axId val="18249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190080"/>
        <c:crosses val="autoZero"/>
        <c:auto val="1"/>
        <c:lblAlgn val="ctr"/>
        <c:lblOffset val="100"/>
        <c:noMultiLvlLbl val="0"/>
      </c:catAx>
      <c:valAx>
        <c:axId val="18219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49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'Batch work size'!$B$37:$F$37</c:f>
                <c:numCache>
                  <c:formatCode>General</c:formatCode>
                  <c:ptCount val="5"/>
                  <c:pt idx="0">
                    <c:v>1.0223652316156077E-2</c:v>
                  </c:pt>
                  <c:pt idx="1">
                    <c:v>0.21383484562730717</c:v>
                  </c:pt>
                  <c:pt idx="2">
                    <c:v>7.3838566217041157E-2</c:v>
                  </c:pt>
                  <c:pt idx="3">
                    <c:v>0.11369733135179588</c:v>
                  </c:pt>
                  <c:pt idx="4">
                    <c:v>0</c:v>
                  </c:pt>
                </c:numCache>
              </c:numRef>
            </c:plus>
            <c:minus>
              <c:numRef>
                <c:f>'Batch work size'!$B$37:$F$37</c:f>
                <c:numCache>
                  <c:formatCode>General</c:formatCode>
                  <c:ptCount val="5"/>
                  <c:pt idx="0">
                    <c:v>1.0223652316156077E-2</c:v>
                  </c:pt>
                  <c:pt idx="1">
                    <c:v>0.21383484562730717</c:v>
                  </c:pt>
                  <c:pt idx="2">
                    <c:v>7.3838566217041157E-2</c:v>
                  </c:pt>
                  <c:pt idx="3">
                    <c:v>0.11369733135179588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'Batch work size'!$B$23:$F$23</c:f>
              <c:strCache>
                <c:ptCount val="5"/>
                <c:pt idx="0">
                  <c:v>2</c:v>
                </c:pt>
                <c:pt idx="1">
                  <c:v>3.6</c:v>
                </c:pt>
                <c:pt idx="2">
                  <c:v>4</c:v>
                </c:pt>
                <c:pt idx="3">
                  <c:v>4.4</c:v>
                </c:pt>
                <c:pt idx="4">
                  <c:v>6</c:v>
                </c:pt>
              </c:strCache>
            </c:strRef>
          </c:cat>
          <c:val>
            <c:numRef>
              <c:f>'Batch work size'!$B$34:$F$34</c:f>
              <c:numCache>
                <c:formatCode>0.00000</c:formatCode>
                <c:ptCount val="5"/>
                <c:pt idx="0" formatCode="0.000000000">
                  <c:v>1.2488757249248459</c:v>
                </c:pt>
                <c:pt idx="1">
                  <c:v>2.6412464517173802</c:v>
                </c:pt>
                <c:pt idx="2">
                  <c:v>4.9333877626675458</c:v>
                </c:pt>
                <c:pt idx="3">
                  <c:v>4.9418576548221704</c:v>
                </c:pt>
                <c:pt idx="4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04288"/>
        <c:axId val="182205824"/>
      </c:lineChart>
      <c:catAx>
        <c:axId val="18220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205824"/>
        <c:crosses val="autoZero"/>
        <c:auto val="1"/>
        <c:lblAlgn val="ctr"/>
        <c:lblOffset val="100"/>
        <c:noMultiLvlLbl val="0"/>
      </c:catAx>
      <c:valAx>
        <c:axId val="1822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20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'Batch work size'!$B$55:$F$55</c:f>
                <c:numCache>
                  <c:formatCode>General</c:formatCode>
                  <c:ptCount val="5"/>
                  <c:pt idx="0">
                    <c:v>1.0601511546463459E-2</c:v>
                  </c:pt>
                  <c:pt idx="1">
                    <c:v>0.4466234909717639</c:v>
                  </c:pt>
                  <c:pt idx="2">
                    <c:v>10.253335219892509</c:v>
                  </c:pt>
                  <c:pt idx="3">
                    <c:v>7.9691233405644004</c:v>
                  </c:pt>
                  <c:pt idx="4">
                    <c:v>0</c:v>
                  </c:pt>
                </c:numCache>
              </c:numRef>
            </c:plus>
            <c:minus>
              <c:numRef>
                <c:f>'Batch work size'!$B$55:$F$55</c:f>
                <c:numCache>
                  <c:formatCode>General</c:formatCode>
                  <c:ptCount val="5"/>
                  <c:pt idx="0">
                    <c:v>1.0601511546463459E-2</c:v>
                  </c:pt>
                  <c:pt idx="1">
                    <c:v>0.4466234909717639</c:v>
                  </c:pt>
                  <c:pt idx="2">
                    <c:v>10.253335219892509</c:v>
                  </c:pt>
                  <c:pt idx="3">
                    <c:v>7.9691233405644004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'Batch work size'!$B$41:$F$41</c:f>
              <c:strCache>
                <c:ptCount val="5"/>
                <c:pt idx="0">
                  <c:v>2</c:v>
                </c:pt>
                <c:pt idx="1">
                  <c:v>3.6</c:v>
                </c:pt>
                <c:pt idx="2">
                  <c:v>4</c:v>
                </c:pt>
                <c:pt idx="3">
                  <c:v>4.4</c:v>
                </c:pt>
                <c:pt idx="4">
                  <c:v>6</c:v>
                </c:pt>
              </c:strCache>
            </c:strRef>
          </c:cat>
          <c:val>
            <c:numRef>
              <c:f>'Batch work size'!$B$52:$F$52</c:f>
              <c:numCache>
                <c:formatCode>0.00000</c:formatCode>
                <c:ptCount val="5"/>
                <c:pt idx="0">
                  <c:v>1.2511343038934148</c:v>
                </c:pt>
                <c:pt idx="1">
                  <c:v>3.0992925326069831</c:v>
                </c:pt>
                <c:pt idx="2">
                  <c:v>38.426378911226656</c:v>
                </c:pt>
                <c:pt idx="3">
                  <c:v>43.614121331641051</c:v>
                </c:pt>
                <c:pt idx="4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67584"/>
        <c:axId val="182321920"/>
      </c:lineChart>
      <c:catAx>
        <c:axId val="182467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2321920"/>
        <c:crosses val="autoZero"/>
        <c:auto val="1"/>
        <c:lblAlgn val="ctr"/>
        <c:lblOffset val="100"/>
        <c:noMultiLvlLbl val="0"/>
      </c:catAx>
      <c:valAx>
        <c:axId val="182321920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82467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1</xdr:row>
      <xdr:rowOff>0</xdr:rowOff>
    </xdr:from>
    <xdr:to>
      <xdr:col>13</xdr:col>
      <xdr:colOff>485775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22</xdr:row>
      <xdr:rowOff>164871</xdr:rowOff>
    </xdr:from>
    <xdr:to>
      <xdr:col>14</xdr:col>
      <xdr:colOff>54429</xdr:colOff>
      <xdr:row>37</xdr:row>
      <xdr:rowOff>176892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326572</xdr:colOff>
      <xdr:row>39</xdr:row>
      <xdr:rowOff>104775</xdr:rowOff>
    </xdr:from>
    <xdr:to>
      <xdr:col>14</xdr:col>
      <xdr:colOff>0</xdr:colOff>
      <xdr:row>53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57</xdr:row>
      <xdr:rowOff>0</xdr:rowOff>
    </xdr:from>
    <xdr:to>
      <xdr:col>14</xdr:col>
      <xdr:colOff>285750</xdr:colOff>
      <xdr:row>71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13607</xdr:colOff>
      <xdr:row>73</xdr:row>
      <xdr:rowOff>0</xdr:rowOff>
    </xdr:from>
    <xdr:to>
      <xdr:col>14</xdr:col>
      <xdr:colOff>299357</xdr:colOff>
      <xdr:row>87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489858</xdr:colOff>
      <xdr:row>88</xdr:row>
      <xdr:rowOff>163285</xdr:rowOff>
    </xdr:from>
    <xdr:to>
      <xdr:col>14</xdr:col>
      <xdr:colOff>285750</xdr:colOff>
      <xdr:row>104</xdr:row>
      <xdr:rowOff>108856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0</xdr:row>
      <xdr:rowOff>0</xdr:rowOff>
    </xdr:from>
    <xdr:to>
      <xdr:col>13</xdr:col>
      <xdr:colOff>485775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21</xdr:row>
      <xdr:rowOff>164871</xdr:rowOff>
    </xdr:from>
    <xdr:to>
      <xdr:col>14</xdr:col>
      <xdr:colOff>54429</xdr:colOff>
      <xdr:row>36</xdr:row>
      <xdr:rowOff>176892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613833</xdr:colOff>
      <xdr:row>40</xdr:row>
      <xdr:rowOff>0</xdr:rowOff>
    </xdr:from>
    <xdr:to>
      <xdr:col>14</xdr:col>
      <xdr:colOff>275166</xdr:colOff>
      <xdr:row>54</xdr:row>
      <xdr:rowOff>74083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331560</xdr:colOff>
      <xdr:row>1</xdr:row>
      <xdr:rowOff>97920</xdr:rowOff>
    </xdr:from>
    <xdr:to>
      <xdr:col>19</xdr:col>
      <xdr:colOff>170840</xdr:colOff>
      <xdr:row>16</xdr:row>
      <xdr:rowOff>139680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156960</xdr:colOff>
      <xdr:row>23</xdr:row>
      <xdr:rowOff>99720</xdr:rowOff>
    </xdr:from>
    <xdr:to>
      <xdr:col>19</xdr:col>
      <xdr:colOff>260120</xdr:colOff>
      <xdr:row>39</xdr:row>
      <xdr:rowOff>51120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107640</xdr:colOff>
      <xdr:row>40</xdr:row>
      <xdr:rowOff>40680</xdr:rowOff>
    </xdr:from>
    <xdr:to>
      <xdr:col>19</xdr:col>
      <xdr:colOff>163280</xdr:colOff>
      <xdr:row>55</xdr:row>
      <xdr:rowOff>27360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topLeftCell="A100" zoomScaleNormal="100" workbookViewId="0">
      <selection activeCell="D73" sqref="D73"/>
    </sheetView>
  </sheetViews>
  <sheetFormatPr defaultRowHeight="15" x14ac:dyDescent="0.25"/>
  <cols>
    <col min="2" max="2" width="28.42578125" customWidth="1"/>
    <col min="3" max="4" width="23.28515625" bestFit="1" customWidth="1"/>
    <col min="5" max="5" width="38.5703125" bestFit="1" customWidth="1"/>
    <col min="6" max="6" width="43.7109375" customWidth="1"/>
    <col min="17" max="17" width="17.85546875" bestFit="1" customWidth="1"/>
    <col min="18" max="18" width="17.5703125" bestFit="1" customWidth="1"/>
    <col min="20" max="20" width="17.42578125" customWidth="1"/>
    <col min="24" max="24" width="38.5703125" bestFit="1" customWidth="1"/>
  </cols>
  <sheetData>
    <row r="1" spans="1:24" ht="21" x14ac:dyDescent="0.35">
      <c r="B1" s="41" t="s">
        <v>19</v>
      </c>
      <c r="C1" s="41"/>
      <c r="D1" s="41"/>
      <c r="E1" s="41"/>
      <c r="F1" s="41"/>
    </row>
    <row r="2" spans="1:24" x14ac:dyDescent="0.25">
      <c r="A2" s="2" t="s">
        <v>7</v>
      </c>
      <c r="B2" s="10">
        <v>2</v>
      </c>
      <c r="C2" s="10" t="s">
        <v>5</v>
      </c>
      <c r="D2" s="10">
        <v>4</v>
      </c>
      <c r="E2" s="10" t="s">
        <v>6</v>
      </c>
      <c r="F2" s="10">
        <v>6</v>
      </c>
    </row>
    <row r="3" spans="1:24" x14ac:dyDescent="0.25">
      <c r="A3" s="2">
        <v>1</v>
      </c>
      <c r="B3" s="15">
        <v>3.9983296998389002</v>
      </c>
      <c r="C3" s="14">
        <v>25.592074831192001</v>
      </c>
      <c r="D3" s="13">
        <v>241.99801848519999</v>
      </c>
      <c r="E3" s="13">
        <v>558.99979766077001</v>
      </c>
      <c r="F3" s="12">
        <v>2264.3343820557998</v>
      </c>
    </row>
    <row r="4" spans="1:24" x14ac:dyDescent="0.25">
      <c r="A4" s="2">
        <v>2</v>
      </c>
      <c r="B4" s="15">
        <v>4.1612335188634004</v>
      </c>
      <c r="C4" s="14">
        <v>22.376372275975999</v>
      </c>
      <c r="D4" s="13">
        <v>513.85361545405999</v>
      </c>
      <c r="E4" s="13">
        <v>648.13842698401004</v>
      </c>
      <c r="F4" s="12">
        <v>2201.4888623607999</v>
      </c>
    </row>
    <row r="5" spans="1:24" x14ac:dyDescent="0.25">
      <c r="A5" s="2">
        <v>3</v>
      </c>
      <c r="B5" s="15">
        <v>3.7964806682580998</v>
      </c>
      <c r="C5" s="14">
        <v>22.488512966557</v>
      </c>
      <c r="D5" s="13">
        <v>232.86117587638</v>
      </c>
      <c r="E5" s="13">
        <v>642.26133783132002</v>
      </c>
      <c r="F5" s="12">
        <v>2391.5076284564002</v>
      </c>
    </row>
    <row r="6" spans="1:24" x14ac:dyDescent="0.25">
      <c r="A6" s="2">
        <v>4</v>
      </c>
      <c r="B6" s="15">
        <v>3.8494608924425</v>
      </c>
      <c r="C6" s="14">
        <v>23.091298308092998</v>
      </c>
      <c r="D6" s="13">
        <v>273.69122528880001</v>
      </c>
      <c r="E6" s="13">
        <v>607.02404728291003</v>
      </c>
      <c r="F6" s="12">
        <v>2338.6943872950001</v>
      </c>
    </row>
    <row r="7" spans="1:24" x14ac:dyDescent="0.25">
      <c r="A7" s="2">
        <v>5</v>
      </c>
      <c r="B7" s="15">
        <v>4.1737736482442003</v>
      </c>
      <c r="C7" s="14">
        <v>26.115635107351</v>
      </c>
      <c r="D7" s="13">
        <v>174.40150221264</v>
      </c>
      <c r="E7" s="13">
        <v>710.04816806816996</v>
      </c>
      <c r="F7" s="12">
        <v>2413.8374980939998</v>
      </c>
    </row>
    <row r="8" spans="1:24" x14ac:dyDescent="0.25">
      <c r="A8" s="2">
        <v>6</v>
      </c>
      <c r="B8" s="15">
        <v>4.0379446220161999</v>
      </c>
      <c r="C8" s="14">
        <v>25.872918908310002</v>
      </c>
      <c r="D8" s="13">
        <v>293.05150853395003</v>
      </c>
      <c r="E8" s="13">
        <v>858.60750305841998</v>
      </c>
      <c r="F8" s="12">
        <v>2509.3537376319</v>
      </c>
      <c r="X8" s="14"/>
    </row>
    <row r="9" spans="1:24" x14ac:dyDescent="0.25">
      <c r="A9" s="2">
        <v>7</v>
      </c>
      <c r="B9" s="15">
        <v>4.1557831746169001</v>
      </c>
      <c r="C9" s="14">
        <v>47.545671144812999</v>
      </c>
      <c r="D9" s="13">
        <v>206.78630547517</v>
      </c>
      <c r="E9" s="13">
        <v>738.70920042881005</v>
      </c>
      <c r="F9" s="12">
        <v>2334.2012087067001</v>
      </c>
      <c r="X9" s="14"/>
    </row>
    <row r="10" spans="1:24" x14ac:dyDescent="0.25">
      <c r="A10" s="2">
        <v>8</v>
      </c>
      <c r="B10" s="15">
        <v>4.2615665096858999</v>
      </c>
      <c r="C10" s="14">
        <v>40.125268911166003</v>
      </c>
      <c r="D10" s="13">
        <v>563.06353803950003</v>
      </c>
      <c r="E10" s="13">
        <v>864.82661648733006</v>
      </c>
      <c r="F10" s="12">
        <v>2482.3136943439999</v>
      </c>
      <c r="X10" s="14"/>
    </row>
    <row r="11" spans="1:24" x14ac:dyDescent="0.25">
      <c r="A11" s="2">
        <v>9</v>
      </c>
      <c r="B11" s="15">
        <v>4.0890821806263</v>
      </c>
      <c r="C11" s="14">
        <v>25.42715825146</v>
      </c>
      <c r="D11" s="13">
        <v>448.44786930079999</v>
      </c>
      <c r="E11" s="13">
        <v>746.42122047342002</v>
      </c>
      <c r="F11" s="12">
        <v>2366.2873985822998</v>
      </c>
      <c r="X11" s="14"/>
    </row>
    <row r="12" spans="1:24" x14ac:dyDescent="0.25">
      <c r="A12" s="2">
        <v>10</v>
      </c>
      <c r="B12" s="15">
        <v>3.877980635298</v>
      </c>
      <c r="C12" s="14">
        <v>22.952426547748999</v>
      </c>
      <c r="D12" s="13">
        <v>473.41024207173001</v>
      </c>
      <c r="E12" s="13">
        <v>710.75616244541004</v>
      </c>
      <c r="F12" s="12">
        <v>2351.1230734082001</v>
      </c>
      <c r="X12" s="14"/>
    </row>
    <row r="13" spans="1:24" x14ac:dyDescent="0.25">
      <c r="A13" s="3" t="s">
        <v>0</v>
      </c>
      <c r="B13" s="4">
        <f>AVERAGE(B3:B12)</f>
        <v>4.0401635549890402</v>
      </c>
      <c r="C13" s="4">
        <f t="shared" ref="C13:F13" si="0">AVERAGE(C3:C12)</f>
        <v>28.1587337252667</v>
      </c>
      <c r="D13" s="4">
        <f t="shared" si="0"/>
        <v>342.156500073823</v>
      </c>
      <c r="E13" s="4">
        <f t="shared" si="0"/>
        <v>708.57924807205711</v>
      </c>
      <c r="F13" s="4">
        <f t="shared" si="0"/>
        <v>2365.3141870935096</v>
      </c>
      <c r="X13" s="14"/>
    </row>
    <row r="14" spans="1:24" x14ac:dyDescent="0.25">
      <c r="A14" s="5" t="s">
        <v>1</v>
      </c>
      <c r="B14" s="6">
        <f>B13+((SQRT(_xlfn.VAR.S(B3:B12)))/SQRT(9))*$B$19</f>
        <v>4.1583428667246389</v>
      </c>
      <c r="C14" s="6">
        <f t="shared" ref="C14:F14" si="1">C13+((SQRT(_xlfn.VAR.S(C3:C12)))/SQRT(9))*$B$19</f>
        <v>34.619865046288339</v>
      </c>
      <c r="D14" s="6">
        <f t="shared" si="1"/>
        <v>449.48143413235516</v>
      </c>
      <c r="E14" s="6">
        <f t="shared" si="1"/>
        <v>783.98221034687072</v>
      </c>
      <c r="F14" s="6">
        <f t="shared" si="1"/>
        <v>2434.7802420395165</v>
      </c>
      <c r="X14" s="14"/>
    </row>
    <row r="15" spans="1:24" x14ac:dyDescent="0.25">
      <c r="A15" s="5" t="s">
        <v>2</v>
      </c>
      <c r="B15" s="6">
        <f>B13-((SQRT(_xlfn.VAR.S(B3:B12)))/SQRT(9))*$B$19</f>
        <v>3.9219842432534411</v>
      </c>
      <c r="C15" s="6">
        <f t="shared" ref="C15:F15" si="2">C13-((SQRT(_xlfn.VAR.S(C3:C12)))/SQRT(9))*$B$19</f>
        <v>21.697602404245057</v>
      </c>
      <c r="D15" s="6">
        <f t="shared" si="2"/>
        <v>234.8315660152908</v>
      </c>
      <c r="E15" s="6">
        <f t="shared" si="2"/>
        <v>633.17628579724351</v>
      </c>
      <c r="F15" s="6">
        <f t="shared" si="2"/>
        <v>2295.8481321475028</v>
      </c>
      <c r="X15" s="14"/>
    </row>
    <row r="16" spans="1:24" x14ac:dyDescent="0.25">
      <c r="A16" s="5" t="s">
        <v>3</v>
      </c>
      <c r="B16" s="16">
        <f>((SQRT(_xlfn.VAR.S(B3:B12)))/SQRT(9))*$B$19</f>
        <v>0.11817931173559909</v>
      </c>
      <c r="C16" s="16">
        <f t="shared" ref="C16:F16" si="3">((SQRT(_xlfn.VAR.S(C3:C12)))/SQRT(9))*$B$19</f>
        <v>6.4611313210216421</v>
      </c>
      <c r="D16" s="16">
        <f t="shared" si="3"/>
        <v>107.32493405853219</v>
      </c>
      <c r="E16" s="16">
        <f t="shared" si="3"/>
        <v>75.402962274813561</v>
      </c>
      <c r="F16" s="16">
        <f t="shared" si="3"/>
        <v>69.46605494600675</v>
      </c>
      <c r="R16" s="11"/>
      <c r="T16" s="11"/>
      <c r="X16" s="14"/>
    </row>
    <row r="17" spans="1:25" x14ac:dyDescent="0.25">
      <c r="R17" s="11"/>
      <c r="T17" s="11"/>
      <c r="X17" s="14"/>
    </row>
    <row r="18" spans="1:25" x14ac:dyDescent="0.25">
      <c r="R18" s="11"/>
      <c r="T18" s="11"/>
      <c r="X18" s="11"/>
    </row>
    <row r="19" spans="1:25" x14ac:dyDescent="0.25">
      <c r="A19" s="7" t="s">
        <v>4</v>
      </c>
      <c r="B19" s="8">
        <v>2.262</v>
      </c>
      <c r="R19" s="11"/>
      <c r="T19" s="11"/>
    </row>
    <row r="20" spans="1:25" x14ac:dyDescent="0.25">
      <c r="A20" s="9">
        <v>0.9</v>
      </c>
      <c r="B20" s="1">
        <v>1.883</v>
      </c>
      <c r="R20" s="11"/>
      <c r="T20" s="11"/>
    </row>
    <row r="21" spans="1:25" x14ac:dyDescent="0.25">
      <c r="A21" s="9">
        <v>0.95</v>
      </c>
      <c r="B21" s="1">
        <v>2.262</v>
      </c>
      <c r="R21" s="11"/>
      <c r="T21" s="11"/>
      <c r="X21" s="15"/>
    </row>
    <row r="22" spans="1:25" x14ac:dyDescent="0.25">
      <c r="A22" s="9">
        <v>0.99</v>
      </c>
      <c r="B22" s="1">
        <v>3.25</v>
      </c>
      <c r="R22" s="11"/>
      <c r="T22" s="11"/>
      <c r="X22" s="15"/>
    </row>
    <row r="23" spans="1:25" x14ac:dyDescent="0.25">
      <c r="R23" s="11"/>
      <c r="T23" s="11"/>
      <c r="X23" s="15"/>
    </row>
    <row r="24" spans="1:25" x14ac:dyDescent="0.25">
      <c r="A24" s="2" t="s">
        <v>8</v>
      </c>
      <c r="B24" s="10">
        <v>2</v>
      </c>
      <c r="C24" s="10" t="s">
        <v>5</v>
      </c>
      <c r="D24" s="10">
        <v>4</v>
      </c>
      <c r="E24" s="10" t="s">
        <v>6</v>
      </c>
      <c r="F24" s="10">
        <v>6</v>
      </c>
      <c r="R24" s="11"/>
      <c r="T24" s="11"/>
      <c r="X24" s="15"/>
    </row>
    <row r="25" spans="1:25" x14ac:dyDescent="0.25">
      <c r="A25" s="2">
        <v>1</v>
      </c>
      <c r="B25" s="15">
        <v>4.6253791557037998</v>
      </c>
      <c r="C25" s="15">
        <v>30.538944937307001</v>
      </c>
      <c r="D25" s="15">
        <v>249.78287887198999</v>
      </c>
      <c r="E25" s="15">
        <v>496.43363404183998</v>
      </c>
      <c r="F25" s="15">
        <v>1976.3055714185</v>
      </c>
      <c r="R25" s="11"/>
      <c r="T25" s="11"/>
      <c r="X25" s="15"/>
      <c r="Y25" s="11"/>
    </row>
    <row r="26" spans="1:25" x14ac:dyDescent="0.25">
      <c r="A26" s="2">
        <v>2</v>
      </c>
      <c r="B26" s="15">
        <v>4.8510542501253999</v>
      </c>
      <c r="C26" s="15">
        <v>26.936971948204</v>
      </c>
      <c r="D26" s="15">
        <v>521.51109684527</v>
      </c>
      <c r="E26" s="15">
        <v>530.50452097917002</v>
      </c>
      <c r="F26" s="15">
        <v>1847.8248234288001</v>
      </c>
      <c r="X26" s="15"/>
      <c r="Y26" s="11"/>
    </row>
    <row r="27" spans="1:25" x14ac:dyDescent="0.25">
      <c r="A27" s="2">
        <v>3</v>
      </c>
      <c r="B27" s="15">
        <v>4.3518360860334004</v>
      </c>
      <c r="C27" s="15">
        <v>27.097825150698</v>
      </c>
      <c r="D27" s="15">
        <v>240.97995722649</v>
      </c>
      <c r="E27" s="15">
        <v>577.87112559114996</v>
      </c>
      <c r="F27" s="15">
        <v>2050.9045962087998</v>
      </c>
      <c r="X27" s="15"/>
      <c r="Y27" s="11"/>
    </row>
    <row r="28" spans="1:25" x14ac:dyDescent="0.25">
      <c r="A28" s="2">
        <v>4</v>
      </c>
      <c r="B28" s="15">
        <v>4.4314337225563003</v>
      </c>
      <c r="C28" s="15">
        <v>27.711601505253</v>
      </c>
      <c r="D28" s="15">
        <v>281.70511797336002</v>
      </c>
      <c r="E28" s="15">
        <v>544.38919377952004</v>
      </c>
      <c r="F28" s="15">
        <v>2070.0735976660999</v>
      </c>
      <c r="Q28" s="11"/>
      <c r="X28" s="15"/>
      <c r="Y28" s="11"/>
    </row>
    <row r="29" spans="1:25" x14ac:dyDescent="0.25">
      <c r="A29" s="2">
        <v>5</v>
      </c>
      <c r="B29" s="15">
        <v>4.8447600234120998</v>
      </c>
      <c r="C29" s="15">
        <v>31.003725532806001</v>
      </c>
      <c r="D29" s="15">
        <v>182.51143055128</v>
      </c>
      <c r="E29" s="15">
        <v>628.78612549833997</v>
      </c>
      <c r="F29" s="15">
        <v>2059.1059729003</v>
      </c>
      <c r="Q29" s="11"/>
      <c r="X29" s="15"/>
      <c r="Y29" s="11"/>
    </row>
    <row r="30" spans="1:25" x14ac:dyDescent="0.25">
      <c r="A30" s="2">
        <v>6</v>
      </c>
      <c r="B30" s="15">
        <v>4.6520727250945004</v>
      </c>
      <c r="C30" s="15">
        <v>30.960538072904999</v>
      </c>
      <c r="D30" s="15">
        <v>301.11739591913999</v>
      </c>
      <c r="E30" s="15">
        <v>746.67605215274</v>
      </c>
      <c r="F30" s="15">
        <v>2150.4338145948</v>
      </c>
      <c r="Q30" s="11"/>
      <c r="X30" s="15"/>
      <c r="Y30" s="11"/>
    </row>
    <row r="31" spans="1:25" x14ac:dyDescent="0.25">
      <c r="A31" s="2">
        <v>7</v>
      </c>
      <c r="B31" s="15">
        <v>4.7531327831249</v>
      </c>
      <c r="C31" s="15">
        <v>53.310956392172997</v>
      </c>
      <c r="D31" s="15">
        <v>214.78803526231999</v>
      </c>
      <c r="E31" s="15">
        <v>621.00105770535004</v>
      </c>
      <c r="F31" s="15">
        <v>1955.0010666593</v>
      </c>
      <c r="Q31" s="11"/>
      <c r="X31" s="15"/>
      <c r="Y31" s="11"/>
    </row>
    <row r="32" spans="1:25" x14ac:dyDescent="0.25">
      <c r="A32" s="2">
        <v>8</v>
      </c>
      <c r="B32" s="15">
        <v>4.9317830471941004</v>
      </c>
      <c r="C32" s="15">
        <v>45.680585910022003</v>
      </c>
      <c r="D32" s="15">
        <v>571.10653112474995</v>
      </c>
      <c r="E32" s="15">
        <v>742.25271201410999</v>
      </c>
      <c r="F32" s="15">
        <v>2117.8453847189999</v>
      </c>
      <c r="Q32" s="11"/>
      <c r="Y32" s="11"/>
    </row>
    <row r="33" spans="1:25" x14ac:dyDescent="0.25">
      <c r="A33" s="2">
        <v>9</v>
      </c>
      <c r="B33" s="15">
        <v>4.7941790720148001</v>
      </c>
      <c r="C33" s="15">
        <v>30.025183910742999</v>
      </c>
      <c r="D33" s="15">
        <v>456.60463343036002</v>
      </c>
      <c r="E33" s="15">
        <v>659.38388206692002</v>
      </c>
      <c r="F33" s="15">
        <v>2057.2000379329002</v>
      </c>
      <c r="Q33" s="11"/>
      <c r="Y33" s="11"/>
    </row>
    <row r="34" spans="1:25" x14ac:dyDescent="0.25">
      <c r="A34" s="2">
        <v>10</v>
      </c>
      <c r="B34" s="15">
        <v>4.4699971657296</v>
      </c>
      <c r="C34" s="15">
        <v>27.629192333353</v>
      </c>
      <c r="D34" s="15">
        <v>480.89202146169998</v>
      </c>
      <c r="E34" s="15">
        <v>627.12562805975006</v>
      </c>
      <c r="F34" s="15">
        <v>2013.6838044737999</v>
      </c>
      <c r="Q34" s="11"/>
      <c r="Y34" s="11"/>
    </row>
    <row r="35" spans="1:25" x14ac:dyDescent="0.25">
      <c r="A35" s="3" t="s">
        <v>0</v>
      </c>
      <c r="B35" s="17">
        <f>AVERAGE(B25:B34)</f>
        <v>4.6705628030988899</v>
      </c>
      <c r="C35" s="4">
        <f t="shared" ref="C35:F35" si="4">AVERAGE(C25:C34)</f>
        <v>33.089552569346395</v>
      </c>
      <c r="D35" s="4">
        <f t="shared" si="4"/>
        <v>350.09990986666605</v>
      </c>
      <c r="E35" s="4">
        <f t="shared" si="4"/>
        <v>617.44239318888901</v>
      </c>
      <c r="F35" s="4">
        <f t="shared" si="4"/>
        <v>2029.8378670002301</v>
      </c>
      <c r="Q35" s="11"/>
    </row>
    <row r="36" spans="1:25" x14ac:dyDescent="0.25">
      <c r="A36" s="5" t="s">
        <v>1</v>
      </c>
      <c r="B36" s="6">
        <f>B35+((SQRT(_xlfn.VAR.S(B25:B34)))/SQRT(9))*$B$19</f>
        <v>4.8202351458759898</v>
      </c>
      <c r="C36" s="6">
        <f t="shared" ref="C36:F36" si="5">C35+((SQRT(_xlfn.VAR.S(C25:C34)))/SQRT(9))*$B$19</f>
        <v>39.855563362584505</v>
      </c>
      <c r="D36" s="6">
        <f t="shared" si="5"/>
        <v>457.35729286281969</v>
      </c>
      <c r="E36" s="6">
        <f t="shared" si="5"/>
        <v>680.71508976066946</v>
      </c>
      <c r="F36" s="6">
        <f t="shared" si="5"/>
        <v>2095.2872542566347</v>
      </c>
      <c r="Q36" s="11"/>
    </row>
    <row r="37" spans="1:25" x14ac:dyDescent="0.25">
      <c r="A37" s="5" t="s">
        <v>2</v>
      </c>
      <c r="B37" s="6">
        <f>B35-((SQRT(_xlfn.VAR.S(B25:B34)))/SQRT(9))*$B$19</f>
        <v>4.5208904603217901</v>
      </c>
      <c r="C37" s="6">
        <f t="shared" ref="C37:F37" si="6">C35-((SQRT(_xlfn.VAR.S(C25:C34)))/SQRT(9))*$B$19</f>
        <v>26.323541776108286</v>
      </c>
      <c r="D37" s="6">
        <f t="shared" si="6"/>
        <v>242.84252687051242</v>
      </c>
      <c r="E37" s="6">
        <f t="shared" si="6"/>
        <v>554.16969661710857</v>
      </c>
      <c r="F37" s="6">
        <f t="shared" si="6"/>
        <v>1964.3884797438257</v>
      </c>
      <c r="Q37" s="11"/>
    </row>
    <row r="38" spans="1:25" x14ac:dyDescent="0.25">
      <c r="A38" s="5" t="s">
        <v>3</v>
      </c>
      <c r="B38" s="16">
        <f>((SQRT(_xlfn.VAR.S(B25:B34)))/SQRT(9))*$B$19</f>
        <v>0.14967234277709951</v>
      </c>
      <c r="C38" s="16">
        <f t="shared" ref="C38:F38" si="7">((SQRT(_xlfn.VAR.S(C25:C34)))/SQRT(9))*$B$19</f>
        <v>6.7660107932381077</v>
      </c>
      <c r="D38" s="16">
        <f t="shared" si="7"/>
        <v>107.25738299615362</v>
      </c>
      <c r="E38" s="16">
        <f t="shared" si="7"/>
        <v>63.27269657178045</v>
      </c>
      <c r="F38" s="16">
        <f t="shared" si="7"/>
        <v>65.449387256404407</v>
      </c>
    </row>
    <row r="40" spans="1:25" x14ac:dyDescent="0.25">
      <c r="A40" s="2" t="s">
        <v>9</v>
      </c>
      <c r="B40" s="10">
        <v>2</v>
      </c>
      <c r="C40" s="10" t="s">
        <v>5</v>
      </c>
      <c r="D40" s="10">
        <v>4</v>
      </c>
      <c r="E40" s="10" t="s">
        <v>6</v>
      </c>
      <c r="F40" s="10">
        <v>6</v>
      </c>
    </row>
    <row r="41" spans="1:25" x14ac:dyDescent="0.25">
      <c r="A41" s="2">
        <v>1</v>
      </c>
      <c r="B41" s="15">
        <v>4.6524382688920003</v>
      </c>
      <c r="C41" s="15">
        <v>35.767407942969001</v>
      </c>
      <c r="D41" s="15">
        <v>306.69371852389997</v>
      </c>
      <c r="E41" s="15">
        <v>592.11875877930004</v>
      </c>
      <c r="F41" s="15">
        <v>2041.2117674685001</v>
      </c>
    </row>
    <row r="42" spans="1:25" x14ac:dyDescent="0.25">
      <c r="A42" s="2">
        <v>2</v>
      </c>
      <c r="B42" s="15">
        <v>4.8828987563688004</v>
      </c>
      <c r="C42" s="15">
        <v>31.24812666131</v>
      </c>
      <c r="D42" s="15">
        <v>608.94811200121001</v>
      </c>
      <c r="E42" s="15">
        <v>617.14457826352998</v>
      </c>
      <c r="F42" s="15">
        <v>1943.8279861673</v>
      </c>
    </row>
    <row r="43" spans="1:25" x14ac:dyDescent="0.25">
      <c r="A43" s="2">
        <v>3</v>
      </c>
      <c r="B43" s="15">
        <v>4.3702331278014999</v>
      </c>
      <c r="C43" s="15">
        <v>31.265992764324</v>
      </c>
      <c r="D43" s="15">
        <v>304.91115522873997</v>
      </c>
      <c r="E43" s="15">
        <v>665.86729679724999</v>
      </c>
      <c r="F43" s="15">
        <v>2135.7419022485001</v>
      </c>
    </row>
    <row r="44" spans="1:25" x14ac:dyDescent="0.25">
      <c r="A44" s="2">
        <v>4</v>
      </c>
      <c r="B44" s="15">
        <v>4.4750520504509996</v>
      </c>
      <c r="C44" s="15">
        <v>32.082780450016998</v>
      </c>
      <c r="D44" s="15">
        <v>367.46312751217999</v>
      </c>
      <c r="E44" s="15">
        <v>633.75018964850995</v>
      </c>
      <c r="F44" s="15">
        <v>2148.0610104927</v>
      </c>
      <c r="Q44" s="11"/>
    </row>
    <row r="45" spans="1:25" x14ac:dyDescent="0.25">
      <c r="A45" s="2">
        <v>5</v>
      </c>
      <c r="B45" s="15">
        <v>4.9049809741181001</v>
      </c>
      <c r="C45" s="15">
        <v>36.018852503498003</v>
      </c>
      <c r="D45" s="15">
        <v>245.46407517354001</v>
      </c>
      <c r="E45" s="15">
        <v>722.73610200936002</v>
      </c>
      <c r="F45" s="15">
        <v>2169.3055634502998</v>
      </c>
      <c r="Q45" s="11"/>
    </row>
    <row r="46" spans="1:25" x14ac:dyDescent="0.25">
      <c r="A46" s="2">
        <v>6</v>
      </c>
      <c r="B46" s="15">
        <v>4.7195962416531003</v>
      </c>
      <c r="C46" s="15">
        <v>35.669148715303002</v>
      </c>
      <c r="D46" s="15">
        <v>387.10193812809001</v>
      </c>
      <c r="E46" s="15">
        <v>831.81202568842002</v>
      </c>
      <c r="F46" s="15">
        <v>2286.6476160891002</v>
      </c>
      <c r="Q46" s="11"/>
    </row>
    <row r="47" spans="1:25" x14ac:dyDescent="0.25">
      <c r="A47" s="2">
        <v>7</v>
      </c>
      <c r="B47" s="15">
        <v>4.8193217918063</v>
      </c>
      <c r="C47" s="15">
        <v>67.517164285278</v>
      </c>
      <c r="D47" s="15">
        <v>290.73154631502001</v>
      </c>
      <c r="E47" s="15">
        <v>713.43862433949005</v>
      </c>
      <c r="F47" s="15">
        <v>1999.6135226756001</v>
      </c>
      <c r="Q47" s="11"/>
    </row>
    <row r="48" spans="1:25" x14ac:dyDescent="0.25">
      <c r="A48" s="2">
        <v>8</v>
      </c>
      <c r="B48" s="15">
        <v>5.0069420670640001</v>
      </c>
      <c r="C48" s="15">
        <v>58.001545718305998</v>
      </c>
      <c r="D48" s="15">
        <v>661.40799791858001</v>
      </c>
      <c r="E48" s="15">
        <v>817.01277426096999</v>
      </c>
      <c r="F48" s="15">
        <v>2220.6653639574001</v>
      </c>
      <c r="Q48" s="11"/>
    </row>
    <row r="49" spans="1:17" x14ac:dyDescent="0.25">
      <c r="A49" s="2">
        <v>9</v>
      </c>
      <c r="B49" s="15">
        <v>4.8525316099970004</v>
      </c>
      <c r="C49" s="15">
        <v>36.040442560022001</v>
      </c>
      <c r="D49" s="15">
        <v>547.68672703628999</v>
      </c>
      <c r="E49" s="15">
        <v>743.92969625574005</v>
      </c>
      <c r="F49" s="15">
        <v>2184.8576097812002</v>
      </c>
      <c r="Q49" s="11"/>
    </row>
    <row r="50" spans="1:17" x14ac:dyDescent="0.25">
      <c r="A50" s="2">
        <v>10</v>
      </c>
      <c r="B50" s="15">
        <v>4.4899050419876998</v>
      </c>
      <c r="C50" s="15">
        <v>32.149456364961999</v>
      </c>
      <c r="D50" s="15">
        <v>566.62715825580995</v>
      </c>
      <c r="E50" s="15">
        <v>723.16584050577001</v>
      </c>
      <c r="F50" s="15">
        <v>2081.5271191323</v>
      </c>
      <c r="Q50" s="11"/>
    </row>
    <row r="51" spans="1:17" x14ac:dyDescent="0.25">
      <c r="A51" s="3" t="s">
        <v>0</v>
      </c>
      <c r="B51" s="17">
        <f>AVERAGE(B41:B50)</f>
        <v>4.7173899930139509</v>
      </c>
      <c r="C51" s="4">
        <f t="shared" ref="C51:F51" si="8">AVERAGE(C41:C50)</f>
        <v>39.576091796598895</v>
      </c>
      <c r="D51" s="4">
        <f t="shared" si="8"/>
        <v>428.70355560933592</v>
      </c>
      <c r="E51" s="4">
        <f t="shared" si="8"/>
        <v>706.097588654834</v>
      </c>
      <c r="F51" s="4">
        <f t="shared" si="8"/>
        <v>2121.14594614629</v>
      </c>
      <c r="Q51" s="11"/>
    </row>
    <row r="52" spans="1:17" x14ac:dyDescent="0.25">
      <c r="A52" s="5" t="s">
        <v>1</v>
      </c>
      <c r="B52" s="6">
        <f>B51+((SQRT(_xlfn.VAR.S(B41:B50)))/SQRT(9))*$B$19</f>
        <v>4.8783799000763466</v>
      </c>
      <c r="C52" s="6">
        <f t="shared" ref="C52:F52" si="9">C51+((SQRT(_xlfn.VAR.S(C41:C50)))/SQRT(9))*$B$19</f>
        <v>49.063195422550912</v>
      </c>
      <c r="D52" s="6">
        <f t="shared" si="9"/>
        <v>543.36346367598492</v>
      </c>
      <c r="E52" s="6">
        <f t="shared" si="9"/>
        <v>766.58285313174201</v>
      </c>
      <c r="F52" s="6">
        <f t="shared" si="9"/>
        <v>2200.1389444516467</v>
      </c>
      <c r="Q52" s="11"/>
    </row>
    <row r="53" spans="1:17" x14ac:dyDescent="0.25">
      <c r="A53" s="5" t="s">
        <v>2</v>
      </c>
      <c r="B53" s="6">
        <f>B51-((SQRT(_xlfn.VAR.S(B41:B50)))/SQRT(9))*$B$19</f>
        <v>4.5564000859515552</v>
      </c>
      <c r="C53" s="6">
        <f t="shared" ref="C53:F53" si="10">C51-((SQRT(_xlfn.VAR.S(C41:C50)))/SQRT(9))*$B$19</f>
        <v>30.088988170646878</v>
      </c>
      <c r="D53" s="6">
        <f t="shared" si="10"/>
        <v>314.04364754268693</v>
      </c>
      <c r="E53" s="6">
        <f t="shared" si="10"/>
        <v>645.61232417792598</v>
      </c>
      <c r="F53" s="6">
        <f t="shared" si="10"/>
        <v>2042.1529478409334</v>
      </c>
      <c r="Q53" s="11"/>
    </row>
    <row r="54" spans="1:17" x14ac:dyDescent="0.25">
      <c r="A54" s="5" t="s">
        <v>3</v>
      </c>
      <c r="B54" s="16">
        <f>((SQRT(_xlfn.VAR.S(B41:B50)))/SQRT(9))*$B$19</f>
        <v>0.16098990706239544</v>
      </c>
      <c r="C54" s="16">
        <f t="shared" ref="C54:F54" si="11">((SQRT(_xlfn.VAR.S(C41:C50)))/SQRT(9))*$B$19</f>
        <v>9.487103625952015</v>
      </c>
      <c r="D54" s="16">
        <f t="shared" si="11"/>
        <v>114.659908066649</v>
      </c>
      <c r="E54" s="16">
        <f t="shared" si="11"/>
        <v>60.485264476907972</v>
      </c>
      <c r="F54" s="16">
        <f t="shared" si="11"/>
        <v>78.992998305356565</v>
      </c>
    </row>
    <row r="55" spans="1:17" x14ac:dyDescent="0.25">
      <c r="A55" s="19"/>
      <c r="B55" s="19"/>
      <c r="C55" s="19"/>
      <c r="D55" s="19"/>
      <c r="E55" s="19"/>
      <c r="F55" s="19"/>
    </row>
    <row r="56" spans="1:17" ht="15.75" customHeight="1" x14ac:dyDescent="0.25">
      <c r="A56" s="19"/>
      <c r="B56" s="19"/>
      <c r="C56" s="19"/>
      <c r="D56" s="19"/>
      <c r="E56" s="19"/>
      <c r="F56" s="19"/>
    </row>
    <row r="57" spans="1:17" ht="15.75" customHeight="1" x14ac:dyDescent="0.35">
      <c r="A57" s="42" t="s">
        <v>20</v>
      </c>
      <c r="B57" s="42"/>
      <c r="C57" s="42"/>
      <c r="D57" s="42"/>
      <c r="E57" s="42"/>
      <c r="F57" s="42"/>
    </row>
    <row r="58" spans="1:17" x14ac:dyDescent="0.25">
      <c r="A58" s="2" t="s">
        <v>10</v>
      </c>
      <c r="B58" s="10">
        <v>2</v>
      </c>
      <c r="C58" s="10" t="s">
        <v>5</v>
      </c>
      <c r="D58" s="10">
        <v>4</v>
      </c>
      <c r="E58" s="10" t="s">
        <v>6</v>
      </c>
      <c r="F58" s="10">
        <v>6</v>
      </c>
    </row>
    <row r="59" spans="1:17" x14ac:dyDescent="0.25">
      <c r="A59" s="2">
        <v>1</v>
      </c>
      <c r="B59" s="18">
        <v>0.48547717842324001</v>
      </c>
      <c r="C59" s="18">
        <v>9.8879890274965998</v>
      </c>
      <c r="D59" s="18">
        <v>64.264107485604995</v>
      </c>
      <c r="E59" s="18">
        <v>132.76597510373</v>
      </c>
      <c r="F59" s="18">
        <v>544.67095435684996</v>
      </c>
    </row>
    <row r="60" spans="1:17" x14ac:dyDescent="0.25">
      <c r="A60" s="2">
        <v>2</v>
      </c>
      <c r="B60" s="18">
        <v>0.53359683794465995</v>
      </c>
      <c r="C60" s="18">
        <v>10.191468188150999</v>
      </c>
      <c r="D60" s="18">
        <v>128.48872180450999</v>
      </c>
      <c r="E60" s="18">
        <v>168.63675889327999</v>
      </c>
      <c r="F60" s="18">
        <v>556.21185770751003</v>
      </c>
    </row>
    <row r="61" spans="1:17" x14ac:dyDescent="0.25">
      <c r="A61" s="2">
        <v>3</v>
      </c>
      <c r="B61" s="18">
        <v>0.45739199365833999</v>
      </c>
      <c r="C61" s="18">
        <v>7.7768802966101997</v>
      </c>
      <c r="D61" s="18">
        <v>60.836964980544998</v>
      </c>
      <c r="E61" s="18">
        <v>159.66072136346</v>
      </c>
      <c r="F61" s="18">
        <v>595.03527546572002</v>
      </c>
    </row>
    <row r="62" spans="1:17" x14ac:dyDescent="0.25">
      <c r="A62" s="2">
        <v>4</v>
      </c>
      <c r="B62" s="18">
        <v>0.47214428857715002</v>
      </c>
      <c r="C62" s="18">
        <v>8.9486292254457993</v>
      </c>
      <c r="D62" s="18">
        <v>65.614884099226998</v>
      </c>
      <c r="E62" s="18">
        <v>153.52945891784</v>
      </c>
      <c r="F62" s="18">
        <v>590.26052104207997</v>
      </c>
    </row>
    <row r="63" spans="1:17" x14ac:dyDescent="0.25">
      <c r="A63" s="2">
        <v>5</v>
      </c>
      <c r="B63" s="18">
        <v>0.51597051597052002</v>
      </c>
      <c r="C63" s="18">
        <v>6.4213251892179004</v>
      </c>
      <c r="D63" s="18">
        <v>42.589948145192999</v>
      </c>
      <c r="E63" s="18">
        <v>170.15069615070001</v>
      </c>
      <c r="F63" s="18">
        <v>578.39271089271006</v>
      </c>
    </row>
    <row r="64" spans="1:17" x14ac:dyDescent="0.25">
      <c r="A64" s="2">
        <v>6</v>
      </c>
      <c r="B64" s="18">
        <v>0.48446716476601998</v>
      </c>
      <c r="C64" s="18">
        <v>6.8965121770222</v>
      </c>
      <c r="D64" s="18">
        <v>72.800965018094004</v>
      </c>
      <c r="E64" s="18">
        <v>217.31891466772001</v>
      </c>
      <c r="F64" s="18">
        <v>630.99252850963001</v>
      </c>
    </row>
    <row r="65" spans="1:15" x14ac:dyDescent="0.25">
      <c r="A65" s="2">
        <v>7</v>
      </c>
      <c r="B65" s="18">
        <v>0.49100572363042</v>
      </c>
      <c r="C65" s="18">
        <v>8.2200956937798999</v>
      </c>
      <c r="D65" s="18">
        <v>48.804123711339997</v>
      </c>
      <c r="E65" s="18">
        <v>174.17906786590001</v>
      </c>
      <c r="F65" s="18">
        <v>569.73017170891001</v>
      </c>
    </row>
    <row r="66" spans="1:15" x14ac:dyDescent="0.25">
      <c r="A66" s="2">
        <v>8</v>
      </c>
      <c r="B66" s="18">
        <v>0.56264591439689005</v>
      </c>
      <c r="C66" s="18">
        <v>7.7558124086621003</v>
      </c>
      <c r="D66" s="18">
        <v>139.08024193547999</v>
      </c>
      <c r="E66" s="18">
        <v>221.97937743191</v>
      </c>
      <c r="F66" s="18">
        <v>632.72645914397003</v>
      </c>
    </row>
    <row r="67" spans="1:15" x14ac:dyDescent="0.25">
      <c r="A67" s="2">
        <v>9</v>
      </c>
      <c r="B67" s="18">
        <v>0.55359246171967003</v>
      </c>
      <c r="C67" s="18">
        <v>7.8337083112758004</v>
      </c>
      <c r="D67" s="18">
        <v>117.08815533981</v>
      </c>
      <c r="E67" s="18">
        <v>193.34550451512001</v>
      </c>
      <c r="F67" s="18">
        <v>609.68786808008997</v>
      </c>
      <c r="O67" s="11"/>
    </row>
    <row r="68" spans="1:15" x14ac:dyDescent="0.25">
      <c r="A68" s="2">
        <v>10</v>
      </c>
      <c r="B68" s="18">
        <v>0.47074990184531001</v>
      </c>
      <c r="C68" s="18">
        <v>8.3090775695324002</v>
      </c>
      <c r="D68" s="18">
        <v>119.69092331768</v>
      </c>
      <c r="E68" s="18">
        <v>182.43580683157001</v>
      </c>
      <c r="F68" s="18">
        <v>604.12014134276001</v>
      </c>
      <c r="O68" s="11"/>
    </row>
    <row r="69" spans="1:15" x14ac:dyDescent="0.25">
      <c r="A69" s="3" t="s">
        <v>0</v>
      </c>
      <c r="B69" s="17">
        <f>AVERAGE(B59:B68)</f>
        <v>0.50270419809322198</v>
      </c>
      <c r="C69" s="4">
        <f t="shared" ref="C69:D69" si="12">AVERAGE(C59:C68)</f>
        <v>8.2241498087193907</v>
      </c>
      <c r="D69" s="4">
        <f t="shared" si="12"/>
        <v>85.925903583748408</v>
      </c>
      <c r="E69" s="4">
        <f>AVERAGE(E59:E68)</f>
        <v>177.40022817412301</v>
      </c>
      <c r="F69" s="4">
        <f>AVERAGE(F59:F68)</f>
        <v>591.18284882502292</v>
      </c>
      <c r="O69" s="11"/>
    </row>
    <row r="70" spans="1:15" x14ac:dyDescent="0.25">
      <c r="A70" s="5" t="s">
        <v>1</v>
      </c>
      <c r="B70" s="6">
        <f>B69+((SQRT(_xlfn.VAR.S(B59:B68)))/SQRT(9))*$B$19</f>
        <v>0.53033643217508197</v>
      </c>
      <c r="C70" s="6">
        <f t="shared" ref="C70:F70" si="13">C69+((SQRT(_xlfn.VAR.S(C59:C68)))/SQRT(9))*$B$19</f>
        <v>9.1217805694212597</v>
      </c>
      <c r="D70" s="6">
        <f t="shared" si="13"/>
        <v>113.09742113414511</v>
      </c>
      <c r="E70" s="6">
        <f t="shared" si="13"/>
        <v>198.24250795118624</v>
      </c>
      <c r="F70" s="6">
        <f t="shared" si="13"/>
        <v>613.44581141057381</v>
      </c>
      <c r="O70" s="11"/>
    </row>
    <row r="71" spans="1:15" x14ac:dyDescent="0.25">
      <c r="A71" s="5" t="s">
        <v>2</v>
      </c>
      <c r="B71" s="6">
        <f>B69-((SQRT(_xlfn.VAR.S(B59:B68)))/SQRT(9))*$B$19</f>
        <v>0.47507196401136192</v>
      </c>
      <c r="C71" s="6">
        <f t="shared" ref="C71:F71" si="14">C69-((SQRT(_xlfn.VAR.S(C59:C68)))/SQRT(9))*$B$19</f>
        <v>7.3265190480175217</v>
      </c>
      <c r="D71" s="6">
        <f t="shared" si="14"/>
        <v>58.754386033351707</v>
      </c>
      <c r="E71" s="6">
        <f t="shared" si="14"/>
        <v>156.55794839705979</v>
      </c>
      <c r="F71" s="6">
        <f t="shared" si="14"/>
        <v>568.91988623947202</v>
      </c>
      <c r="O71" s="11"/>
    </row>
    <row r="72" spans="1:15" x14ac:dyDescent="0.25">
      <c r="A72" s="5" t="s">
        <v>3</v>
      </c>
      <c r="B72" s="16">
        <f>((SQRT(_xlfn.VAR.S(B59:B68)))/SQRT(9))*$B$19</f>
        <v>2.7632234081860042E-2</v>
      </c>
      <c r="C72" s="16">
        <f t="shared" ref="C72:F72" si="15">((SQRT(_xlfn.VAR.S(C59:C68)))/SQRT(9))*$B$19</f>
        <v>0.89763076070186865</v>
      </c>
      <c r="D72" s="16">
        <f t="shared" si="15"/>
        <v>27.1715175503967</v>
      </c>
      <c r="E72" s="16">
        <f t="shared" si="15"/>
        <v>20.842279777063229</v>
      </c>
      <c r="F72" s="16">
        <f t="shared" si="15"/>
        <v>22.262962585550849</v>
      </c>
      <c r="O72" s="11"/>
    </row>
    <row r="73" spans="1:15" x14ac:dyDescent="0.25">
      <c r="O73" s="11"/>
    </row>
    <row r="74" spans="1:15" x14ac:dyDescent="0.25">
      <c r="A74" s="2" t="s">
        <v>11</v>
      </c>
      <c r="B74" s="10">
        <v>2</v>
      </c>
      <c r="C74" s="10" t="s">
        <v>5</v>
      </c>
      <c r="D74" s="10">
        <v>4</v>
      </c>
      <c r="E74" s="10" t="s">
        <v>6</v>
      </c>
      <c r="F74" s="10">
        <v>6</v>
      </c>
      <c r="O74" s="11"/>
    </row>
    <row r="75" spans="1:15" x14ac:dyDescent="0.25">
      <c r="A75" s="2">
        <v>1</v>
      </c>
      <c r="B75" s="18">
        <v>0.34190871369295001</v>
      </c>
      <c r="C75" s="18">
        <v>4.1617529880477999</v>
      </c>
      <c r="D75" s="18">
        <v>62.305950095969003</v>
      </c>
      <c r="E75" s="18">
        <v>115.02082465639</v>
      </c>
      <c r="F75" s="18">
        <v>468.67430237400998</v>
      </c>
      <c r="O75" s="11"/>
    </row>
    <row r="76" spans="1:15" x14ac:dyDescent="0.25">
      <c r="A76" s="2">
        <v>2</v>
      </c>
      <c r="B76" s="18">
        <v>0.36482213438735001</v>
      </c>
      <c r="C76" s="18">
        <v>3.5809294871795001</v>
      </c>
      <c r="D76" s="18">
        <v>126.46497823506</v>
      </c>
      <c r="E76" s="18">
        <v>133.69426751591999</v>
      </c>
      <c r="F76" s="18">
        <v>466.17834394904003</v>
      </c>
      <c r="O76" s="11"/>
    </row>
    <row r="77" spans="1:15" x14ac:dyDescent="0.25">
      <c r="A77" s="2">
        <v>3</v>
      </c>
      <c r="B77" s="18">
        <v>0.31629013079667001</v>
      </c>
      <c r="C77" s="18">
        <v>3.4115508885299</v>
      </c>
      <c r="D77" s="18">
        <v>58.922178988326998</v>
      </c>
      <c r="E77" s="18">
        <v>140.37604125346999</v>
      </c>
      <c r="F77" s="18">
        <v>517.22054740182</v>
      </c>
    </row>
    <row r="78" spans="1:15" x14ac:dyDescent="0.25">
      <c r="A78" s="2">
        <v>4</v>
      </c>
      <c r="B78" s="18">
        <v>0.32264529058115998</v>
      </c>
      <c r="C78" s="18">
        <v>3.5731257681278001</v>
      </c>
      <c r="D78" s="18">
        <v>63.636844245627998</v>
      </c>
      <c r="E78" s="18">
        <v>132.73801916932999</v>
      </c>
      <c r="F78" s="18">
        <v>511.02755591054</v>
      </c>
    </row>
    <row r="79" spans="1:15" x14ac:dyDescent="0.25">
      <c r="A79" s="2">
        <v>5</v>
      </c>
      <c r="B79" s="18">
        <v>0.36732186732187</v>
      </c>
      <c r="C79" s="18">
        <v>4.3727556596408999</v>
      </c>
      <c r="D79" s="18">
        <v>40.701635420822001</v>
      </c>
      <c r="E79" s="18">
        <v>146.60516754138001</v>
      </c>
      <c r="F79" s="18">
        <v>495.16915623737998</v>
      </c>
    </row>
    <row r="80" spans="1:15" x14ac:dyDescent="0.25">
      <c r="A80" s="2">
        <v>6</v>
      </c>
      <c r="B80" s="18">
        <v>0.33228470310656999</v>
      </c>
      <c r="C80" s="18">
        <v>4.0981366459627004</v>
      </c>
      <c r="D80" s="18">
        <v>70.769601930036004</v>
      </c>
      <c r="E80" s="18">
        <v>181.83339944465999</v>
      </c>
      <c r="F80" s="18">
        <v>533.66600555335003</v>
      </c>
    </row>
    <row r="81" spans="1:15" x14ac:dyDescent="0.25">
      <c r="A81" s="2">
        <v>7</v>
      </c>
      <c r="B81" s="18">
        <v>0.33769419460342998</v>
      </c>
      <c r="C81" s="18">
        <v>9.4258675078863998</v>
      </c>
      <c r="D81" s="18">
        <v>46.835463917525999</v>
      </c>
      <c r="E81" s="18">
        <v>147.27645611157001</v>
      </c>
      <c r="F81" s="18">
        <v>485.50861361772002</v>
      </c>
    </row>
    <row r="82" spans="1:15" x14ac:dyDescent="0.25">
      <c r="A82" s="2">
        <v>8</v>
      </c>
      <c r="B82" s="18">
        <v>0.38715953307392997</v>
      </c>
      <c r="C82" s="18">
        <v>7.7598760650658001</v>
      </c>
      <c r="D82" s="18">
        <v>137.06854838710001</v>
      </c>
      <c r="E82" s="18">
        <v>186.74275646045001</v>
      </c>
      <c r="F82" s="18">
        <v>542.61002349256</v>
      </c>
    </row>
    <row r="83" spans="1:15" x14ac:dyDescent="0.25">
      <c r="A83" s="2">
        <v>9</v>
      </c>
      <c r="B83" s="18">
        <v>0.36866902237927002</v>
      </c>
      <c r="C83" s="18">
        <v>4.3466613354658001</v>
      </c>
      <c r="D83" s="18">
        <v>115.12038834950999</v>
      </c>
      <c r="E83" s="18">
        <v>164.35021594032</v>
      </c>
      <c r="F83" s="18">
        <v>516.90341578327002</v>
      </c>
    </row>
    <row r="84" spans="1:15" x14ac:dyDescent="0.25">
      <c r="A84" s="2">
        <v>10</v>
      </c>
      <c r="B84" s="18">
        <v>0.32626619552414998</v>
      </c>
      <c r="C84" s="18">
        <v>3.6947241240434998</v>
      </c>
      <c r="D84" s="18">
        <v>117.62871674490999</v>
      </c>
      <c r="E84" s="18">
        <v>155.45013795822001</v>
      </c>
      <c r="F84" s="18">
        <v>515.34844304295996</v>
      </c>
    </row>
    <row r="85" spans="1:15" x14ac:dyDescent="0.25">
      <c r="A85" s="3" t="s">
        <v>0</v>
      </c>
      <c r="B85" s="17">
        <f>AVERAGE(B75:B84)</f>
        <v>0.34650617854673504</v>
      </c>
      <c r="C85" s="4">
        <f t="shared" ref="C85:D85" si="16">AVERAGE(C75:C84)</f>
        <v>4.8425380469950099</v>
      </c>
      <c r="D85" s="4">
        <f t="shared" si="16"/>
        <v>83.945430631488804</v>
      </c>
      <c r="E85" s="4">
        <f>AVERAGE(E75:E84)</f>
        <v>150.40872860517101</v>
      </c>
      <c r="F85" s="4">
        <f>AVERAGE(F75:F84)</f>
        <v>505.23064073626512</v>
      </c>
    </row>
    <row r="86" spans="1:15" x14ac:dyDescent="0.25">
      <c r="A86" s="5" t="s">
        <v>1</v>
      </c>
      <c r="B86" s="6">
        <f>B85+((SQRT(_xlfn.VAR.S(B75:B84)))/SQRT(9))*$B$19</f>
        <v>0.36446499704563895</v>
      </c>
      <c r="C86" s="6">
        <f t="shared" ref="C86:E86" si="17">C85+((SQRT(_xlfn.VAR.S(C75:C84)))/SQRT(9))*$B$19</f>
        <v>6.3830745502502717</v>
      </c>
      <c r="D86" s="6">
        <f t="shared" si="17"/>
        <v>111.0895076114606</v>
      </c>
      <c r="E86" s="6">
        <f t="shared" si="17"/>
        <v>167.26177904945453</v>
      </c>
      <c r="F86" s="6">
        <f>F85+((SQRT(_xlfn.VAR.S(F75:F84)))/SQRT(9))*$B$19</f>
        <v>524.65565653356009</v>
      </c>
    </row>
    <row r="87" spans="1:15" x14ac:dyDescent="0.25">
      <c r="A87" s="5" t="s">
        <v>2</v>
      </c>
      <c r="B87" s="6">
        <f>B85-((SQRT(_xlfn.VAR.S(B75:B84)))/SQRT(9))*$B$19</f>
        <v>0.32854736004783114</v>
      </c>
      <c r="C87" s="6">
        <f t="shared" ref="C87:F87" si="18">C85-((SQRT(_xlfn.VAR.S(C75:C84)))/SQRT(9))*$B$19</f>
        <v>3.3020015437397481</v>
      </c>
      <c r="D87" s="6">
        <f t="shared" si="18"/>
        <v>56.801353651517005</v>
      </c>
      <c r="E87" s="6">
        <f t="shared" si="18"/>
        <v>133.55567816088748</v>
      </c>
      <c r="F87" s="6">
        <f t="shared" si="18"/>
        <v>485.80562493897014</v>
      </c>
    </row>
    <row r="88" spans="1:15" x14ac:dyDescent="0.25">
      <c r="A88" s="5" t="s">
        <v>3</v>
      </c>
      <c r="B88" s="16">
        <f>((SQRT(_xlfn.VAR.S(B75:B84)))/SQRT(9))*$B$19</f>
        <v>1.7958818498903885E-2</v>
      </c>
      <c r="C88" s="16">
        <f t="shared" ref="C88:F88" si="19">((SQRT(_xlfn.VAR.S(C75:C84)))/SQRT(9))*$B$19</f>
        <v>1.5405365032552616</v>
      </c>
      <c r="D88" s="16">
        <f t="shared" si="19"/>
        <v>27.144076979971796</v>
      </c>
      <c r="E88" s="16">
        <f t="shared" si="19"/>
        <v>16.853050444283522</v>
      </c>
      <c r="F88" s="16">
        <f t="shared" si="19"/>
        <v>19.425015797294975</v>
      </c>
    </row>
    <row r="90" spans="1:15" x14ac:dyDescent="0.25">
      <c r="A90" s="2" t="s">
        <v>12</v>
      </c>
      <c r="B90" s="10">
        <v>2</v>
      </c>
      <c r="C90" s="10" t="s">
        <v>5</v>
      </c>
      <c r="D90" s="10">
        <v>4</v>
      </c>
      <c r="E90" s="10" t="s">
        <v>6</v>
      </c>
      <c r="F90" s="10">
        <v>6</v>
      </c>
    </row>
    <row r="91" spans="1:15" x14ac:dyDescent="0.25">
      <c r="A91" s="2">
        <v>1</v>
      </c>
      <c r="B91" s="18">
        <v>0.33402489626555998</v>
      </c>
      <c r="C91" s="18">
        <v>2.8597609561752999</v>
      </c>
      <c r="D91" s="18">
        <v>46.080614203454999</v>
      </c>
      <c r="E91" s="18">
        <v>92.249895876718</v>
      </c>
      <c r="F91" s="18">
        <v>447.28738025822997</v>
      </c>
    </row>
    <row r="92" spans="1:15" x14ac:dyDescent="0.25">
      <c r="A92" s="2">
        <v>2</v>
      </c>
      <c r="B92" s="18">
        <v>0.35731225296442998</v>
      </c>
      <c r="C92" s="18">
        <v>2.5869391025641</v>
      </c>
      <c r="D92" s="18">
        <v>103.69529085873</v>
      </c>
      <c r="E92" s="18">
        <v>112.54100318470999</v>
      </c>
      <c r="F92" s="18">
        <v>443.63375796178002</v>
      </c>
      <c r="O92" s="11"/>
    </row>
    <row r="93" spans="1:15" x14ac:dyDescent="0.25">
      <c r="A93" s="2">
        <v>3</v>
      </c>
      <c r="B93" s="18">
        <v>0.31391200951248999</v>
      </c>
      <c r="C93" s="18">
        <v>2.4737479806139002</v>
      </c>
      <c r="D93" s="18">
        <v>42.033852140077997</v>
      </c>
      <c r="E93" s="18">
        <v>118.30226100754</v>
      </c>
      <c r="F93" s="18">
        <v>494.85164617215003</v>
      </c>
      <c r="O93" s="11"/>
    </row>
    <row r="94" spans="1:15" x14ac:dyDescent="0.25">
      <c r="A94" s="2">
        <v>4</v>
      </c>
      <c r="B94" s="18">
        <v>0.31302605210420997</v>
      </c>
      <c r="C94" s="18">
        <v>2.5645227365833998</v>
      </c>
      <c r="D94" s="18">
        <v>42.801545343636</v>
      </c>
      <c r="E94" s="18">
        <v>110.61182108625999</v>
      </c>
      <c r="F94" s="18">
        <v>488.37060702874999</v>
      </c>
      <c r="O94" s="11"/>
    </row>
    <row r="95" spans="1:15" x14ac:dyDescent="0.25">
      <c r="A95" s="2">
        <v>5</v>
      </c>
      <c r="B95" s="18">
        <v>0.35790335790335998</v>
      </c>
      <c r="C95" s="18">
        <v>2.9683840749415</v>
      </c>
      <c r="D95" s="18">
        <v>25.857997606701002</v>
      </c>
      <c r="E95" s="18">
        <v>124.85506661284001</v>
      </c>
      <c r="F95" s="18">
        <v>472.46427129592001</v>
      </c>
      <c r="O95" s="11"/>
    </row>
    <row r="96" spans="1:15" x14ac:dyDescent="0.25">
      <c r="A96" s="2">
        <v>6</v>
      </c>
      <c r="B96" s="18">
        <v>0.32599292174597</v>
      </c>
      <c r="C96" s="18">
        <v>2.7871635610765999</v>
      </c>
      <c r="D96" s="18">
        <v>49.233614796944003</v>
      </c>
      <c r="E96" s="18">
        <v>159.33677112257001</v>
      </c>
      <c r="F96" s="18">
        <v>510.81753272511003</v>
      </c>
      <c r="O96" s="11"/>
    </row>
    <row r="97" spans="1:15" x14ac:dyDescent="0.25">
      <c r="A97" s="2">
        <v>7</v>
      </c>
      <c r="B97" s="18">
        <v>0.33401471790678999</v>
      </c>
      <c r="C97" s="18">
        <v>5.6447160883281002</v>
      </c>
      <c r="D97" s="18">
        <v>28.944329896907</v>
      </c>
      <c r="E97" s="18">
        <v>127.18293683347</v>
      </c>
      <c r="F97" s="18">
        <v>463.64684167349998</v>
      </c>
      <c r="O97" s="11"/>
    </row>
    <row r="98" spans="1:15" x14ac:dyDescent="0.25">
      <c r="A98" s="2">
        <v>8</v>
      </c>
      <c r="B98" s="18">
        <v>0.37587548638132001</v>
      </c>
      <c r="C98" s="18">
        <v>4.8853601859023996</v>
      </c>
      <c r="D98" s="18">
        <v>114.77016129032</v>
      </c>
      <c r="E98" s="18">
        <v>164.53249804229</v>
      </c>
      <c r="F98" s="18">
        <v>521.05129209083998</v>
      </c>
      <c r="O98" s="11"/>
    </row>
    <row r="99" spans="1:15" x14ac:dyDescent="0.25">
      <c r="A99" s="2">
        <v>9</v>
      </c>
      <c r="B99" s="18">
        <v>0.35806831566549002</v>
      </c>
      <c r="C99" s="18">
        <v>2.9340263894441998</v>
      </c>
      <c r="D99" s="18">
        <v>92.747572815533999</v>
      </c>
      <c r="E99" s="18">
        <v>141.81350608559001</v>
      </c>
      <c r="F99" s="18">
        <v>494.19159795837999</v>
      </c>
      <c r="O99" s="11"/>
    </row>
    <row r="100" spans="1:15" x14ac:dyDescent="0.25">
      <c r="A100" s="2">
        <v>10</v>
      </c>
      <c r="B100" s="18">
        <v>0.31841382018059999</v>
      </c>
      <c r="C100" s="18">
        <v>2.6230366492147001</v>
      </c>
      <c r="D100" s="18">
        <v>94.561815336462999</v>
      </c>
      <c r="E100" s="18">
        <v>132.92195506504001</v>
      </c>
      <c r="F100" s="18">
        <v>492.38864800945998</v>
      </c>
      <c r="O100" s="11"/>
    </row>
    <row r="101" spans="1:15" x14ac:dyDescent="0.25">
      <c r="A101" s="3" t="s">
        <v>0</v>
      </c>
      <c r="B101" s="17">
        <f>AVERAGE(B91:B100)</f>
        <v>0.33885438306302196</v>
      </c>
      <c r="C101" s="4">
        <f t="shared" ref="C101:D101" si="20">AVERAGE(C91:C100)</f>
        <v>3.2327657724844192</v>
      </c>
      <c r="D101" s="4">
        <f t="shared" si="20"/>
        <v>64.07267942887681</v>
      </c>
      <c r="E101" s="4">
        <f>AVERAGE(E91:E100)</f>
        <v>128.4347714917028</v>
      </c>
      <c r="F101" s="4">
        <f>AVERAGE(F91:F100)</f>
        <v>482.87035751741195</v>
      </c>
      <c r="O101" s="11"/>
    </row>
    <row r="102" spans="1:15" x14ac:dyDescent="0.25">
      <c r="A102" s="5" t="s">
        <v>1</v>
      </c>
      <c r="B102" s="6">
        <f>B101+((SQRT(_xlfn.VAR.S(B91:B100)))/SQRT(9))*$B$19</f>
        <v>0.3554547518180356</v>
      </c>
      <c r="C102" s="6">
        <f t="shared" ref="C102:F102" si="21">C101+((SQRT(_xlfn.VAR.S(C91:C100)))/SQRT(9))*$B$19</f>
        <v>4.0609054025857603</v>
      </c>
      <c r="D102" s="6">
        <f t="shared" si="21"/>
        <v>89.291908785635798</v>
      </c>
      <c r="E102" s="6">
        <f t="shared" si="21"/>
        <v>145.2078938722226</v>
      </c>
      <c r="F102" s="6">
        <f t="shared" si="21"/>
        <v>502.19998235332991</v>
      </c>
    </row>
    <row r="103" spans="1:15" x14ac:dyDescent="0.25">
      <c r="A103" s="5" t="s">
        <v>2</v>
      </c>
      <c r="B103" s="6">
        <f>B101-((SQRT(_xlfn.VAR.S(B91:B100)))/SQRT(9))*$B$19</f>
        <v>0.32225401430800832</v>
      </c>
      <c r="C103" s="6">
        <f t="shared" ref="C103:F103" si="22">C101-((SQRT(_xlfn.VAR.S(C91:C100)))/SQRT(9))*$B$19</f>
        <v>2.4046261423830786</v>
      </c>
      <c r="D103" s="6">
        <f t="shared" si="22"/>
        <v>38.85345007211783</v>
      </c>
      <c r="E103" s="6">
        <f t="shared" si="22"/>
        <v>111.66164911118301</v>
      </c>
      <c r="F103" s="6">
        <f t="shared" si="22"/>
        <v>463.54073268149398</v>
      </c>
    </row>
    <row r="104" spans="1:15" x14ac:dyDescent="0.25">
      <c r="A104" s="5" t="s">
        <v>3</v>
      </c>
      <c r="B104" s="16">
        <f>((SQRT(_xlfn.VAR.S(B91:B100)))/SQRT(9))*$B$19</f>
        <v>1.6600368755013639E-2</v>
      </c>
      <c r="C104" s="16">
        <f t="shared" ref="C104:F104" si="23">((SQRT(_xlfn.VAR.S(C91:C100)))/SQRT(9))*$B$19</f>
        <v>0.82813963010134073</v>
      </c>
      <c r="D104" s="16">
        <f t="shared" si="23"/>
        <v>25.21922935675898</v>
      </c>
      <c r="E104" s="16">
        <f t="shared" si="23"/>
        <v>16.773122380519791</v>
      </c>
      <c r="F104" s="16">
        <f t="shared" si="23"/>
        <v>19.329624835917993</v>
      </c>
    </row>
  </sheetData>
  <mergeCells count="2">
    <mergeCell ref="B1:F1"/>
    <mergeCell ref="A57:F5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topLeftCell="A19" zoomScale="66" zoomScaleNormal="66" workbookViewId="0">
      <selection activeCell="P15" sqref="P15"/>
    </sheetView>
  </sheetViews>
  <sheetFormatPr defaultRowHeight="15" x14ac:dyDescent="0.25"/>
  <cols>
    <col min="1" max="1" width="14.5703125" bestFit="1" customWidth="1"/>
    <col min="2" max="2" width="25.7109375" customWidth="1"/>
    <col min="3" max="4" width="23.28515625" bestFit="1" customWidth="1"/>
    <col min="5" max="5" width="24.7109375" customWidth="1"/>
    <col min="6" max="6" width="23.28515625" bestFit="1" customWidth="1"/>
    <col min="17" max="17" width="17.85546875" bestFit="1" customWidth="1"/>
    <col min="18" max="18" width="17.5703125" bestFit="1" customWidth="1"/>
    <col min="20" max="20" width="17.42578125" customWidth="1"/>
    <col min="24" max="24" width="22.5703125" bestFit="1" customWidth="1"/>
    <col min="25" max="25" width="22.7109375" bestFit="1" customWidth="1"/>
  </cols>
  <sheetData>
    <row r="1" spans="1:27" x14ac:dyDescent="0.25">
      <c r="A1" s="2" t="s">
        <v>13</v>
      </c>
      <c r="B1" s="10">
        <v>2</v>
      </c>
      <c r="C1" s="10" t="s">
        <v>5</v>
      </c>
      <c r="D1" s="10">
        <v>4</v>
      </c>
      <c r="E1" s="10" t="s">
        <v>6</v>
      </c>
      <c r="F1" s="10">
        <v>6</v>
      </c>
    </row>
    <row r="2" spans="1:27" x14ac:dyDescent="0.25">
      <c r="A2" s="2">
        <v>1</v>
      </c>
      <c r="B2" s="20">
        <v>1</v>
      </c>
      <c r="C2" s="20">
        <v>1</v>
      </c>
      <c r="D2" s="20">
        <v>1</v>
      </c>
      <c r="E2" s="20">
        <v>1</v>
      </c>
      <c r="F2" s="20">
        <v>1</v>
      </c>
    </row>
    <row r="3" spans="1:27" x14ac:dyDescent="0.25">
      <c r="A3" s="2">
        <v>2</v>
      </c>
      <c r="B3" s="20">
        <v>1</v>
      </c>
      <c r="C3" s="20">
        <v>1</v>
      </c>
      <c r="D3" s="20">
        <v>1</v>
      </c>
      <c r="E3" s="20">
        <v>1</v>
      </c>
      <c r="F3" s="20">
        <v>1</v>
      </c>
    </row>
    <row r="4" spans="1:27" x14ac:dyDescent="0.25">
      <c r="A4" s="2">
        <v>3</v>
      </c>
      <c r="B4" s="20">
        <v>1</v>
      </c>
      <c r="C4" s="20">
        <v>1</v>
      </c>
      <c r="D4" s="20">
        <v>1</v>
      </c>
      <c r="E4" s="20">
        <v>1</v>
      </c>
      <c r="F4" s="20">
        <v>1</v>
      </c>
    </row>
    <row r="5" spans="1:27" x14ac:dyDescent="0.25">
      <c r="A5" s="2">
        <v>4</v>
      </c>
      <c r="B5" s="20">
        <v>1</v>
      </c>
      <c r="C5" s="20">
        <v>1</v>
      </c>
      <c r="D5" s="20">
        <v>1</v>
      </c>
      <c r="E5" s="20">
        <v>1</v>
      </c>
      <c r="F5" s="20">
        <v>1</v>
      </c>
    </row>
    <row r="6" spans="1:27" x14ac:dyDescent="0.25">
      <c r="A6" s="2">
        <v>5</v>
      </c>
      <c r="B6" s="20">
        <v>1</v>
      </c>
      <c r="C6" s="20">
        <v>1</v>
      </c>
      <c r="D6" s="20">
        <v>1</v>
      </c>
      <c r="E6" s="20">
        <v>1</v>
      </c>
      <c r="F6" s="20">
        <v>1</v>
      </c>
    </row>
    <row r="7" spans="1:27" x14ac:dyDescent="0.25">
      <c r="A7" s="2">
        <v>6</v>
      </c>
      <c r="B7" s="20">
        <v>1</v>
      </c>
      <c r="C7" s="20">
        <v>1</v>
      </c>
      <c r="D7" s="20">
        <v>1</v>
      </c>
      <c r="E7" s="20">
        <v>1</v>
      </c>
      <c r="F7" s="20">
        <v>1</v>
      </c>
      <c r="X7" s="14"/>
      <c r="Z7" s="11"/>
      <c r="AA7" s="11"/>
    </row>
    <row r="8" spans="1:27" x14ac:dyDescent="0.25">
      <c r="A8" s="2">
        <v>7</v>
      </c>
      <c r="B8" s="20">
        <v>1</v>
      </c>
      <c r="C8" s="20">
        <v>1</v>
      </c>
      <c r="D8" s="20">
        <v>1</v>
      </c>
      <c r="E8" s="20">
        <v>1</v>
      </c>
      <c r="F8" s="20">
        <v>1</v>
      </c>
      <c r="X8" s="14"/>
    </row>
    <row r="9" spans="1:27" x14ac:dyDescent="0.25">
      <c r="A9" s="2">
        <v>8</v>
      </c>
      <c r="B9" s="20">
        <v>1</v>
      </c>
      <c r="C9" s="20">
        <v>1</v>
      </c>
      <c r="D9" s="20">
        <v>1</v>
      </c>
      <c r="E9" s="20">
        <v>1</v>
      </c>
      <c r="F9" s="20">
        <v>1</v>
      </c>
      <c r="X9" s="14"/>
    </row>
    <row r="10" spans="1:27" x14ac:dyDescent="0.25">
      <c r="A10" s="2">
        <v>9</v>
      </c>
      <c r="B10" s="20">
        <v>1</v>
      </c>
      <c r="C10" s="20">
        <v>1</v>
      </c>
      <c r="D10" s="20">
        <v>1</v>
      </c>
      <c r="E10" s="20">
        <v>1</v>
      </c>
      <c r="F10" s="20">
        <v>1</v>
      </c>
      <c r="X10" s="14"/>
    </row>
    <row r="11" spans="1:27" x14ac:dyDescent="0.25">
      <c r="A11" s="2">
        <v>10</v>
      </c>
      <c r="B11" s="20">
        <v>1</v>
      </c>
      <c r="C11" s="20">
        <v>1</v>
      </c>
      <c r="D11" s="20">
        <v>1</v>
      </c>
      <c r="E11" s="20">
        <v>1</v>
      </c>
      <c r="F11" s="20">
        <v>1</v>
      </c>
      <c r="X11" s="14"/>
    </row>
    <row r="12" spans="1:27" x14ac:dyDescent="0.25">
      <c r="A12" s="3" t="s">
        <v>0</v>
      </c>
      <c r="B12" s="4">
        <f>AVERAGE(B2:B11)</f>
        <v>1</v>
      </c>
      <c r="C12" s="4">
        <f t="shared" ref="C12:F12" si="0">AVERAGE(C2:C11)</f>
        <v>1</v>
      </c>
      <c r="D12" s="4">
        <f t="shared" si="0"/>
        <v>1</v>
      </c>
      <c r="E12" s="4">
        <f t="shared" si="0"/>
        <v>1</v>
      </c>
      <c r="F12" s="4">
        <f t="shared" si="0"/>
        <v>1</v>
      </c>
      <c r="X12" s="14"/>
    </row>
    <row r="13" spans="1:27" x14ac:dyDescent="0.25">
      <c r="A13" s="5" t="s">
        <v>1</v>
      </c>
      <c r="B13" s="6">
        <f>B12+((SQRT(_xlfn.VAR.S(B2:B11)))/SQRT(9))*$B$18</f>
        <v>1</v>
      </c>
      <c r="C13" s="6">
        <f t="shared" ref="C13:F13" si="1">C12+((SQRT(_xlfn.VAR.S(C2:C11)))/SQRT(9))*$B$18</f>
        <v>1</v>
      </c>
      <c r="D13" s="6">
        <f t="shared" si="1"/>
        <v>1</v>
      </c>
      <c r="E13" s="6">
        <f>E12+((SQRT(_xlfn.VAR.S(E2:E11)))/SQRT(9))*$B$18</f>
        <v>1</v>
      </c>
      <c r="F13" s="6">
        <f t="shared" si="1"/>
        <v>1</v>
      </c>
      <c r="X13" s="14"/>
    </row>
    <row r="14" spans="1:27" x14ac:dyDescent="0.25">
      <c r="A14" s="5" t="s">
        <v>2</v>
      </c>
      <c r="B14" s="6">
        <f>B12-((SQRT(_xlfn.VAR.S(B2:B11)))/SQRT(9))*$B$18</f>
        <v>1</v>
      </c>
      <c r="C14" s="6">
        <f t="shared" ref="C14:F14" si="2">C12-((SQRT(_xlfn.VAR.S(C2:C11)))/SQRT(9))*$B$18</f>
        <v>1</v>
      </c>
      <c r="D14" s="6">
        <f t="shared" si="2"/>
        <v>1</v>
      </c>
      <c r="E14" s="6">
        <f t="shared" si="2"/>
        <v>1</v>
      </c>
      <c r="F14" s="6">
        <f t="shared" si="2"/>
        <v>1</v>
      </c>
      <c r="X14" s="14"/>
    </row>
    <row r="15" spans="1:27" x14ac:dyDescent="0.25">
      <c r="A15" s="5" t="s">
        <v>3</v>
      </c>
      <c r="B15" s="16">
        <f>((SQRT(_xlfn.VAR.S(B3:B12)))/SQRT(9))*$B$18</f>
        <v>0</v>
      </c>
      <c r="C15" s="16">
        <f t="shared" ref="C15:F15" si="3">((SQRT(_xlfn.VAR.S(C3:C12)))/SQRT(9))*$B$18</f>
        <v>0</v>
      </c>
      <c r="D15" s="16">
        <f t="shared" si="3"/>
        <v>0</v>
      </c>
      <c r="E15" s="16">
        <f t="shared" si="3"/>
        <v>0</v>
      </c>
      <c r="F15" s="16">
        <f t="shared" si="3"/>
        <v>0</v>
      </c>
      <c r="R15" s="11"/>
      <c r="T15" s="11"/>
      <c r="X15" s="14"/>
    </row>
    <row r="16" spans="1:27" x14ac:dyDescent="0.25">
      <c r="R16" s="11"/>
      <c r="T16" s="11"/>
      <c r="X16" s="14"/>
    </row>
    <row r="17" spans="1:27" x14ac:dyDescent="0.25">
      <c r="R17" s="11"/>
      <c r="T17" s="11"/>
      <c r="X17" s="11"/>
    </row>
    <row r="18" spans="1:27" x14ac:dyDescent="0.25">
      <c r="A18" s="7" t="s">
        <v>4</v>
      </c>
      <c r="B18" s="8">
        <v>2.262</v>
      </c>
      <c r="R18" s="11"/>
      <c r="T18" s="11"/>
    </row>
    <row r="19" spans="1:27" x14ac:dyDescent="0.25">
      <c r="A19" s="9">
        <v>0.9</v>
      </c>
      <c r="B19" s="1">
        <v>1.883</v>
      </c>
      <c r="R19" s="11"/>
      <c r="T19" s="11"/>
    </row>
    <row r="20" spans="1:27" x14ac:dyDescent="0.25">
      <c r="A20" s="9">
        <v>0.95</v>
      </c>
      <c r="B20" s="1">
        <v>2.262</v>
      </c>
      <c r="R20" s="11"/>
      <c r="T20" s="11"/>
      <c r="X20" s="15"/>
    </row>
    <row r="21" spans="1:27" x14ac:dyDescent="0.25">
      <c r="A21" s="9">
        <v>0.99</v>
      </c>
      <c r="B21" s="1">
        <v>3.25</v>
      </c>
      <c r="R21" s="11"/>
      <c r="T21" s="11"/>
      <c r="X21" s="15"/>
    </row>
    <row r="22" spans="1:27" x14ac:dyDescent="0.25">
      <c r="R22" s="11"/>
      <c r="T22" s="11"/>
      <c r="X22" s="15"/>
    </row>
    <row r="23" spans="1:27" x14ac:dyDescent="0.25">
      <c r="A23" s="2" t="s">
        <v>14</v>
      </c>
      <c r="B23" s="10">
        <v>2</v>
      </c>
      <c r="C23" s="10" t="s">
        <v>5</v>
      </c>
      <c r="D23" s="10">
        <v>4</v>
      </c>
      <c r="E23" s="10" t="s">
        <v>6</v>
      </c>
      <c r="F23" s="10">
        <v>6</v>
      </c>
      <c r="R23" s="11"/>
      <c r="T23" s="11"/>
      <c r="X23" s="15"/>
    </row>
    <row r="24" spans="1:27" x14ac:dyDescent="0.25">
      <c r="A24" s="2">
        <v>1</v>
      </c>
      <c r="B24" s="14">
        <v>1.23868312757201</v>
      </c>
      <c r="C24" s="15">
        <v>2.6462513199577602</v>
      </c>
      <c r="D24" s="14">
        <v>4.9386138613861297</v>
      </c>
      <c r="E24" s="21">
        <v>5</v>
      </c>
      <c r="F24" s="15">
        <v>5</v>
      </c>
      <c r="R24" s="11"/>
      <c r="T24" s="11"/>
      <c r="X24" s="15"/>
      <c r="Y24" s="11"/>
      <c r="Z24" s="11"/>
      <c r="AA24" s="11"/>
    </row>
    <row r="25" spans="1:27" x14ac:dyDescent="0.25">
      <c r="A25" s="2">
        <v>2</v>
      </c>
      <c r="B25" s="14">
        <v>1.26486756621689</v>
      </c>
      <c r="C25" s="15">
        <v>2.42759961127308</v>
      </c>
      <c r="D25" s="14">
        <v>5</v>
      </c>
      <c r="E25" s="21">
        <v>4.5173824130879296</v>
      </c>
      <c r="F25" s="15">
        <v>5</v>
      </c>
      <c r="X25" s="15"/>
      <c r="Y25" s="11"/>
      <c r="Z25" s="11"/>
      <c r="AA25" s="11"/>
    </row>
    <row r="26" spans="1:27" x14ac:dyDescent="0.25">
      <c r="A26" s="2">
        <v>3</v>
      </c>
      <c r="B26" s="14">
        <v>1.2355533790401501</v>
      </c>
      <c r="C26" s="15">
        <v>2.423828125</v>
      </c>
      <c r="D26" s="14">
        <v>4.7819253438113902</v>
      </c>
      <c r="E26" s="21">
        <v>5</v>
      </c>
      <c r="F26" s="15">
        <v>5</v>
      </c>
      <c r="X26" s="15"/>
      <c r="Y26" s="11"/>
      <c r="Z26" s="11"/>
      <c r="AA26" s="11"/>
    </row>
    <row r="27" spans="1:27" x14ac:dyDescent="0.25">
      <c r="A27" s="2">
        <v>4</v>
      </c>
      <c r="B27" s="14">
        <v>1.2404371584699401</v>
      </c>
      <c r="C27" s="15">
        <v>2.52291666666666</v>
      </c>
      <c r="D27" s="14">
        <v>5</v>
      </c>
      <c r="E27" s="21">
        <v>5</v>
      </c>
      <c r="F27" s="15">
        <v>5</v>
      </c>
      <c r="Q27" s="11"/>
      <c r="X27" s="15"/>
      <c r="Y27" s="11"/>
      <c r="Z27" s="11"/>
      <c r="AA27" s="11"/>
    </row>
    <row r="28" spans="1:27" x14ac:dyDescent="0.25">
      <c r="A28" s="2">
        <v>5</v>
      </c>
      <c r="B28" s="14">
        <v>1.2594120680763199</v>
      </c>
      <c r="C28" s="15">
        <v>2.6809623430962302</v>
      </c>
      <c r="D28" s="14">
        <v>4.7586872586872504</v>
      </c>
      <c r="E28" s="21">
        <v>4.9686098654708504</v>
      </c>
      <c r="F28" s="15">
        <v>5</v>
      </c>
      <c r="Q28" s="11"/>
      <c r="X28" s="15"/>
      <c r="Y28" s="11"/>
      <c r="Z28" s="11"/>
      <c r="AA28" s="11"/>
    </row>
    <row r="29" spans="1:27" x14ac:dyDescent="0.25">
      <c r="A29" s="2">
        <v>6</v>
      </c>
      <c r="B29" s="14">
        <v>1.24375917767988</v>
      </c>
      <c r="C29" s="15">
        <v>2.5847639484978502</v>
      </c>
      <c r="D29" s="14">
        <v>5</v>
      </c>
      <c r="E29" s="21">
        <v>5</v>
      </c>
      <c r="F29" s="15">
        <v>5</v>
      </c>
      <c r="Q29" s="11"/>
      <c r="X29" s="15"/>
      <c r="Y29" s="11"/>
      <c r="Z29" s="11"/>
      <c r="AA29" s="11"/>
    </row>
    <row r="30" spans="1:27" x14ac:dyDescent="0.25">
      <c r="A30" s="2">
        <v>7</v>
      </c>
      <c r="B30" s="14">
        <v>1.2408722109533401</v>
      </c>
      <c r="C30" s="15">
        <v>3.1979823455233198</v>
      </c>
      <c r="D30" s="14">
        <v>4.8546511627906899</v>
      </c>
      <c r="E30" s="21">
        <v>4.9325842696629199</v>
      </c>
      <c r="F30" s="15">
        <v>5</v>
      </c>
      <c r="Q30" s="11"/>
      <c r="X30" s="15"/>
      <c r="Y30" s="11"/>
      <c r="Z30" s="11"/>
      <c r="AA30" s="11"/>
    </row>
    <row r="31" spans="1:27" x14ac:dyDescent="0.25">
      <c r="A31" s="2">
        <v>8</v>
      </c>
      <c r="B31" s="14">
        <v>1.2722772277227701</v>
      </c>
      <c r="C31" s="15">
        <v>3.0911270983213401</v>
      </c>
      <c r="D31" s="14">
        <v>5</v>
      </c>
      <c r="E31" s="21">
        <v>5</v>
      </c>
      <c r="F31" s="15">
        <v>5</v>
      </c>
      <c r="Q31" s="11"/>
      <c r="Y31" s="11"/>
      <c r="Z31" s="11"/>
      <c r="AA31" s="11"/>
    </row>
    <row r="32" spans="1:27" x14ac:dyDescent="0.25">
      <c r="A32" s="2">
        <v>9</v>
      </c>
      <c r="B32" s="14">
        <v>1.25839920948616</v>
      </c>
      <c r="C32" s="15">
        <v>2.4356725146198799</v>
      </c>
      <c r="D32" s="14">
        <v>5</v>
      </c>
      <c r="E32" s="21">
        <v>5</v>
      </c>
      <c r="F32" s="15">
        <v>5</v>
      </c>
      <c r="Q32" s="11"/>
      <c r="Y32" s="11"/>
      <c r="Z32" s="11"/>
      <c r="AA32" s="11"/>
    </row>
    <row r="33" spans="1:27" x14ac:dyDescent="0.25">
      <c r="A33" s="2">
        <v>10</v>
      </c>
      <c r="B33" s="14">
        <v>1.234496124031</v>
      </c>
      <c r="C33" s="15">
        <v>2.4013605442176802</v>
      </c>
      <c r="D33" s="14">
        <v>5</v>
      </c>
      <c r="E33" s="21">
        <v>5</v>
      </c>
      <c r="F33" s="15">
        <v>5</v>
      </c>
      <c r="Q33" s="11"/>
      <c r="Y33" s="11"/>
      <c r="Z33" s="11"/>
      <c r="AA33" s="11"/>
    </row>
    <row r="34" spans="1:27" x14ac:dyDescent="0.25">
      <c r="A34" s="3" t="s">
        <v>0</v>
      </c>
      <c r="B34" s="17">
        <f>AVERAGE(B24:B33)</f>
        <v>1.2488757249248459</v>
      </c>
      <c r="C34" s="4">
        <f t="shared" ref="C34:F34" si="4">AVERAGE(C24:C33)</f>
        <v>2.6412464517173802</v>
      </c>
      <c r="D34" s="4">
        <f t="shared" si="4"/>
        <v>4.9333877626675458</v>
      </c>
      <c r="E34" s="4">
        <f>AVERAGE(E24:E33)</f>
        <v>4.9418576548221704</v>
      </c>
      <c r="F34" s="4">
        <f t="shared" si="4"/>
        <v>5</v>
      </c>
      <c r="Q34" s="11"/>
    </row>
    <row r="35" spans="1:27" x14ac:dyDescent="0.25">
      <c r="A35" s="5" t="s">
        <v>1</v>
      </c>
      <c r="B35" s="6">
        <f>B34+((SQRT(_xlfn.VAR.S(B24:B33)))/SQRT(9))*$B$18</f>
        <v>1.259099377241002</v>
      </c>
      <c r="C35" s="6">
        <f t="shared" ref="C35:F35" si="5">C34+((SQRT(_xlfn.VAR.S(C24:C33)))/SQRT(9))*$B$18</f>
        <v>2.8550812973446873</v>
      </c>
      <c r="D35" s="6">
        <f t="shared" si="5"/>
        <v>5.0072263288845873</v>
      </c>
      <c r="E35" s="6">
        <f t="shared" si="5"/>
        <v>5.0555549861739664</v>
      </c>
      <c r="F35" s="6">
        <f t="shared" si="5"/>
        <v>5</v>
      </c>
      <c r="Q35" s="11"/>
    </row>
    <row r="36" spans="1:27" x14ac:dyDescent="0.25">
      <c r="A36" s="5" t="s">
        <v>2</v>
      </c>
      <c r="B36" s="6">
        <f>B34-((SQRT(_xlfn.VAR.S(B24:B33)))/SQRT(9))*$B$18</f>
        <v>1.2386520726086898</v>
      </c>
      <c r="C36" s="6">
        <f t="shared" ref="C36:F36" si="6">C34-((SQRT(_xlfn.VAR.S(C24:C33)))/SQRT(9))*$B$18</f>
        <v>2.427411606090073</v>
      </c>
      <c r="D36" s="6">
        <f t="shared" si="6"/>
        <v>4.8595491964505042</v>
      </c>
      <c r="E36" s="6">
        <f t="shared" si="6"/>
        <v>4.8281603234703745</v>
      </c>
      <c r="F36" s="6">
        <f t="shared" si="6"/>
        <v>5</v>
      </c>
      <c r="Q36" s="11"/>
    </row>
    <row r="37" spans="1:27" x14ac:dyDescent="0.25">
      <c r="A37" s="5" t="s">
        <v>3</v>
      </c>
      <c r="B37" s="16">
        <f>((SQRT(_xlfn.VAR.S(B24:B33)))/SQRT(9))*$B$18</f>
        <v>1.0223652316156077E-2</v>
      </c>
      <c r="C37" s="16">
        <f>((SQRT(_xlfn.VAR.S(C24:C33)))/SQRT(9))*$B$18</f>
        <v>0.21383484562730717</v>
      </c>
      <c r="D37" s="16">
        <f>((SQRT(_xlfn.VAR.S(D24:D33)))/SQRT(9))*$B$18</f>
        <v>7.3838566217041157E-2</v>
      </c>
      <c r="E37" s="16">
        <f>((SQRT(_xlfn.VAR.S(E24:E33)))/SQRT(9))*$B$18</f>
        <v>0.11369733135179588</v>
      </c>
      <c r="F37" s="16">
        <f>((SQRT(_xlfn.VAR.S(F24:F33)))/SQRT(9))*$B$18</f>
        <v>0</v>
      </c>
    </row>
    <row r="41" spans="1:27" x14ac:dyDescent="0.25">
      <c r="A41" s="2" t="s">
        <v>15</v>
      </c>
      <c r="B41" s="10">
        <v>2</v>
      </c>
      <c r="C41" s="10" t="s">
        <v>5</v>
      </c>
      <c r="D41" s="10">
        <v>4</v>
      </c>
      <c r="E41" s="10" t="s">
        <v>6</v>
      </c>
      <c r="F41" s="10">
        <v>6</v>
      </c>
    </row>
    <row r="42" spans="1:27" x14ac:dyDescent="0.25">
      <c r="A42" s="2">
        <v>1</v>
      </c>
      <c r="B42" s="14">
        <v>1.2405976300875801</v>
      </c>
      <c r="C42" s="15">
        <v>3.0253929866989102</v>
      </c>
      <c r="D42" s="13">
        <v>25.081632653061199</v>
      </c>
      <c r="E42" s="13">
        <v>49.822222222222202</v>
      </c>
      <c r="F42" s="12">
        <v>50</v>
      </c>
      <c r="Y42" s="11"/>
      <c r="Z42" s="11"/>
      <c r="AA42" s="11"/>
    </row>
    <row r="43" spans="1:27" x14ac:dyDescent="0.25">
      <c r="A43" s="2">
        <v>2</v>
      </c>
      <c r="B43" s="14">
        <v>1.2667667667667599</v>
      </c>
      <c r="C43" s="15">
        <v>2.7025862068965498</v>
      </c>
      <c r="D43" s="13">
        <v>50</v>
      </c>
      <c r="E43" s="13">
        <v>18.7521367521367</v>
      </c>
      <c r="F43" s="12">
        <v>50</v>
      </c>
      <c r="Y43" s="11"/>
      <c r="Z43" s="11"/>
      <c r="AA43" s="11"/>
    </row>
    <row r="44" spans="1:27" x14ac:dyDescent="0.25">
      <c r="A44" s="2">
        <v>3</v>
      </c>
      <c r="B44" s="14">
        <v>1.2367647058823501</v>
      </c>
      <c r="C44" s="15">
        <v>2.6828478964401201</v>
      </c>
      <c r="D44" s="13">
        <v>20.033333333333299</v>
      </c>
      <c r="E44" s="13">
        <v>49.934782608695599</v>
      </c>
      <c r="F44" s="12">
        <v>50</v>
      </c>
      <c r="Y44" s="11"/>
      <c r="Z44" s="11"/>
      <c r="AA44" s="11"/>
    </row>
    <row r="45" spans="1:27" x14ac:dyDescent="0.25">
      <c r="A45" s="2">
        <v>4</v>
      </c>
      <c r="B45" s="14">
        <v>1.2422885572139299</v>
      </c>
      <c r="C45" s="15">
        <v>2.81934731934731</v>
      </c>
      <c r="D45" s="13">
        <v>45.5818181818181</v>
      </c>
      <c r="E45" s="13">
        <v>50</v>
      </c>
      <c r="F45" s="12">
        <v>50</v>
      </c>
      <c r="Y45" s="11"/>
      <c r="Z45" s="11"/>
      <c r="AA45" s="11"/>
    </row>
    <row r="46" spans="1:27" x14ac:dyDescent="0.25">
      <c r="A46" s="2">
        <v>5</v>
      </c>
      <c r="B46" s="14">
        <v>1.2633212622865999</v>
      </c>
      <c r="C46" s="15">
        <v>3.1082725060827201</v>
      </c>
      <c r="D46" s="13">
        <v>20.360655737704899</v>
      </c>
      <c r="E46" s="13">
        <v>42.384615384615302</v>
      </c>
      <c r="F46" s="12">
        <v>50</v>
      </c>
      <c r="Y46" s="11"/>
      <c r="Z46" s="11"/>
      <c r="AA46" s="11"/>
    </row>
    <row r="47" spans="1:27" x14ac:dyDescent="0.25">
      <c r="A47" s="2">
        <v>6</v>
      </c>
      <c r="B47" s="14">
        <v>1.2461991172143201</v>
      </c>
      <c r="C47" s="15">
        <v>2.9378048780487802</v>
      </c>
      <c r="D47" s="13">
        <v>47.2777777777777</v>
      </c>
      <c r="E47" s="13">
        <v>48.577777777777698</v>
      </c>
      <c r="F47" s="12">
        <v>50</v>
      </c>
      <c r="Y47" s="11"/>
      <c r="Z47" s="11"/>
      <c r="AA47" s="11"/>
    </row>
    <row r="48" spans="1:27" x14ac:dyDescent="0.25">
      <c r="A48" s="2">
        <v>7</v>
      </c>
      <c r="B48" s="14">
        <v>1.2433943089430799</v>
      </c>
      <c r="C48" s="15">
        <v>4.3923611111111098</v>
      </c>
      <c r="D48" s="13">
        <v>25.928571428571399</v>
      </c>
      <c r="E48" s="13">
        <v>30.901408450704199</v>
      </c>
      <c r="F48" s="12">
        <v>50</v>
      </c>
      <c r="Y48" s="11"/>
      <c r="Z48" s="11"/>
      <c r="AA48" s="11"/>
    </row>
    <row r="49" spans="1:27" x14ac:dyDescent="0.25">
      <c r="A49" s="2">
        <v>8</v>
      </c>
      <c r="B49" s="14">
        <v>1.2748015873015801</v>
      </c>
      <c r="C49" s="15">
        <v>3.94189602446483</v>
      </c>
      <c r="D49" s="13">
        <v>50</v>
      </c>
      <c r="E49" s="13">
        <v>46.659574468085097</v>
      </c>
      <c r="F49" s="12">
        <v>50</v>
      </c>
      <c r="Y49" s="11"/>
      <c r="Z49" s="11"/>
      <c r="AA49" s="11"/>
    </row>
    <row r="50" spans="1:27" x14ac:dyDescent="0.25">
      <c r="A50" s="2">
        <v>9</v>
      </c>
      <c r="B50" s="14">
        <v>1.26151560178306</v>
      </c>
      <c r="C50" s="15">
        <v>2.7222222222222201</v>
      </c>
      <c r="D50" s="13">
        <v>50</v>
      </c>
      <c r="E50" s="13">
        <v>49.130434782608603</v>
      </c>
      <c r="F50" s="12">
        <v>50</v>
      </c>
      <c r="Y50" s="11"/>
      <c r="Z50" s="11"/>
      <c r="AA50" s="11"/>
    </row>
    <row r="51" spans="1:27" x14ac:dyDescent="0.25">
      <c r="A51" s="2">
        <v>10</v>
      </c>
      <c r="B51" s="14">
        <v>1.23569350145489</v>
      </c>
      <c r="C51" s="15">
        <v>2.6601941747572799</v>
      </c>
      <c r="D51" s="13">
        <v>50</v>
      </c>
      <c r="E51" s="13">
        <v>49.978260869565197</v>
      </c>
      <c r="F51" s="12">
        <v>50</v>
      </c>
      <c r="Y51" s="11"/>
      <c r="Z51" s="11"/>
      <c r="AA51" s="11"/>
    </row>
    <row r="52" spans="1:27" x14ac:dyDescent="0.25">
      <c r="A52" s="3" t="s">
        <v>0</v>
      </c>
      <c r="B52" s="4">
        <f>AVERAGE(B42:B51)</f>
        <v>1.2511343038934148</v>
      </c>
      <c r="C52" s="4">
        <f t="shared" ref="C52:F52" si="7">AVERAGE(C42:C51)</f>
        <v>3.0992925326069831</v>
      </c>
      <c r="D52" s="4">
        <f t="shared" si="7"/>
        <v>38.426378911226656</v>
      </c>
      <c r="E52" s="4">
        <f t="shared" si="7"/>
        <v>43.614121331641051</v>
      </c>
      <c r="F52" s="4">
        <f t="shared" si="7"/>
        <v>50</v>
      </c>
    </row>
    <row r="53" spans="1:27" x14ac:dyDescent="0.25">
      <c r="A53" s="5" t="s">
        <v>1</v>
      </c>
      <c r="B53" s="6">
        <f>B52+((SQRT(_xlfn.VAR.S(B42:B51)))/SQRT(9))*$B$18</f>
        <v>1.2617358154398783</v>
      </c>
      <c r="C53" s="6">
        <f t="shared" ref="C53:F53" si="8">C52+((SQRT(_xlfn.VAR.S(C42:C51)))/SQRT(9))*$B$18</f>
        <v>3.545916023578747</v>
      </c>
      <c r="D53" s="6">
        <f t="shared" si="8"/>
        <v>48.679714131119169</v>
      </c>
      <c r="E53" s="6">
        <f t="shared" si="8"/>
        <v>51.583244672205453</v>
      </c>
      <c r="F53" s="6">
        <f t="shared" si="8"/>
        <v>50</v>
      </c>
    </row>
    <row r="54" spans="1:27" x14ac:dyDescent="0.25">
      <c r="A54" s="5" t="s">
        <v>2</v>
      </c>
      <c r="B54" s="6">
        <f>B52-((SQRT(_xlfn.VAR.S(B42:B51)))/SQRT(9))*$B$18</f>
        <v>1.2405327923469514</v>
      </c>
      <c r="C54" s="6">
        <f t="shared" ref="C54:F54" si="9">C52-((SQRT(_xlfn.VAR.S(C42:C51)))/SQRT(9))*$B$18</f>
        <v>2.6526690416352192</v>
      </c>
      <c r="D54" s="6">
        <f t="shared" si="9"/>
        <v>28.173043691334147</v>
      </c>
      <c r="E54" s="6">
        <f t="shared" si="9"/>
        <v>35.64499799107665</v>
      </c>
      <c r="F54" s="6">
        <f t="shared" si="9"/>
        <v>50</v>
      </c>
    </row>
    <row r="55" spans="1:27" x14ac:dyDescent="0.25">
      <c r="A55" s="5" t="s">
        <v>3</v>
      </c>
      <c r="B55" s="16">
        <f>((SQRT(_xlfn.VAR.S(B42:B51)))/SQRT(9))*$B$18</f>
        <v>1.0601511546463459E-2</v>
      </c>
      <c r="C55" s="16">
        <f>((SQRT(_xlfn.VAR.S(C42:C51)))/SQRT(9))*$B$18</f>
        <v>0.4466234909717639</v>
      </c>
      <c r="D55" s="16">
        <f>((SQRT(_xlfn.VAR.S(D42:D51)))/SQRT(9))*$B$18</f>
        <v>10.253335219892509</v>
      </c>
      <c r="E55" s="16">
        <f>((SQRT(_xlfn.VAR.S(E42:E51)))/SQRT(9))*$B$18</f>
        <v>7.9691233405644004</v>
      </c>
      <c r="F55" s="16">
        <f t="shared" ref="F55" si="10">((SQRT(_xlfn.VAR.S(F43:F52)))/SQRT(9))*$B$18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zoomScale="75" zoomScaleNormal="75" workbookViewId="0"/>
  </sheetViews>
  <sheetFormatPr defaultRowHeight="12.75" x14ac:dyDescent="0.2"/>
  <cols>
    <col min="1" max="1" width="9.140625" style="24"/>
    <col min="2" max="3" width="20.5703125" style="24" bestFit="1" customWidth="1"/>
    <col min="4" max="4" width="22.85546875" style="24" bestFit="1" customWidth="1"/>
    <col min="5" max="6" width="21.7109375" style="24" bestFit="1" customWidth="1"/>
    <col min="7" max="16384" width="9.140625" style="24"/>
  </cols>
  <sheetData>
    <row r="1" spans="1:13" x14ac:dyDescent="0.2">
      <c r="A1" s="22" t="s">
        <v>16</v>
      </c>
      <c r="B1" s="23">
        <v>2</v>
      </c>
      <c r="C1" s="23" t="s">
        <v>5</v>
      </c>
      <c r="D1" s="23">
        <v>4</v>
      </c>
      <c r="E1" s="23" t="s">
        <v>6</v>
      </c>
      <c r="F1" s="23">
        <v>6</v>
      </c>
    </row>
    <row r="2" spans="1:13" x14ac:dyDescent="0.2">
      <c r="A2" s="22">
        <v>1</v>
      </c>
      <c r="B2" s="25">
        <v>3.9983296998389002</v>
      </c>
      <c r="C2" s="25">
        <v>22.043672189491001</v>
      </c>
      <c r="D2" s="25">
        <v>238.16293293904999</v>
      </c>
      <c r="E2" s="25">
        <v>554.81142555921997</v>
      </c>
      <c r="F2" s="25">
        <v>2264.3343820557998</v>
      </c>
      <c r="I2" s="26"/>
      <c r="J2" s="27"/>
      <c r="K2" s="28"/>
      <c r="L2" s="28"/>
      <c r="M2" s="29"/>
    </row>
    <row r="3" spans="1:13" x14ac:dyDescent="0.2">
      <c r="A3" s="22">
        <v>2</v>
      </c>
      <c r="B3" s="25">
        <v>4.1612335188634004</v>
      </c>
      <c r="C3" s="25">
        <v>18.876553727238999</v>
      </c>
      <c r="D3" s="25">
        <v>509.95739954408998</v>
      </c>
      <c r="E3" s="25">
        <v>644.19660171678004</v>
      </c>
      <c r="F3" s="25">
        <v>2201.4888623607999</v>
      </c>
      <c r="I3" s="26"/>
      <c r="J3" s="27"/>
      <c r="K3" s="28"/>
      <c r="L3" s="28"/>
      <c r="M3" s="29"/>
    </row>
    <row r="4" spans="1:13" x14ac:dyDescent="0.2">
      <c r="A4" s="22">
        <v>3</v>
      </c>
      <c r="B4" s="25">
        <v>3.7964806682580998</v>
      </c>
      <c r="C4" s="25">
        <v>18.926714689827001</v>
      </c>
      <c r="D4" s="25">
        <v>228.98963934931999</v>
      </c>
      <c r="E4" s="25">
        <v>638.29195605789005</v>
      </c>
      <c r="F4" s="25">
        <v>2391.5076284564002</v>
      </c>
      <c r="I4" s="26"/>
      <c r="J4" s="27"/>
      <c r="K4" s="28"/>
      <c r="L4" s="28"/>
      <c r="M4" s="29"/>
    </row>
    <row r="5" spans="1:13" x14ac:dyDescent="0.2">
      <c r="A5" s="22">
        <v>4</v>
      </c>
      <c r="B5" s="25">
        <v>3.8494608924425</v>
      </c>
      <c r="C5" s="25">
        <v>19.519847378312001</v>
      </c>
      <c r="D5" s="25">
        <v>269.61891617275</v>
      </c>
      <c r="E5" s="25">
        <v>603.03838223259004</v>
      </c>
      <c r="F5" s="25">
        <v>2338.6943872950001</v>
      </c>
      <c r="I5" s="26"/>
      <c r="J5" s="27"/>
      <c r="K5" s="28"/>
      <c r="L5" s="28"/>
      <c r="M5" s="29"/>
    </row>
    <row r="6" spans="1:13" x14ac:dyDescent="0.2">
      <c r="A6" s="22">
        <v>5</v>
      </c>
      <c r="B6" s="25">
        <v>4.1737736482442003</v>
      </c>
      <c r="C6" s="25">
        <v>22.626878575500999</v>
      </c>
      <c r="D6" s="25">
        <v>170.44179651763</v>
      </c>
      <c r="E6" s="25">
        <v>705.97066138765001</v>
      </c>
      <c r="F6" s="25">
        <v>2413.8374980939998</v>
      </c>
      <c r="I6" s="26"/>
      <c r="J6" s="27"/>
      <c r="K6" s="28"/>
      <c r="L6" s="28"/>
      <c r="M6" s="29"/>
    </row>
    <row r="7" spans="1:13" x14ac:dyDescent="0.2">
      <c r="A7" s="22">
        <v>6</v>
      </c>
      <c r="B7" s="25">
        <v>4.0379446220161999</v>
      </c>
      <c r="C7" s="25">
        <v>22.187575128092</v>
      </c>
      <c r="D7" s="25">
        <v>289.03805789990997</v>
      </c>
      <c r="E7" s="25">
        <v>854.63990510489998</v>
      </c>
      <c r="F7" s="25">
        <v>2509.3537376319</v>
      </c>
      <c r="I7" s="26"/>
      <c r="J7" s="27"/>
      <c r="K7" s="28"/>
      <c r="L7" s="28"/>
      <c r="M7" s="29"/>
    </row>
    <row r="8" spans="1:13" x14ac:dyDescent="0.2">
      <c r="A8" s="22">
        <v>7</v>
      </c>
      <c r="B8" s="25">
        <v>4.1557831746169001</v>
      </c>
      <c r="C8" s="25">
        <v>43.892504031902</v>
      </c>
      <c r="D8" s="25">
        <v>202.65892821387001</v>
      </c>
      <c r="E8" s="25">
        <v>734.64061689057996</v>
      </c>
      <c r="F8" s="25">
        <v>2334.2012087067001</v>
      </c>
      <c r="I8" s="26"/>
      <c r="J8" s="27"/>
      <c r="K8" s="28"/>
      <c r="L8" s="28"/>
      <c r="M8" s="29"/>
    </row>
    <row r="9" spans="1:13" x14ac:dyDescent="0.2">
      <c r="A9" s="22">
        <v>8</v>
      </c>
      <c r="B9" s="25">
        <v>4.2615665096858999</v>
      </c>
      <c r="C9" s="25">
        <v>36.523572414988003</v>
      </c>
      <c r="D9" s="25">
        <v>559.07377128772998</v>
      </c>
      <c r="E9" s="25">
        <v>860.96917025929997</v>
      </c>
      <c r="F9" s="25">
        <v>2482.3136943439999</v>
      </c>
      <c r="I9" s="26"/>
      <c r="J9" s="27"/>
      <c r="K9" s="28"/>
      <c r="L9" s="28"/>
      <c r="M9" s="29"/>
    </row>
    <row r="10" spans="1:13" x14ac:dyDescent="0.2">
      <c r="A10" s="22">
        <v>9</v>
      </c>
      <c r="B10" s="25">
        <v>4.0890821806263</v>
      </c>
      <c r="C10" s="25">
        <v>21.943890788432</v>
      </c>
      <c r="D10" s="25">
        <v>444.51834150195998</v>
      </c>
      <c r="E10" s="25">
        <v>742.51423855926998</v>
      </c>
      <c r="F10" s="25">
        <v>2366.2873985822998</v>
      </c>
      <c r="I10" s="26"/>
      <c r="J10" s="27"/>
      <c r="K10" s="28"/>
      <c r="L10" s="28"/>
      <c r="M10" s="29"/>
    </row>
    <row r="11" spans="1:13" x14ac:dyDescent="0.2">
      <c r="A11" s="22">
        <v>10</v>
      </c>
      <c r="B11" s="25">
        <v>3.877980635298</v>
      </c>
      <c r="C11" s="25">
        <v>19.497411337751</v>
      </c>
      <c r="D11" s="25">
        <v>469.51829064058001</v>
      </c>
      <c r="E11" s="25">
        <v>706.81488169785996</v>
      </c>
      <c r="F11" s="25">
        <v>2351.1230734082001</v>
      </c>
      <c r="I11" s="26"/>
      <c r="J11" s="27"/>
      <c r="K11" s="28"/>
      <c r="L11" s="28"/>
      <c r="M11" s="29"/>
    </row>
    <row r="12" spans="1:13" x14ac:dyDescent="0.2">
      <c r="A12" s="30" t="s">
        <v>0</v>
      </c>
      <c r="B12" s="31">
        <f>AVERAGE(B2:B11)</f>
        <v>4.0401635549890402</v>
      </c>
      <c r="C12" s="31">
        <f>AVERAGE(C2:C11)</f>
        <v>24.6038620261535</v>
      </c>
      <c r="D12" s="31">
        <f>AVERAGE(D2:D11)</f>
        <v>338.19780740668898</v>
      </c>
      <c r="E12" s="31">
        <f>AVERAGE(E2:E11)</f>
        <v>704.58878394660394</v>
      </c>
      <c r="F12" s="31">
        <f>AVERAGE(F2:F11)</f>
        <v>2365.3141870935096</v>
      </c>
    </row>
    <row r="13" spans="1:13" ht="15" x14ac:dyDescent="0.25">
      <c r="A13" s="30" t="s">
        <v>1</v>
      </c>
      <c r="B13" s="32">
        <f>B12+((SQRT(_xlfn.VAR.S(B2:B11)))/SQRT(9))*$B$18</f>
        <v>4.1583428667246389</v>
      </c>
      <c r="C13" s="32">
        <f t="shared" ref="C13:F13" si="0">C12+((SQRT(_xlfn.VAR.S(C2:C11)))/SQRT(9))*$B$18</f>
        <v>31.033591773299406</v>
      </c>
      <c r="D13" s="32">
        <f t="shared" si="0"/>
        <v>445.53882459462113</v>
      </c>
      <c r="E13" s="32">
        <f t="shared" si="0"/>
        <v>780.03346962130126</v>
      </c>
      <c r="F13" s="32">
        <f t="shared" si="0"/>
        <v>2434.7802420395165</v>
      </c>
    </row>
    <row r="14" spans="1:13" ht="15" x14ac:dyDescent="0.25">
      <c r="A14" s="30" t="s">
        <v>2</v>
      </c>
      <c r="B14" s="32">
        <f>B12-((SQRT(_xlfn.VAR.S(B2:B11)))/SQRT(9))*$B$18</f>
        <v>3.9219842432534411</v>
      </c>
      <c r="C14" s="32">
        <f t="shared" ref="C14:F14" si="1">C12-((SQRT(_xlfn.VAR.S(C2:C11)))/SQRT(9))*$B$18</f>
        <v>18.174132279007594</v>
      </c>
      <c r="D14" s="32">
        <f t="shared" si="1"/>
        <v>230.85679021875686</v>
      </c>
      <c r="E14" s="32">
        <f t="shared" si="1"/>
        <v>629.14409827190661</v>
      </c>
      <c r="F14" s="32">
        <f t="shared" si="1"/>
        <v>2295.8481321475028</v>
      </c>
    </row>
    <row r="15" spans="1:13" ht="15" x14ac:dyDescent="0.25">
      <c r="A15" s="30" t="s">
        <v>3</v>
      </c>
      <c r="B15" s="33">
        <f>((SQRT(_xlfn.VAR.S(B2:B11)))/SQRT(9))*$B$18</f>
        <v>0.11817931173559909</v>
      </c>
      <c r="C15" s="33">
        <f>((SQRT(_xlfn.VAR.S(C2:C11)))/SQRT(9))*$B$18</f>
        <v>6.4297297471459078</v>
      </c>
      <c r="D15" s="33">
        <f>((SQRT(_xlfn.VAR.S(D2:D11)))/SQRT(9))*$B$18</f>
        <v>107.34101718793212</v>
      </c>
      <c r="E15" s="33">
        <f>((SQRT(_xlfn.VAR.S(E2:E11)))/SQRT(9))*$B$18</f>
        <v>75.444685674697297</v>
      </c>
      <c r="F15" s="33">
        <f>((SQRT(_xlfn.VAR.S(F2:F11)))/SQRT(9))*$B$18</f>
        <v>69.46605494600675</v>
      </c>
    </row>
    <row r="16" spans="1:13" ht="15" x14ac:dyDescent="0.25">
      <c r="B16" s="34"/>
      <c r="C16" s="34"/>
      <c r="D16" s="34"/>
      <c r="E16" s="34"/>
      <c r="F16" s="34"/>
    </row>
    <row r="17" spans="1:13" ht="15" x14ac:dyDescent="0.25">
      <c r="B17" s="34"/>
      <c r="C17" s="34"/>
      <c r="D17" s="34"/>
      <c r="E17" s="34"/>
      <c r="F17" s="34"/>
    </row>
    <row r="18" spans="1:13" ht="15" x14ac:dyDescent="0.25">
      <c r="A18" s="35" t="s">
        <v>4</v>
      </c>
      <c r="B18" s="36">
        <v>2.262</v>
      </c>
      <c r="C18" s="34"/>
      <c r="D18" s="34"/>
      <c r="E18" s="34"/>
      <c r="F18" s="34"/>
    </row>
    <row r="19" spans="1:13" ht="15" x14ac:dyDescent="0.25">
      <c r="A19" s="37">
        <v>0.9</v>
      </c>
      <c r="B19" s="38">
        <v>1.883</v>
      </c>
      <c r="C19" s="34"/>
      <c r="D19" s="34"/>
      <c r="E19" s="34"/>
      <c r="F19" s="34"/>
    </row>
    <row r="20" spans="1:13" ht="15" x14ac:dyDescent="0.25">
      <c r="A20" s="37">
        <v>0.95</v>
      </c>
      <c r="B20" s="38">
        <v>2.262</v>
      </c>
      <c r="C20" s="34"/>
      <c r="D20" s="34"/>
      <c r="E20" s="34"/>
      <c r="F20" s="34"/>
    </row>
    <row r="21" spans="1:13" ht="15" x14ac:dyDescent="0.25">
      <c r="A21" s="37">
        <v>0.99</v>
      </c>
      <c r="B21" s="38">
        <v>3.25</v>
      </c>
      <c r="C21" s="34"/>
      <c r="D21" s="34"/>
      <c r="E21" s="34"/>
      <c r="F21" s="34"/>
    </row>
    <row r="22" spans="1:13" ht="15" x14ac:dyDescent="0.25">
      <c r="B22" s="34"/>
      <c r="C22" s="34"/>
      <c r="D22" s="34"/>
      <c r="E22" s="34"/>
      <c r="F22" s="34"/>
    </row>
    <row r="23" spans="1:13" x14ac:dyDescent="0.2">
      <c r="A23" s="22" t="s">
        <v>17</v>
      </c>
      <c r="B23" s="23">
        <v>2</v>
      </c>
      <c r="C23" s="23" t="s">
        <v>5</v>
      </c>
      <c r="D23" s="23">
        <v>4</v>
      </c>
      <c r="E23" s="23" t="s">
        <v>6</v>
      </c>
      <c r="F23" s="23">
        <v>6</v>
      </c>
    </row>
    <row r="24" spans="1:13" x14ac:dyDescent="0.2">
      <c r="A24" s="22">
        <v>1</v>
      </c>
      <c r="B24" s="25">
        <v>1.3688736811755</v>
      </c>
      <c r="C24" s="25">
        <v>17.071927708006001</v>
      </c>
      <c r="D24" s="25">
        <v>230.69657021469999</v>
      </c>
      <c r="E24" s="25">
        <v>475.73589662221002</v>
      </c>
      <c r="F24" s="25">
        <v>1955.4941247439999</v>
      </c>
      <c r="I24" s="26"/>
      <c r="J24" s="27"/>
      <c r="K24" s="28"/>
      <c r="L24" s="28"/>
      <c r="M24" s="29"/>
    </row>
    <row r="25" spans="1:13" x14ac:dyDescent="0.2">
      <c r="A25" s="22">
        <v>2</v>
      </c>
      <c r="B25" s="25">
        <v>1.4070415140864001</v>
      </c>
      <c r="C25" s="25">
        <v>14.417639641533</v>
      </c>
      <c r="D25" s="25">
        <v>502.02519821849</v>
      </c>
      <c r="E25" s="25">
        <v>511.22722552142</v>
      </c>
      <c r="F25" s="25">
        <v>1827.2781575729</v>
      </c>
      <c r="I25" s="26"/>
      <c r="J25" s="27"/>
      <c r="K25" s="28"/>
      <c r="L25" s="28"/>
      <c r="M25" s="29"/>
    </row>
    <row r="26" spans="1:13" x14ac:dyDescent="0.2">
      <c r="A26" s="22">
        <v>3</v>
      </c>
      <c r="B26" s="25">
        <v>1.2916067906899</v>
      </c>
      <c r="C26" s="25">
        <v>14.39260010159</v>
      </c>
      <c r="D26" s="25">
        <v>221.88242486250999</v>
      </c>
      <c r="E26" s="25">
        <v>558.00711313476995</v>
      </c>
      <c r="F26" s="25">
        <v>2030.9824258867</v>
      </c>
      <c r="I26" s="26"/>
      <c r="J26" s="27"/>
      <c r="K26" s="28"/>
      <c r="L26" s="28"/>
      <c r="M26" s="29"/>
    </row>
    <row r="27" spans="1:13" x14ac:dyDescent="0.2">
      <c r="A27" s="22">
        <v>4</v>
      </c>
      <c r="B27" s="25">
        <v>1.2597918389764999</v>
      </c>
      <c r="C27" s="25">
        <v>14.719132879427001</v>
      </c>
      <c r="D27" s="25">
        <v>261.34238438077</v>
      </c>
      <c r="E27" s="25">
        <v>524.46495610906004</v>
      </c>
      <c r="F27" s="25">
        <v>2049.8843838090002</v>
      </c>
      <c r="I27" s="26"/>
      <c r="J27" s="27"/>
      <c r="K27" s="28"/>
      <c r="L27" s="28"/>
      <c r="M27" s="29"/>
    </row>
    <row r="28" spans="1:13" x14ac:dyDescent="0.2">
      <c r="A28" s="22">
        <v>5</v>
      </c>
      <c r="B28" s="25">
        <v>1.4687349976609001</v>
      </c>
      <c r="C28" s="25">
        <v>17.767043027181</v>
      </c>
      <c r="D28" s="25">
        <v>163.01019240248999</v>
      </c>
      <c r="E28" s="25">
        <v>607.51203055371002</v>
      </c>
      <c r="F28" s="25">
        <v>2039.2855988495</v>
      </c>
      <c r="I28" s="26"/>
      <c r="J28" s="27"/>
      <c r="K28" s="28"/>
      <c r="L28" s="28"/>
      <c r="M28" s="29"/>
    </row>
    <row r="29" spans="1:13" x14ac:dyDescent="0.2">
      <c r="A29" s="22">
        <v>6</v>
      </c>
      <c r="B29" s="25">
        <v>1.4283442231622001</v>
      </c>
      <c r="C29" s="25">
        <v>17.128638822431999</v>
      </c>
      <c r="D29" s="25">
        <v>281.04424230912002</v>
      </c>
      <c r="E29" s="25">
        <v>726.69350491387002</v>
      </c>
      <c r="F29" s="25">
        <v>2130.2881498943002</v>
      </c>
      <c r="I29" s="26"/>
      <c r="J29" s="27"/>
      <c r="K29" s="28"/>
      <c r="L29" s="28"/>
      <c r="M29" s="29"/>
    </row>
    <row r="30" spans="1:13" x14ac:dyDescent="0.2">
      <c r="A30" s="22">
        <v>7</v>
      </c>
      <c r="B30" s="25">
        <v>1.4489949412387</v>
      </c>
      <c r="C30" s="25">
        <v>37.811786784544999</v>
      </c>
      <c r="D30" s="25">
        <v>194.30317005316999</v>
      </c>
      <c r="E30" s="25">
        <v>600.83831181701999</v>
      </c>
      <c r="F30" s="25">
        <v>1934.5835680846001</v>
      </c>
      <c r="I30" s="26"/>
      <c r="J30" s="27"/>
      <c r="K30" s="28"/>
      <c r="L30" s="28"/>
      <c r="M30" s="29"/>
    </row>
    <row r="31" spans="1:13" x14ac:dyDescent="0.2">
      <c r="A31" s="22">
        <v>8</v>
      </c>
      <c r="B31" s="25">
        <v>1.5198029037328</v>
      </c>
      <c r="C31" s="25">
        <v>30.705240888550001</v>
      </c>
      <c r="D31" s="25">
        <v>551.15877938991002</v>
      </c>
      <c r="E31" s="25">
        <v>722.81187591566004</v>
      </c>
      <c r="F31" s="25">
        <v>2098.2983099946</v>
      </c>
      <c r="I31" s="26"/>
      <c r="J31" s="27"/>
      <c r="K31" s="28"/>
      <c r="L31" s="28"/>
      <c r="M31" s="29"/>
    </row>
    <row r="32" spans="1:13" x14ac:dyDescent="0.2">
      <c r="A32" s="22">
        <v>9</v>
      </c>
      <c r="B32" s="25">
        <v>1.4568016780024</v>
      </c>
      <c r="C32" s="25">
        <v>17.529701046071001</v>
      </c>
      <c r="D32" s="25">
        <v>436.93883168786999</v>
      </c>
      <c r="E32" s="25">
        <v>639.76227970721004</v>
      </c>
      <c r="F32" s="25">
        <v>2037.1233161872999</v>
      </c>
      <c r="I32" s="26"/>
      <c r="J32" s="27"/>
      <c r="K32" s="28"/>
      <c r="L32" s="28"/>
      <c r="M32" s="29"/>
    </row>
    <row r="33" spans="1:13" x14ac:dyDescent="0.2">
      <c r="A33" s="22">
        <v>10</v>
      </c>
      <c r="B33" s="25">
        <v>1.3178654701217001</v>
      </c>
      <c r="C33" s="25">
        <v>15.179625155218</v>
      </c>
      <c r="D33" s="25">
        <v>461.41889610761001</v>
      </c>
      <c r="E33" s="25">
        <v>607.46611554292997</v>
      </c>
      <c r="F33" s="25">
        <v>1993.9557593467</v>
      </c>
      <c r="I33" s="26"/>
      <c r="J33" s="27"/>
      <c r="K33" s="28"/>
      <c r="L33" s="28"/>
      <c r="M33" s="29"/>
    </row>
    <row r="34" spans="1:13" x14ac:dyDescent="0.2">
      <c r="A34" s="30" t="s">
        <v>0</v>
      </c>
      <c r="B34" s="39">
        <f>AVERAGE(B24:B33)</f>
        <v>1.3967858038846999</v>
      </c>
      <c r="C34" s="31">
        <f>AVERAGE(C24:C33)</f>
        <v>19.6723336054553</v>
      </c>
      <c r="D34" s="31">
        <f>AVERAGE(D24:D33)</f>
        <v>330.38206896266399</v>
      </c>
      <c r="E34" s="31">
        <f>AVERAGE(E24:E33)</f>
        <v>597.45193098378604</v>
      </c>
      <c r="F34" s="31">
        <f>AVERAGE(F24:F33)</f>
        <v>2009.7173794369598</v>
      </c>
    </row>
    <row r="35" spans="1:13" ht="15" x14ac:dyDescent="0.25">
      <c r="A35" s="30" t="s">
        <v>1</v>
      </c>
      <c r="B35" s="40">
        <f>B34+((SQRT(_xlfn.VAR.S(B24:B33)))/SQRT(9))*$B$18</f>
        <v>1.4606542391111483</v>
      </c>
      <c r="C35" s="40">
        <f t="shared" ref="C35:F35" si="2">C34+((SQRT(_xlfn.VAR.S(C24:C33)))/SQRT(9))*$B$18</f>
        <v>25.685581834145204</v>
      </c>
      <c r="D35" s="40">
        <f t="shared" si="2"/>
        <v>437.65447918408137</v>
      </c>
      <c r="E35" s="40">
        <f t="shared" si="2"/>
        <v>660.81291373353974</v>
      </c>
      <c r="F35" s="40">
        <f t="shared" si="2"/>
        <v>2075.3498428480439</v>
      </c>
    </row>
    <row r="36" spans="1:13" ht="15" x14ac:dyDescent="0.25">
      <c r="A36" s="30" t="s">
        <v>2</v>
      </c>
      <c r="B36" s="40">
        <f>B34-((SQRT(_xlfn.VAR.S(B24:B33)))/SQRT(9))*$B$18</f>
        <v>1.3329173686582514</v>
      </c>
      <c r="C36" s="40">
        <f t="shared" ref="C36:F36" si="3">C34-((SQRT(_xlfn.VAR.S(C24:C33)))/SQRT(9))*$B$18</f>
        <v>13.659085376765399</v>
      </c>
      <c r="D36" s="40">
        <f t="shared" si="3"/>
        <v>223.10965874124662</v>
      </c>
      <c r="E36" s="40">
        <f t="shared" si="3"/>
        <v>534.09094823403234</v>
      </c>
      <c r="F36" s="40">
        <f t="shared" si="3"/>
        <v>1944.0849160258758</v>
      </c>
    </row>
    <row r="37" spans="1:13" ht="15" x14ac:dyDescent="0.25">
      <c r="A37" s="30" t="s">
        <v>3</v>
      </c>
      <c r="B37" s="33">
        <f>((SQRT(_xlfn.VAR.S(B24:B33)))/SQRT(9))*$B$18</f>
        <v>6.3868435226448542E-2</v>
      </c>
      <c r="C37" s="33">
        <f>((SQRT(_xlfn.VAR.S(C24:C33)))/SQRT(9))*$B$18</f>
        <v>6.0132482286899016</v>
      </c>
      <c r="D37" s="33">
        <f>((SQRT(_xlfn.VAR.S(D24:D33)))/SQRT(9))*$B$18</f>
        <v>107.27241022141736</v>
      </c>
      <c r="E37" s="33">
        <f>((SQRT(_xlfn.VAR.S(E24:E33)))/SQRT(9))*$B$18</f>
        <v>63.36098274975366</v>
      </c>
      <c r="F37" s="33">
        <f>((SQRT(_xlfn.VAR.S(F24:F33)))/SQRT(9))*$B$18</f>
        <v>65.63246341108399</v>
      </c>
    </row>
    <row r="38" spans="1:13" ht="15" x14ac:dyDescent="0.25">
      <c r="B38" s="34"/>
      <c r="C38" s="34"/>
      <c r="D38" s="34"/>
      <c r="E38" s="34"/>
      <c r="F38" s="34"/>
    </row>
    <row r="39" spans="1:13" x14ac:dyDescent="0.2">
      <c r="A39" s="22" t="s">
        <v>18</v>
      </c>
      <c r="B39" s="23">
        <v>2</v>
      </c>
      <c r="C39" s="23" t="s">
        <v>5</v>
      </c>
      <c r="D39" s="23">
        <v>4</v>
      </c>
      <c r="E39" s="23" t="s">
        <v>6</v>
      </c>
      <c r="F39" s="23">
        <v>6</v>
      </c>
    </row>
    <row r="40" spans="1:13" x14ac:dyDescent="0.2">
      <c r="A40" s="22">
        <v>1</v>
      </c>
      <c r="B40" s="25">
        <v>1.3190546373795999</v>
      </c>
      <c r="C40" s="25">
        <v>11.951964651280001</v>
      </c>
      <c r="D40" s="25">
        <v>168.85763211417</v>
      </c>
      <c r="E40" s="25">
        <v>384.78953115286998</v>
      </c>
      <c r="F40" s="25">
        <v>1833.153610454</v>
      </c>
    </row>
    <row r="41" spans="1:13" x14ac:dyDescent="0.2">
      <c r="A41" s="22">
        <v>2</v>
      </c>
      <c r="B41" s="25">
        <v>1.3741566889742001</v>
      </c>
      <c r="C41" s="25">
        <v>10.05833572317</v>
      </c>
      <c r="D41" s="25">
        <v>413.76098024572002</v>
      </c>
      <c r="E41" s="25">
        <v>427.67927479745998</v>
      </c>
      <c r="F41" s="25">
        <v>1738.3910148435</v>
      </c>
    </row>
    <row r="42" spans="1:13" x14ac:dyDescent="0.2">
      <c r="A42" s="22">
        <v>3</v>
      </c>
      <c r="B42" s="25">
        <v>1.2711325631679</v>
      </c>
      <c r="C42" s="25">
        <v>10.174273670051001</v>
      </c>
      <c r="D42" s="25">
        <v>155.05008744167</v>
      </c>
      <c r="E42" s="25">
        <v>468.19132071938998</v>
      </c>
      <c r="F42" s="25">
        <v>1935.9663534086001</v>
      </c>
    </row>
    <row r="43" spans="1:13" x14ac:dyDescent="0.2">
      <c r="A43" s="22">
        <v>4</v>
      </c>
      <c r="B43" s="25">
        <v>1.2299973289866</v>
      </c>
      <c r="C43" s="25">
        <v>10.546397398471001</v>
      </c>
      <c r="D43" s="25">
        <v>176.90909264479001</v>
      </c>
      <c r="E43" s="25">
        <v>434.30648228718002</v>
      </c>
      <c r="F43" s="25">
        <v>1946.1263195460001</v>
      </c>
    </row>
    <row r="44" spans="1:13" x14ac:dyDescent="0.2">
      <c r="A44" s="22">
        <v>5</v>
      </c>
      <c r="B44" s="25">
        <v>1.4121748194417001</v>
      </c>
      <c r="C44" s="25">
        <v>11.992466743616999</v>
      </c>
      <c r="D44" s="25">
        <v>103.80255758844</v>
      </c>
      <c r="E44" s="25">
        <v>515.63643907461005</v>
      </c>
      <c r="F44" s="25">
        <v>1971.1532926908001</v>
      </c>
    </row>
    <row r="45" spans="1:13" x14ac:dyDescent="0.2">
      <c r="A45" s="22">
        <v>6</v>
      </c>
      <c r="B45" s="25">
        <v>1.3886130795420999</v>
      </c>
      <c r="C45" s="25">
        <v>11.941575072407</v>
      </c>
      <c r="D45" s="25">
        <v>196.87418124851999</v>
      </c>
      <c r="E45" s="25">
        <v>630.04471657731995</v>
      </c>
      <c r="F45" s="25">
        <v>2084.8604315790999</v>
      </c>
    </row>
    <row r="46" spans="1:13" x14ac:dyDescent="0.2">
      <c r="A46" s="22">
        <v>7</v>
      </c>
      <c r="B46" s="25">
        <v>1.4091740198338001</v>
      </c>
      <c r="C46" s="25">
        <v>22.521480289376001</v>
      </c>
      <c r="D46" s="25">
        <v>122.69879895321</v>
      </c>
      <c r="E46" s="25">
        <v>525.61010067900997</v>
      </c>
      <c r="F46" s="25">
        <v>1796.3788585001</v>
      </c>
    </row>
    <row r="47" spans="1:13" x14ac:dyDescent="0.2">
      <c r="A47" s="22">
        <v>8</v>
      </c>
      <c r="B47" s="25">
        <v>1.466522090597</v>
      </c>
      <c r="C47" s="25">
        <v>19.230980976826</v>
      </c>
      <c r="D47" s="25">
        <v>461.51741822499997</v>
      </c>
      <c r="E47" s="25">
        <v>623.44477986472998</v>
      </c>
      <c r="F47" s="25">
        <v>2024.5554557662999</v>
      </c>
    </row>
    <row r="48" spans="1:13" x14ac:dyDescent="0.2">
      <c r="A48" s="22">
        <v>9</v>
      </c>
      <c r="B48" s="25">
        <v>1.417435344487</v>
      </c>
      <c r="C48" s="25">
        <v>11.657276303942</v>
      </c>
      <c r="D48" s="25">
        <v>351.36816773508002</v>
      </c>
      <c r="E48" s="25">
        <v>543.65989918260004</v>
      </c>
      <c r="F48" s="25">
        <v>1984.0646852136999</v>
      </c>
    </row>
    <row r="49" spans="1:6" x14ac:dyDescent="0.2">
      <c r="A49" s="22">
        <v>10</v>
      </c>
      <c r="B49" s="25">
        <v>1.2929296425774</v>
      </c>
      <c r="C49" s="25">
        <v>10.609541737600001</v>
      </c>
      <c r="D49" s="25">
        <v>371.92434159542</v>
      </c>
      <c r="E49" s="25">
        <v>525.91663816181995</v>
      </c>
      <c r="F49" s="25">
        <v>1884.0913423768</v>
      </c>
    </row>
    <row r="50" spans="1:6" x14ac:dyDescent="0.2">
      <c r="A50" s="30" t="s">
        <v>0</v>
      </c>
      <c r="B50" s="39">
        <f>AVERAGE(B40:B49)</f>
        <v>1.35811902149873</v>
      </c>
      <c r="C50" s="31">
        <f>AVERAGE(C40:C49)</f>
        <v>13.068429256674003</v>
      </c>
      <c r="D50" s="31">
        <f>AVERAGE(D40:D49)</f>
        <v>252.27632577920198</v>
      </c>
      <c r="E50" s="31">
        <f>AVERAGE(E40:E49)</f>
        <v>507.92791824969902</v>
      </c>
      <c r="F50" s="31">
        <f>AVERAGE(F40:F49)</f>
        <v>1919.87413643789</v>
      </c>
    </row>
    <row r="51" spans="1:6" ht="15" x14ac:dyDescent="0.25">
      <c r="A51" s="30" t="s">
        <v>1</v>
      </c>
      <c r="B51" s="40">
        <f>B50+((SQRT(_xlfn.VAR.S(B40:B49)))/SQRT(9))*$B$18</f>
        <v>1.4152899697503381</v>
      </c>
      <c r="C51" s="40">
        <f t="shared" ref="C51:F51" si="4">C50+((SQRT(_xlfn.VAR.S(C40:C49)))/SQRT(9))*$B$18</f>
        <v>16.275723567271097</v>
      </c>
      <c r="D51" s="40">
        <f t="shared" si="4"/>
        <v>352.17618891516832</v>
      </c>
      <c r="E51" s="40">
        <f t="shared" si="4"/>
        <v>568.8891419588233</v>
      </c>
      <c r="F51" s="40">
        <f t="shared" si="4"/>
        <v>2000.4831414836228</v>
      </c>
    </row>
    <row r="52" spans="1:6" ht="15" x14ac:dyDescent="0.25">
      <c r="A52" s="30" t="s">
        <v>2</v>
      </c>
      <c r="B52" s="40">
        <f>B50-((SQRT(_xlfn.VAR.S(B40:B49)))/SQRT(9))*$B$18</f>
        <v>1.3009480732471219</v>
      </c>
      <c r="C52" s="40">
        <f t="shared" ref="C52:F52" si="5">C50-((SQRT(_xlfn.VAR.S(C40:C49)))/SQRT(9))*$B$18</f>
        <v>9.8611349460769091</v>
      </c>
      <c r="D52" s="40">
        <f t="shared" si="5"/>
        <v>152.37646264323564</v>
      </c>
      <c r="E52" s="40">
        <f t="shared" si="5"/>
        <v>446.96669454057479</v>
      </c>
      <c r="F52" s="40">
        <f t="shared" si="5"/>
        <v>1839.2651313921572</v>
      </c>
    </row>
    <row r="53" spans="1:6" ht="15" x14ac:dyDescent="0.25">
      <c r="A53" s="30" t="s">
        <v>3</v>
      </c>
      <c r="B53" s="33">
        <f>((SQRT(_xlfn.VAR.S(B40:B49)))/SQRT(9))*$B$18</f>
        <v>5.7170948251608074E-2</v>
      </c>
      <c r="C53" s="33">
        <f>((SQRT(_xlfn.VAR.S(C40:C49)))/SQRT(9))*$B$18</f>
        <v>3.2072943105970948</v>
      </c>
      <c r="D53" s="33">
        <f>((SQRT(_xlfn.VAR.S(D40:D49)))/SQRT(9))*$B$18</f>
        <v>99.899863135966342</v>
      </c>
      <c r="E53" s="33">
        <f>((SQRT(_xlfn.VAR.S(E40:E49)))/SQRT(9))*$B$18</f>
        <v>60.961223709124241</v>
      </c>
      <c r="F53" s="33">
        <f>((SQRT(_xlfn.VAR.S(F40:F49)))/SQRT(9))*$B$18</f>
        <v>80.609005045732886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Service time and Num packet</vt:lpstr>
      <vt:lpstr>Batch work size</vt:lpstr>
      <vt:lpstr>Queue time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damiano</dc:creator>
  <cp:lastModifiedBy>Luigi De Bianchi</cp:lastModifiedBy>
  <dcterms:created xsi:type="dcterms:W3CDTF">2015-02-08T21:17:46Z</dcterms:created>
  <dcterms:modified xsi:type="dcterms:W3CDTF">2015-02-17T17:19:45Z</dcterms:modified>
</cp:coreProperties>
</file>