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87" i="1"/>
  <c r="G88" i="1"/>
  <c r="G89" i="1"/>
  <c r="G102" i="1"/>
  <c r="G103" i="1"/>
  <c r="G104" i="1"/>
  <c r="G105" i="1"/>
  <c r="G69" i="1"/>
  <c r="G70" i="1"/>
  <c r="G71" i="1"/>
  <c r="G72" i="1"/>
  <c r="B55" i="1"/>
  <c r="G52" i="1"/>
  <c r="G53" i="1"/>
  <c r="G54" i="1"/>
  <c r="G55" i="1"/>
  <c r="B38" i="1"/>
  <c r="G38" i="1"/>
  <c r="G37" i="1"/>
  <c r="G36" i="1"/>
  <c r="G35" i="1"/>
  <c r="G13" i="1" l="1"/>
  <c r="G14" i="1"/>
  <c r="G15" i="1"/>
  <c r="G16" i="1"/>
  <c r="C105" i="1" l="1"/>
  <c r="D105" i="1"/>
  <c r="E105" i="1"/>
  <c r="F105" i="1"/>
  <c r="B105" i="1"/>
  <c r="C89" i="1"/>
  <c r="D89" i="1"/>
  <c r="E89" i="1"/>
  <c r="F89" i="1"/>
  <c r="B89" i="1"/>
  <c r="C72" i="1"/>
  <c r="D72" i="1"/>
  <c r="E72" i="1"/>
  <c r="F72" i="1"/>
  <c r="B72" i="1"/>
  <c r="C55" i="1"/>
  <c r="D55" i="1"/>
  <c r="E55" i="1"/>
  <c r="F55" i="1"/>
  <c r="F38" i="1"/>
  <c r="C38" i="1"/>
  <c r="D38" i="1"/>
  <c r="E38" i="1"/>
  <c r="C16" i="1"/>
  <c r="D16" i="1"/>
  <c r="E16" i="1"/>
  <c r="F16" i="1"/>
  <c r="B16" i="1"/>
  <c r="F102" i="1" l="1"/>
  <c r="F104" i="1" s="1"/>
  <c r="E102" i="1"/>
  <c r="D102" i="1"/>
  <c r="D104" i="1" s="1"/>
  <c r="C102" i="1"/>
  <c r="B102" i="1"/>
  <c r="B104" i="1" s="1"/>
  <c r="D86" i="1"/>
  <c r="D88" i="1" s="1"/>
  <c r="E86" i="1"/>
  <c r="F86" i="1"/>
  <c r="C86" i="1"/>
  <c r="B86" i="1"/>
  <c r="B88" i="1" s="1"/>
  <c r="F69" i="1"/>
  <c r="E69" i="1"/>
  <c r="E71" i="1" s="1"/>
  <c r="D69" i="1"/>
  <c r="C69" i="1"/>
  <c r="C71" i="1" s="1"/>
  <c r="B69" i="1"/>
  <c r="F88" i="1" l="1"/>
  <c r="F87" i="1"/>
  <c r="B103" i="1"/>
  <c r="F103" i="1"/>
  <c r="D103" i="1"/>
  <c r="C104" i="1"/>
  <c r="E104" i="1"/>
  <c r="C103" i="1"/>
  <c r="E103" i="1"/>
  <c r="D87" i="1"/>
  <c r="B87" i="1"/>
  <c r="C88" i="1"/>
  <c r="E88" i="1"/>
  <c r="C87" i="1"/>
  <c r="E87" i="1"/>
  <c r="C70" i="1"/>
  <c r="E70" i="1"/>
  <c r="B71" i="1"/>
  <c r="D71" i="1"/>
  <c r="F71" i="1"/>
  <c r="B70" i="1"/>
  <c r="D70" i="1"/>
  <c r="F70" i="1"/>
  <c r="F52" i="1"/>
  <c r="E52" i="1"/>
  <c r="E54" i="1" s="1"/>
  <c r="D52" i="1"/>
  <c r="C52" i="1"/>
  <c r="C54" i="1" s="1"/>
  <c r="B52" i="1"/>
  <c r="C53" i="1" l="1"/>
  <c r="E53" i="1"/>
  <c r="B54" i="1"/>
  <c r="D54" i="1"/>
  <c r="F54" i="1"/>
  <c r="B53" i="1"/>
  <c r="D53" i="1"/>
  <c r="F53" i="1"/>
  <c r="F35" i="1"/>
  <c r="F37" i="1" s="1"/>
  <c r="E35" i="1"/>
  <c r="D35" i="1"/>
  <c r="D37" i="1" s="1"/>
  <c r="C35" i="1"/>
  <c r="B35" i="1"/>
  <c r="B37" i="1" s="1"/>
  <c r="D36" i="1" l="1"/>
  <c r="F36" i="1"/>
  <c r="B36" i="1"/>
  <c r="C37" i="1"/>
  <c r="E37" i="1"/>
  <c r="C36" i="1"/>
  <c r="E36" i="1"/>
  <c r="D14" i="1"/>
  <c r="C13" i="1"/>
  <c r="C15" i="1" s="1"/>
  <c r="D13" i="1"/>
  <c r="D15" i="1" s="1"/>
  <c r="E13" i="1"/>
  <c r="E14" i="1" s="1"/>
  <c r="F13" i="1"/>
  <c r="F14" i="1" s="1"/>
  <c r="B13" i="1"/>
  <c r="B14" i="1" s="1"/>
  <c r="F15" i="1" l="1"/>
  <c r="E15" i="1"/>
  <c r="C14" i="1"/>
  <c r="B15" i="1"/>
</calcChain>
</file>

<file path=xl/sharedStrings.xml><?xml version="1.0" encoding="utf-8"?>
<sst xmlns="http://schemas.openxmlformats.org/spreadsheetml/2006/main" count="55" uniqueCount="15">
  <si>
    <t>Avg</t>
  </si>
  <si>
    <t>CI UP</t>
  </si>
  <si>
    <t>CI DOWN</t>
  </si>
  <si>
    <t>Increment</t>
  </si>
  <si>
    <t>CI</t>
  </si>
  <si>
    <t>4.4</t>
  </si>
  <si>
    <t>ST</t>
  </si>
  <si>
    <t>2.7</t>
  </si>
  <si>
    <t>0.4</t>
  </si>
  <si>
    <t>response time r=5</t>
  </si>
  <si>
    <t>response time r=50</t>
  </si>
  <si>
    <t>queue time r=5</t>
  </si>
  <si>
    <t>queue time r=50</t>
  </si>
  <si>
    <t>batch work size r=5</t>
  </si>
  <si>
    <t>batch work size r=50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</si>
</sst>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#,##0.0000000000"/>
    <numFmt numFmtId="166" formatCode="#,##0.000000000000"/>
    <numFmt numFmtId="167" formatCode="#,##0.0000000000000"/>
    <numFmt numFmtId="168" formatCode="0.000000000000000"/>
    <numFmt numFmtId="169" formatCode="0.000000000"/>
    <numFmt numFmtId="170" formatCode="#,##0.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rgb="FFD5A6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164" fontId="1" fillId="4" borderId="1" xfId="0" applyNumberFormat="1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5" borderId="0" xfId="0" applyFont="1" applyFill="1" applyBorder="1" applyAlignment="1">
      <alignment horizontal="left"/>
    </xf>
    <xf numFmtId="0" fontId="0" fillId="6" borderId="0" xfId="0" applyFill="1"/>
    <xf numFmtId="9" fontId="1" fillId="3" borderId="0" xfId="0" applyNumberFormat="1" applyFont="1" applyFill="1" applyBorder="1" applyAlignment="1">
      <alignment horizontal="left"/>
    </xf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3" borderId="1" xfId="0" applyNumberFormat="1" applyFill="1" applyBorder="1"/>
    <xf numFmtId="169" fontId="1" fillId="4" borderId="1" xfId="0" applyNumberFormat="1" applyFont="1" applyFill="1" applyBorder="1"/>
    <xf numFmtId="0" fontId="0" fillId="7" borderId="1" xfId="0" applyFill="1" applyBorder="1"/>
    <xf numFmtId="165" fontId="0" fillId="8" borderId="0" xfId="0" applyNumberFormat="1" applyFill="1"/>
    <xf numFmtId="166" fontId="0" fillId="8" borderId="0" xfId="0" applyNumberFormat="1" applyFill="1"/>
    <xf numFmtId="167" fontId="0" fillId="8" borderId="0" xfId="0" applyNumberFormat="1" applyFill="1"/>
    <xf numFmtId="0" fontId="0" fillId="0" borderId="2" xfId="0" applyBorder="1"/>
    <xf numFmtId="0" fontId="0" fillId="8" borderId="2" xfId="0" applyFill="1" applyBorder="1"/>
    <xf numFmtId="0" fontId="2" fillId="0" borderId="0" xfId="0" applyFont="1"/>
    <xf numFmtId="0" fontId="2" fillId="8" borderId="0" xfId="0" applyFont="1" applyFill="1"/>
    <xf numFmtId="0" fontId="2" fillId="8" borderId="2" xfId="0" applyFont="1" applyFill="1" applyBorder="1"/>
    <xf numFmtId="3" fontId="0" fillId="8" borderId="0" xfId="0" applyNumberFormat="1" applyFill="1"/>
    <xf numFmtId="170" fontId="0" fillId="8" borderId="0" xfId="0" applyNumberFormat="1" applyFill="1"/>
    <xf numFmtId="170" fontId="0" fillId="8" borderId="2" xfId="0" applyNumberFormat="1" applyFill="1" applyBorder="1"/>
    <xf numFmtId="0" fontId="1" fillId="3" borderId="0" xfId="0" applyFont="1" applyFill="1" applyBorder="1"/>
    <xf numFmtId="168" fontId="0" fillId="3" borderId="0" xfId="0" applyNumberFormat="1" applyFill="1" applyBorder="1"/>
    <xf numFmtId="168" fontId="0" fillId="3" borderId="2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BATCH</a:t>
            </a:r>
            <a:r>
              <a:rPr lang="it-IT" baseline="0"/>
              <a:t> SIZE 5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5832979383801087E-2"/>
          <c:y val="0.1087616652085156"/>
          <c:w val="0.84589129483814518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Sheet1!$B$16:$F$16</c:f>
                <c:numCache>
                  <c:formatCode>General</c:formatCode>
                  <c:ptCount val="5"/>
                  <c:pt idx="0">
                    <c:v>1057.0307755034457</c:v>
                  </c:pt>
                  <c:pt idx="1">
                    <c:v>478.04233960567973</c:v>
                  </c:pt>
                  <c:pt idx="2">
                    <c:v>0.21494309401462519</c:v>
                  </c:pt>
                  <c:pt idx="3">
                    <c:v>9.2484348652278572E-2</c:v>
                  </c:pt>
                  <c:pt idx="4">
                    <c:v>4.0280913352562404E-2</c:v>
                  </c:pt>
                </c:numCache>
              </c:numRef>
            </c:plus>
            <c:minus>
              <c:numRef>
                <c:f>Sheet1!$B$16:$F$16</c:f>
                <c:numCache>
                  <c:formatCode>General</c:formatCode>
                  <c:ptCount val="5"/>
                  <c:pt idx="0">
                    <c:v>1057.0307755034457</c:v>
                  </c:pt>
                  <c:pt idx="1">
                    <c:v>478.04233960567973</c:v>
                  </c:pt>
                  <c:pt idx="2">
                    <c:v>0.21494309401462519</c:v>
                  </c:pt>
                  <c:pt idx="3">
                    <c:v>9.2484348652278572E-2</c:v>
                  </c:pt>
                  <c:pt idx="4">
                    <c:v>4.0280913352562404E-2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Sheet1!$B$2:$G$2</c:f>
              <c:strCache>
                <c:ptCount val="6"/>
                <c:pt idx="0">
                  <c:v>200</c:v>
                </c:pt>
                <c:pt idx="1">
                  <c:v>40</c:v>
                </c:pt>
                <c:pt idx="2">
                  <c:v>8</c:v>
                </c:pt>
                <c:pt idx="3">
                  <c:v>4.4</c:v>
                </c:pt>
                <c:pt idx="4">
                  <c:v>2.7</c:v>
                </c:pt>
                <c:pt idx="5">
                  <c:v>0.4</c:v>
                </c:pt>
              </c:strCache>
            </c:strRef>
          </c:cat>
          <c:val>
            <c:numRef>
              <c:f>Sheet1!$B$13:$G$13</c:f>
              <c:numCache>
                <c:formatCode>0.00000</c:formatCode>
                <c:ptCount val="6"/>
                <c:pt idx="0">
                  <c:v>44971.152295657703</c:v>
                </c:pt>
                <c:pt idx="1">
                  <c:v>25005.482030198698</c:v>
                </c:pt>
                <c:pt idx="2">
                  <c:v>16.413031400196331</c:v>
                </c:pt>
                <c:pt idx="3">
                  <c:v>7.5628015689639998</c:v>
                </c:pt>
                <c:pt idx="4">
                  <c:v>4.1630609960649094</c:v>
                </c:pt>
                <c:pt idx="5">
                  <c:v>0.43994193219697808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11520"/>
        <c:axId val="139213056"/>
      </c:lineChart>
      <c:catAx>
        <c:axId val="13921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213056"/>
        <c:crosses val="autoZero"/>
        <c:auto val="1"/>
        <c:lblAlgn val="ctr"/>
        <c:lblOffset val="100"/>
        <c:noMultiLvlLbl val="0"/>
      </c:catAx>
      <c:valAx>
        <c:axId val="1392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21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BATCH</a:t>
            </a:r>
            <a:r>
              <a:rPr lang="it-IT" baseline="0"/>
              <a:t> SIZE 50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134211546874529E-2"/>
          <c:y val="0.16375555362724301"/>
          <c:w val="0.89776434595196242"/>
          <c:h val="0.7474031380150206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Sheet1!$B$38:$F$38</c:f>
                <c:numCache>
                  <c:formatCode>General</c:formatCode>
                  <c:ptCount val="5"/>
                  <c:pt idx="0">
                    <c:v>472.73761667339426</c:v>
                  </c:pt>
                  <c:pt idx="1">
                    <c:v>1.1235661761010611</c:v>
                  </c:pt>
                  <c:pt idx="2">
                    <c:v>0.15072008173882748</c:v>
                  </c:pt>
                  <c:pt idx="3">
                    <c:v>6.9462756660322852E-2</c:v>
                  </c:pt>
                  <c:pt idx="4">
                    <c:v>3.6136628846192169E-2</c:v>
                  </c:pt>
                </c:numCache>
              </c:numRef>
            </c:plus>
            <c:minus>
              <c:numRef>
                <c:f>Sheet1!$B$38:$F$38</c:f>
                <c:numCache>
                  <c:formatCode>General</c:formatCode>
                  <c:ptCount val="5"/>
                  <c:pt idx="0">
                    <c:v>472.73761667339426</c:v>
                  </c:pt>
                  <c:pt idx="1">
                    <c:v>1.1235661761010611</c:v>
                  </c:pt>
                  <c:pt idx="2">
                    <c:v>0.15072008173882748</c:v>
                  </c:pt>
                  <c:pt idx="3">
                    <c:v>6.9462756660322852E-2</c:v>
                  </c:pt>
                  <c:pt idx="4">
                    <c:v>3.6136628846192169E-2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Sheet1!$B$24:$G$24</c:f>
              <c:strCache>
                <c:ptCount val="6"/>
                <c:pt idx="0">
                  <c:v>200</c:v>
                </c:pt>
                <c:pt idx="1">
                  <c:v>40</c:v>
                </c:pt>
                <c:pt idx="2">
                  <c:v>8</c:v>
                </c:pt>
                <c:pt idx="3">
                  <c:v>4.4</c:v>
                </c:pt>
                <c:pt idx="4">
                  <c:v>2.7</c:v>
                </c:pt>
                <c:pt idx="5">
                  <c:v>0.4</c:v>
                </c:pt>
              </c:strCache>
            </c:strRef>
          </c:cat>
          <c:val>
            <c:numRef>
              <c:f>Sheet1!$B$35:$G$35</c:f>
              <c:numCache>
                <c:formatCode>0.00000</c:formatCode>
                <c:ptCount val="6"/>
                <c:pt idx="0" formatCode="0.000000000">
                  <c:v>2240.6895634216498</c:v>
                </c:pt>
                <c:pt idx="1">
                  <c:v>80.403712046128689</c:v>
                </c:pt>
                <c:pt idx="2">
                  <c:v>14.765474470241269</c:v>
                </c:pt>
                <c:pt idx="3">
                  <c:v>7.4124155092560517</c:v>
                </c:pt>
                <c:pt idx="4">
                  <c:v>4.1414874215608899</c:v>
                </c:pt>
                <c:pt idx="5">
                  <c:v>0.43994193219697808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33536"/>
        <c:axId val="139259904"/>
      </c:lineChart>
      <c:catAx>
        <c:axId val="1392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259904"/>
        <c:crosses val="autoZero"/>
        <c:auto val="1"/>
        <c:lblAlgn val="ctr"/>
        <c:lblOffset val="100"/>
        <c:noMultiLvlLbl val="0"/>
      </c:catAx>
      <c:valAx>
        <c:axId val="1392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2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Sheet1!$B$55:$F$55</c:f>
                <c:numCache>
                  <c:formatCode>General</c:formatCode>
                  <c:ptCount val="5"/>
                  <c:pt idx="0">
                    <c:v>1053.4305553280549</c:v>
                  </c:pt>
                  <c:pt idx="1">
                    <c:v>477.73855134254006</c:v>
                  </c:pt>
                  <c:pt idx="2">
                    <c:v>0.15415998037112311</c:v>
                  </c:pt>
                  <c:pt idx="3">
                    <c:v>4.9484984304669417E-2</c:v>
                  </c:pt>
                  <c:pt idx="4">
                    <c:v>2.3617894522883421E-2</c:v>
                  </c:pt>
                </c:numCache>
              </c:numRef>
            </c:plus>
            <c:minus>
              <c:numRef>
                <c:f>Sheet1!$B$55:$F$55</c:f>
                <c:numCache>
                  <c:formatCode>General</c:formatCode>
                  <c:ptCount val="5"/>
                  <c:pt idx="0">
                    <c:v>1053.4305553280549</c:v>
                  </c:pt>
                  <c:pt idx="1">
                    <c:v>477.73855134254006</c:v>
                  </c:pt>
                  <c:pt idx="2">
                    <c:v>0.15415998037112311</c:v>
                  </c:pt>
                  <c:pt idx="3">
                    <c:v>4.9484984304669417E-2</c:v>
                  </c:pt>
                  <c:pt idx="4">
                    <c:v>2.3617894522883421E-2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Sheet1!$B$41:$G$41</c:f>
              <c:strCache>
                <c:ptCount val="6"/>
                <c:pt idx="0">
                  <c:v>200</c:v>
                </c:pt>
                <c:pt idx="1">
                  <c:v>40</c:v>
                </c:pt>
                <c:pt idx="2">
                  <c:v>8</c:v>
                </c:pt>
                <c:pt idx="3">
                  <c:v>4.4</c:v>
                </c:pt>
                <c:pt idx="4">
                  <c:v>2.7</c:v>
                </c:pt>
                <c:pt idx="5">
                  <c:v>0.4</c:v>
                </c:pt>
              </c:strCache>
            </c:strRef>
          </c:cat>
          <c:val>
            <c:numRef>
              <c:f>Sheet1!$B$52:$G$52</c:f>
              <c:numCache>
                <c:formatCode>0.00000</c:formatCode>
                <c:ptCount val="6"/>
                <c:pt idx="0" formatCode="0.000000000">
                  <c:v>44862.082622926901</c:v>
                </c:pt>
                <c:pt idx="1">
                  <c:v>24975.5691196197</c:v>
                </c:pt>
                <c:pt idx="2">
                  <c:v>8.456573347295091</c:v>
                </c:pt>
                <c:pt idx="3">
                  <c:v>3.1932739536438901</c:v>
                </c:pt>
                <c:pt idx="4">
                  <c:v>1.4578599726170101</c:v>
                </c:pt>
                <c:pt idx="5">
                  <c:v>4.0542095576645502E-2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60416"/>
        <c:axId val="140461952"/>
      </c:lineChart>
      <c:catAx>
        <c:axId val="14046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461952"/>
        <c:crosses val="autoZero"/>
        <c:auto val="1"/>
        <c:lblAlgn val="ctr"/>
        <c:lblOffset val="100"/>
        <c:noMultiLvlLbl val="0"/>
      </c:catAx>
      <c:valAx>
        <c:axId val="1404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46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Sheet1!$B$72:$F$72</c:f>
                <c:numCache>
                  <c:formatCode>General</c:formatCode>
                  <c:ptCount val="5"/>
                  <c:pt idx="0">
                    <c:v>469.56765778500915</c:v>
                  </c:pt>
                  <c:pt idx="1">
                    <c:v>0.61807933641638146</c:v>
                  </c:pt>
                  <c:pt idx="2">
                    <c:v>9.2124501414186266E-2</c:v>
                  </c:pt>
                  <c:pt idx="3">
                    <c:v>3.1589206138076087E-2</c:v>
                  </c:pt>
                  <c:pt idx="4">
                    <c:v>1.9710137274321023E-2</c:v>
                  </c:pt>
                </c:numCache>
              </c:numRef>
            </c:plus>
            <c:minus>
              <c:numRef>
                <c:f>Sheet1!$B$72:$F$72</c:f>
                <c:numCache>
                  <c:formatCode>General</c:formatCode>
                  <c:ptCount val="5"/>
                  <c:pt idx="0">
                    <c:v>469.56765778500915</c:v>
                  </c:pt>
                  <c:pt idx="1">
                    <c:v>0.61807933641638146</c:v>
                  </c:pt>
                  <c:pt idx="2">
                    <c:v>9.2124501414186266E-2</c:v>
                  </c:pt>
                  <c:pt idx="3">
                    <c:v>3.1589206138076087E-2</c:v>
                  </c:pt>
                  <c:pt idx="4">
                    <c:v>1.9710137274321023E-2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Sheet1!$B$58:$G$58</c:f>
              <c:strCache>
                <c:ptCount val="6"/>
                <c:pt idx="0">
                  <c:v>200</c:v>
                </c:pt>
                <c:pt idx="1">
                  <c:v>40</c:v>
                </c:pt>
                <c:pt idx="2">
                  <c:v>8</c:v>
                </c:pt>
                <c:pt idx="3">
                  <c:v>4.4</c:v>
                </c:pt>
                <c:pt idx="4">
                  <c:v>2.7</c:v>
                </c:pt>
                <c:pt idx="5">
                  <c:v>0.4</c:v>
                </c:pt>
              </c:strCache>
            </c:strRef>
          </c:cat>
          <c:val>
            <c:numRef>
              <c:f>Sheet1!$B$69:$G$69</c:f>
              <c:numCache>
                <c:formatCode>0.00000</c:formatCode>
                <c:ptCount val="6"/>
                <c:pt idx="0" formatCode="0.000000000">
                  <c:v>2044.0162109707903</c:v>
                </c:pt>
                <c:pt idx="1">
                  <c:v>40.354161807472401</c:v>
                </c:pt>
                <c:pt idx="2">
                  <c:v>6.7944211342277949</c:v>
                </c:pt>
                <c:pt idx="3">
                  <c:v>3.0369419284691399</c:v>
                </c:pt>
                <c:pt idx="4">
                  <c:v>1.43505916881004</c:v>
                </c:pt>
                <c:pt idx="5">
                  <c:v>4.0542095576645502E-2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79872"/>
        <c:axId val="140481664"/>
      </c:lineChart>
      <c:catAx>
        <c:axId val="14047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481664"/>
        <c:crosses val="autoZero"/>
        <c:auto val="1"/>
        <c:lblAlgn val="ctr"/>
        <c:lblOffset val="100"/>
        <c:noMultiLvlLbl val="0"/>
      </c:catAx>
      <c:valAx>
        <c:axId val="1404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47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580927384076995E-2"/>
          <c:y val="5.5555555555555552E-2"/>
          <c:w val="0.89019685039370078"/>
          <c:h val="0.84167468649752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Sheet1!$B$89:$F$89</c:f>
                <c:numCache>
                  <c:formatCode>General</c:formatCode>
                  <c:ptCount val="5"/>
                  <c:pt idx="0">
                    <c:v>2.0785030726988957E-3</c:v>
                  </c:pt>
                  <c:pt idx="1">
                    <c:v>5.5366743520424849E-4</c:v>
                  </c:pt>
                  <c:pt idx="2">
                    <c:v>1.3118457820650093E-2</c:v>
                  </c:pt>
                  <c:pt idx="3">
                    <c:v>8.6274280166003595E-3</c:v>
                  </c:pt>
                  <c:pt idx="4">
                    <c:v>2.7417764840423535E-3</c:v>
                  </c:pt>
                </c:numCache>
              </c:numRef>
            </c:plus>
            <c:minus>
              <c:numRef>
                <c:f>Sheet1!$B$89:$F$89</c:f>
                <c:numCache>
                  <c:formatCode>General</c:formatCode>
                  <c:ptCount val="5"/>
                  <c:pt idx="0">
                    <c:v>2.0785030726988957E-3</c:v>
                  </c:pt>
                  <c:pt idx="1">
                    <c:v>5.5366743520424849E-4</c:v>
                  </c:pt>
                  <c:pt idx="2">
                    <c:v>1.3118457820650093E-2</c:v>
                  </c:pt>
                  <c:pt idx="3">
                    <c:v>8.6274280166003595E-3</c:v>
                  </c:pt>
                  <c:pt idx="4">
                    <c:v>2.7417764840423535E-3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Sheet1!$B$75:$G$75</c:f>
              <c:strCache>
                <c:ptCount val="6"/>
                <c:pt idx="0">
                  <c:v>200</c:v>
                </c:pt>
                <c:pt idx="1">
                  <c:v>40</c:v>
                </c:pt>
                <c:pt idx="2">
                  <c:v>8</c:v>
                </c:pt>
                <c:pt idx="3">
                  <c:v>4.4</c:v>
                </c:pt>
                <c:pt idx="4">
                  <c:v>2.7</c:v>
                </c:pt>
                <c:pt idx="5">
                  <c:v>0.4</c:v>
                </c:pt>
              </c:strCache>
            </c:strRef>
          </c:cat>
          <c:val>
            <c:numRef>
              <c:f>Sheet1!$B$86:$G$86</c:f>
              <c:numCache>
                <c:formatCode>0.00000</c:formatCode>
                <c:ptCount val="6"/>
                <c:pt idx="0" formatCode="0.000000000">
                  <c:v>4.9912030304791006</c:v>
                </c:pt>
                <c:pt idx="1">
                  <c:v>4.9979178651155003</c:v>
                </c:pt>
                <c:pt idx="2">
                  <c:v>2.28724727497824</c:v>
                </c:pt>
                <c:pt idx="3">
                  <c:v>1.5590635373260899</c:v>
                </c:pt>
                <c:pt idx="4">
                  <c:v>1.2725779262895602</c:v>
                </c:pt>
                <c:pt idx="5">
                  <c:v>1.0097139550491401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11360"/>
        <c:axId val="140912896"/>
      </c:lineChart>
      <c:catAx>
        <c:axId val="14091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912896"/>
        <c:crosses val="autoZero"/>
        <c:auto val="1"/>
        <c:lblAlgn val="ctr"/>
        <c:lblOffset val="100"/>
        <c:noMultiLvlLbl val="0"/>
      </c:catAx>
      <c:valAx>
        <c:axId val="1409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91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267530435849543"/>
          <c:y val="4.2424248497864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Sheet1!$B$105:$F$105</c:f>
                <c:numCache>
                  <c:formatCode>General</c:formatCode>
                  <c:ptCount val="5"/>
                  <c:pt idx="0">
                    <c:v>0.7987320118394885</c:v>
                  </c:pt>
                  <c:pt idx="1">
                    <c:v>0.12168701409380145</c:v>
                  </c:pt>
                  <c:pt idx="2">
                    <c:v>1.9083984684090814E-2</c:v>
                  </c:pt>
                  <c:pt idx="3">
                    <c:v>7.9360205835959166E-3</c:v>
                  </c:pt>
                  <c:pt idx="4">
                    <c:v>2.8138255665190533E-3</c:v>
                  </c:pt>
                </c:numCache>
              </c:numRef>
            </c:plus>
            <c:minus>
              <c:numRef>
                <c:f>Sheet1!$B$105:$F$105</c:f>
                <c:numCache>
                  <c:formatCode>General</c:formatCode>
                  <c:ptCount val="5"/>
                  <c:pt idx="0">
                    <c:v>0.7987320118394885</c:v>
                  </c:pt>
                  <c:pt idx="1">
                    <c:v>0.12168701409380145</c:v>
                  </c:pt>
                  <c:pt idx="2">
                    <c:v>1.9083984684090814E-2</c:v>
                  </c:pt>
                  <c:pt idx="3">
                    <c:v>7.9360205835959166E-3</c:v>
                  </c:pt>
                  <c:pt idx="4">
                    <c:v>2.8138255665190533E-3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Sheet1!$B$91:$G$91</c:f>
              <c:strCache>
                <c:ptCount val="6"/>
                <c:pt idx="0">
                  <c:v>200</c:v>
                </c:pt>
                <c:pt idx="1">
                  <c:v>40</c:v>
                </c:pt>
                <c:pt idx="2">
                  <c:v>8</c:v>
                </c:pt>
                <c:pt idx="3">
                  <c:v>4.4</c:v>
                </c:pt>
                <c:pt idx="4">
                  <c:v>2.7</c:v>
                </c:pt>
                <c:pt idx="5">
                  <c:v>0.4</c:v>
                </c:pt>
              </c:strCache>
            </c:strRef>
          </c:cat>
          <c:val>
            <c:numRef>
              <c:f>Sheet1!$B$102:$G$102</c:f>
              <c:numCache>
                <c:formatCode>0.00000</c:formatCode>
                <c:ptCount val="6"/>
                <c:pt idx="0" formatCode="0.000000000">
                  <c:v>48.371839464094599</c:v>
                </c:pt>
                <c:pt idx="1">
                  <c:v>10.102662790597622</c:v>
                </c:pt>
                <c:pt idx="2">
                  <c:v>2.3273238254278201</c:v>
                </c:pt>
                <c:pt idx="3">
                  <c:v>1.5707170003590403</c:v>
                </c:pt>
                <c:pt idx="4">
                  <c:v>1.2748417466969002</c:v>
                </c:pt>
                <c:pt idx="5">
                  <c:v>1.0097139550491401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57952"/>
        <c:axId val="140963840"/>
      </c:lineChart>
      <c:catAx>
        <c:axId val="14095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963840"/>
        <c:crosses val="autoZero"/>
        <c:auto val="1"/>
        <c:lblAlgn val="ctr"/>
        <c:lblOffset val="100"/>
        <c:noMultiLvlLbl val="0"/>
      </c:catAx>
      <c:valAx>
        <c:axId val="1409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95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31296</xdr:colOff>
      <xdr:row>1</xdr:row>
      <xdr:rowOff>13606</xdr:rowOff>
    </xdr:from>
    <xdr:to>
      <xdr:col>16</xdr:col>
      <xdr:colOff>1074963</xdr:colOff>
      <xdr:row>20</xdr:row>
      <xdr:rowOff>176892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605517</xdr:colOff>
      <xdr:row>22</xdr:row>
      <xdr:rowOff>151264</xdr:rowOff>
    </xdr:from>
    <xdr:to>
      <xdr:col>16</xdr:col>
      <xdr:colOff>571500</xdr:colOff>
      <xdr:row>37</xdr:row>
      <xdr:rowOff>163285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95251</xdr:colOff>
      <xdr:row>40</xdr:row>
      <xdr:rowOff>131989</xdr:rowOff>
    </xdr:from>
    <xdr:to>
      <xdr:col>16</xdr:col>
      <xdr:colOff>625929</xdr:colOff>
      <xdr:row>55</xdr:row>
      <xdr:rowOff>17689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571500</xdr:colOff>
      <xdr:row>56</xdr:row>
      <xdr:rowOff>176893</xdr:rowOff>
    </xdr:from>
    <xdr:to>
      <xdr:col>15</xdr:col>
      <xdr:colOff>244929</xdr:colOff>
      <xdr:row>71</xdr:row>
      <xdr:rowOff>62593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530679</xdr:colOff>
      <xdr:row>74</xdr:row>
      <xdr:rowOff>40821</xdr:rowOff>
    </xdr:from>
    <xdr:to>
      <xdr:col>15</xdr:col>
      <xdr:colOff>204108</xdr:colOff>
      <xdr:row>88</xdr:row>
      <xdr:rowOff>117021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571500</xdr:colOff>
      <xdr:row>90</xdr:row>
      <xdr:rowOff>40821</xdr:rowOff>
    </xdr:from>
    <xdr:to>
      <xdr:col>16</xdr:col>
      <xdr:colOff>612321</xdr:colOff>
      <xdr:row>105</xdr:row>
      <xdr:rowOff>176892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abSelected="1" topLeftCell="A64" zoomScale="70" zoomScaleNormal="70" workbookViewId="0">
      <selection activeCell="A73" sqref="A73:XFD73"/>
    </sheetView>
  </sheetViews>
  <sheetFormatPr defaultRowHeight="15" x14ac:dyDescent="0.25"/>
  <cols>
    <col min="2" max="2" width="28.42578125" customWidth="1"/>
    <col min="3" max="3" width="24.42578125" bestFit="1" customWidth="1"/>
    <col min="4" max="4" width="23.28515625" bestFit="1" customWidth="1"/>
    <col min="5" max="5" width="38.5703125" bestFit="1" customWidth="1"/>
    <col min="6" max="6" width="43.7109375" customWidth="1"/>
    <col min="7" max="7" width="22" bestFit="1" customWidth="1"/>
    <col min="17" max="17" width="17.85546875" bestFit="1" customWidth="1"/>
    <col min="18" max="18" width="17.5703125" bestFit="1" customWidth="1"/>
    <col min="20" max="20" width="17.42578125" customWidth="1"/>
    <col min="24" max="24" width="38.5703125" bestFit="1" customWidth="1"/>
  </cols>
  <sheetData>
    <row r="1" spans="1:24" ht="28.5" customHeight="1" x14ac:dyDescent="0.4">
      <c r="D1" s="22" t="s">
        <v>9</v>
      </c>
      <c r="G1" s="20"/>
    </row>
    <row r="2" spans="1:24" x14ac:dyDescent="0.25">
      <c r="A2" t="s">
        <v>6</v>
      </c>
      <c r="B2" s="16">
        <v>200</v>
      </c>
      <c r="C2" s="16">
        <v>40</v>
      </c>
      <c r="D2" s="16">
        <v>8</v>
      </c>
      <c r="E2" s="16" t="s">
        <v>5</v>
      </c>
      <c r="F2" s="16" t="s">
        <v>7</v>
      </c>
      <c r="G2" s="16" t="s">
        <v>8</v>
      </c>
    </row>
    <row r="3" spans="1:24" x14ac:dyDescent="0.25">
      <c r="A3" s="2">
        <v>1</v>
      </c>
      <c r="B3" s="11">
        <v>43279.414261573002</v>
      </c>
      <c r="C3" s="11">
        <v>24634.690167801</v>
      </c>
      <c r="D3" s="12">
        <v>16.3145728652154</v>
      </c>
      <c r="E3" s="13">
        <v>7.5586518586402001</v>
      </c>
      <c r="F3" s="13">
        <v>4.1416102531543002</v>
      </c>
      <c r="G3" s="20">
        <v>0.43686741646546001</v>
      </c>
    </row>
    <row r="4" spans="1:24" x14ac:dyDescent="0.25">
      <c r="A4" s="2">
        <v>2</v>
      </c>
      <c r="B4" s="11">
        <v>46173.990482606998</v>
      </c>
      <c r="C4" s="11">
        <v>24791.505729672001</v>
      </c>
      <c r="D4" s="12">
        <v>16.100521218139502</v>
      </c>
      <c r="E4" s="13">
        <v>7.4712651260484</v>
      </c>
      <c r="F4" s="13">
        <v>4.1612434575227999</v>
      </c>
      <c r="G4" s="20">
        <v>0.43953367284070999</v>
      </c>
    </row>
    <row r="5" spans="1:24" x14ac:dyDescent="0.25">
      <c r="A5" s="2">
        <v>3</v>
      </c>
      <c r="B5" s="11">
        <v>44069.604658014003</v>
      </c>
      <c r="C5" s="11">
        <v>24803.072629555001</v>
      </c>
      <c r="D5" s="12">
        <v>16.422083263015999</v>
      </c>
      <c r="E5" s="13">
        <v>7.4772584104015003</v>
      </c>
      <c r="F5" s="13">
        <v>4.1649920638723001</v>
      </c>
      <c r="G5" s="20">
        <v>0.44307671760131001</v>
      </c>
    </row>
    <row r="6" spans="1:24" x14ac:dyDescent="0.25">
      <c r="A6" s="2">
        <v>4</v>
      </c>
      <c r="B6" s="11">
        <v>47577.846454639002</v>
      </c>
      <c r="C6" s="11">
        <v>25800.377567324002</v>
      </c>
      <c r="D6" s="12">
        <v>16.345221974104099</v>
      </c>
      <c r="E6" s="13">
        <v>7.5311239025088996</v>
      </c>
      <c r="F6" s="13">
        <v>4.2236801266175998</v>
      </c>
      <c r="G6" s="20">
        <v>0.44500348112914001</v>
      </c>
    </row>
    <row r="7" spans="1:24" x14ac:dyDescent="0.25">
      <c r="A7" s="2">
        <v>5</v>
      </c>
      <c r="B7" s="11">
        <v>44826.850816427999</v>
      </c>
      <c r="C7" s="11">
        <v>24028.818663841001</v>
      </c>
      <c r="D7" s="12">
        <v>16.741833291660701</v>
      </c>
      <c r="E7" s="13">
        <v>7.6424249489024003</v>
      </c>
      <c r="F7" s="13">
        <v>4.1706169581286003</v>
      </c>
      <c r="G7" s="20">
        <v>0.44323532362189</v>
      </c>
    </row>
    <row r="8" spans="1:24" x14ac:dyDescent="0.25">
      <c r="A8" s="2">
        <v>6</v>
      </c>
      <c r="B8" s="11">
        <v>45149.175052598002</v>
      </c>
      <c r="C8" s="11">
        <v>25712.592627133999</v>
      </c>
      <c r="D8" s="12">
        <v>17.006878053872999</v>
      </c>
      <c r="E8" s="13">
        <v>7.8239585207397999</v>
      </c>
      <c r="F8" s="13">
        <v>4.2720551726298996</v>
      </c>
      <c r="G8" s="20">
        <v>0.43888841550002999</v>
      </c>
      <c r="X8" s="12"/>
    </row>
    <row r="9" spans="1:24" x14ac:dyDescent="0.25">
      <c r="A9" s="2">
        <v>7</v>
      </c>
      <c r="B9" s="11">
        <v>45018.98250418</v>
      </c>
      <c r="C9" s="11">
        <v>25596.844361329</v>
      </c>
      <c r="D9" s="12">
        <v>16.060878122378899</v>
      </c>
      <c r="E9" s="13">
        <v>7.6442644142819001</v>
      </c>
      <c r="F9" s="13">
        <v>4.1407219435244</v>
      </c>
      <c r="G9" s="20">
        <v>0.43870339221436999</v>
      </c>
      <c r="X9" s="12"/>
    </row>
    <row r="10" spans="1:24" x14ac:dyDescent="0.25">
      <c r="A10" s="2">
        <v>8</v>
      </c>
      <c r="B10" s="11">
        <v>43466.173445991</v>
      </c>
      <c r="C10" s="11">
        <v>25583.430802969</v>
      </c>
      <c r="D10" s="12">
        <v>16.3186836770947</v>
      </c>
      <c r="E10" s="13">
        <v>7.5743459197276</v>
      </c>
      <c r="F10" s="13">
        <v>4.1283655676499</v>
      </c>
      <c r="G10" s="20">
        <v>0.43942533695779001</v>
      </c>
      <c r="X10" s="12"/>
    </row>
    <row r="11" spans="1:24" x14ac:dyDescent="0.25">
      <c r="A11" s="2">
        <v>9</v>
      </c>
      <c r="B11" s="11">
        <v>43765.127131166999</v>
      </c>
      <c r="C11" s="11">
        <v>24225.989776757</v>
      </c>
      <c r="D11" s="12">
        <v>16.296571138122001</v>
      </c>
      <c r="E11" s="13">
        <v>7.3717950475757998</v>
      </c>
      <c r="F11" s="13">
        <v>4.0747767325959003</v>
      </c>
      <c r="G11" s="20">
        <v>0.43579419415428</v>
      </c>
      <c r="X11" s="12"/>
    </row>
    <row r="12" spans="1:24" x14ac:dyDescent="0.25">
      <c r="A12" s="2">
        <v>10</v>
      </c>
      <c r="B12" s="11">
        <v>46384.358149380001</v>
      </c>
      <c r="C12" s="11">
        <v>24877.497975605002</v>
      </c>
      <c r="D12" s="12">
        <v>16.523070398359</v>
      </c>
      <c r="E12" s="13">
        <v>7.5329275408134997</v>
      </c>
      <c r="F12" s="13">
        <v>4.1525476849534</v>
      </c>
      <c r="G12" s="20">
        <v>0.43889137148480001</v>
      </c>
      <c r="X12" s="12"/>
    </row>
    <row r="13" spans="1:24" x14ac:dyDescent="0.25">
      <c r="A13" s="3" t="s">
        <v>0</v>
      </c>
      <c r="B13" s="4">
        <f>AVERAGE(B3:B12)</f>
        <v>44971.152295657703</v>
      </c>
      <c r="C13" s="4">
        <f t="shared" ref="C13:F13" si="0">AVERAGE(C3:C12)</f>
        <v>25005.482030198698</v>
      </c>
      <c r="D13" s="4">
        <f t="shared" si="0"/>
        <v>16.413031400196331</v>
      </c>
      <c r="E13" s="4">
        <f t="shared" si="0"/>
        <v>7.5628015689639998</v>
      </c>
      <c r="F13" s="4">
        <f t="shared" si="0"/>
        <v>4.1630609960649094</v>
      </c>
      <c r="G13" s="4">
        <f t="shared" ref="G13" si="1">AVERAGE(G3:G12)</f>
        <v>0.43994193219697808</v>
      </c>
      <c r="X13" s="12"/>
    </row>
    <row r="14" spans="1:24" x14ac:dyDescent="0.25">
      <c r="A14" s="5" t="s">
        <v>1</v>
      </c>
      <c r="B14" s="6">
        <f>B13+((SQRT(_xlfn.VAR.S(B3:B12)))/SQRT(9))*$B$19</f>
        <v>46028.183071161147</v>
      </c>
      <c r="C14" s="6">
        <f t="shared" ref="C14:F14" si="2">C13+((SQRT(_xlfn.VAR.S(C3:C12)))/SQRT(9))*$B$19</f>
        <v>25483.524369804378</v>
      </c>
      <c r="D14" s="6">
        <f t="shared" si="2"/>
        <v>16.627974494210957</v>
      </c>
      <c r="E14" s="6">
        <f t="shared" si="2"/>
        <v>7.6552859176162782</v>
      </c>
      <c r="F14" s="6">
        <f t="shared" si="2"/>
        <v>4.203341909417472</v>
      </c>
      <c r="G14" s="6">
        <f t="shared" ref="G14" si="3">G13+((SQRT(_xlfn.VAR.S(G3:G12)))/SQRT(9))*$B$19</f>
        <v>0.44214923512621301</v>
      </c>
      <c r="X14" s="12"/>
    </row>
    <row r="15" spans="1:24" x14ac:dyDescent="0.25">
      <c r="A15" s="5" t="s">
        <v>2</v>
      </c>
      <c r="B15" s="6">
        <f>B13-((SQRT(_xlfn.VAR.S(B3:B12)))/SQRT(9))*$B$19</f>
        <v>43914.121520154258</v>
      </c>
      <c r="C15" s="6">
        <f t="shared" ref="C15:F15" si="4">C13-((SQRT(_xlfn.VAR.S(C3:C12)))/SQRT(9))*$B$19</f>
        <v>24527.439690593019</v>
      </c>
      <c r="D15" s="6">
        <f t="shared" si="4"/>
        <v>16.198088306181706</v>
      </c>
      <c r="E15" s="6">
        <f t="shared" si="4"/>
        <v>7.4703172203117214</v>
      </c>
      <c r="F15" s="6">
        <f t="shared" si="4"/>
        <v>4.1227800827123469</v>
      </c>
      <c r="G15" s="6">
        <f t="shared" ref="G15" si="5">G13-((SQRT(_xlfn.VAR.S(G3:G12)))/SQRT(9))*$B$19</f>
        <v>0.43773462926774315</v>
      </c>
      <c r="X15" s="12"/>
    </row>
    <row r="16" spans="1:24" x14ac:dyDescent="0.25">
      <c r="A16" s="5" t="s">
        <v>3</v>
      </c>
      <c r="B16" s="14">
        <f>((SQRT(_xlfn.VAR.S(B3:B12)))/SQRT(9))*$B$19</f>
        <v>1057.0307755034457</v>
      </c>
      <c r="C16" s="14">
        <f t="shared" ref="C16:F16" si="6">((SQRT(_xlfn.VAR.S(C3:C12)))/SQRT(9))*$B$19</f>
        <v>478.04233960567973</v>
      </c>
      <c r="D16" s="14">
        <f t="shared" si="6"/>
        <v>0.21494309401462519</v>
      </c>
      <c r="E16" s="14">
        <f t="shared" si="6"/>
        <v>9.2484348652278572E-2</v>
      </c>
      <c r="F16" s="14">
        <f t="shared" si="6"/>
        <v>4.0280913352562404E-2</v>
      </c>
      <c r="G16" s="14">
        <f t="shared" ref="G16" si="7">((SQRT(_xlfn.VAR.S(G3:G12)))/SQRT(9))*$B$19</f>
        <v>2.2073029292349576E-3</v>
      </c>
      <c r="R16" s="10"/>
      <c r="T16" s="10"/>
      <c r="X16" s="12"/>
    </row>
    <row r="17" spans="1:25" x14ac:dyDescent="0.25">
      <c r="G17" s="20"/>
      <c r="R17" s="10"/>
      <c r="T17" s="10"/>
      <c r="X17" s="12"/>
    </row>
    <row r="18" spans="1:25" x14ac:dyDescent="0.25">
      <c r="G18" s="20"/>
      <c r="R18" s="10"/>
      <c r="T18" s="10"/>
      <c r="X18" s="10"/>
    </row>
    <row r="19" spans="1:25" x14ac:dyDescent="0.25">
      <c r="A19" s="7" t="s">
        <v>4</v>
      </c>
      <c r="B19" s="8">
        <v>2.262</v>
      </c>
      <c r="G19" s="20"/>
      <c r="R19" s="10"/>
      <c r="T19" s="10"/>
    </row>
    <row r="20" spans="1:25" x14ac:dyDescent="0.25">
      <c r="A20" s="9">
        <v>0.9</v>
      </c>
      <c r="B20" s="1">
        <v>1.883</v>
      </c>
      <c r="G20" s="20"/>
      <c r="R20" s="10"/>
      <c r="T20" s="10"/>
    </row>
    <row r="21" spans="1:25" x14ac:dyDescent="0.25">
      <c r="A21" s="9">
        <v>0.95</v>
      </c>
      <c r="B21" s="1">
        <v>2.262</v>
      </c>
      <c r="G21" s="20"/>
      <c r="R21" s="10"/>
      <c r="T21" s="10"/>
      <c r="X21" s="13"/>
    </row>
    <row r="22" spans="1:25" x14ac:dyDescent="0.25">
      <c r="A22" s="9">
        <v>0.99</v>
      </c>
      <c r="B22" s="1">
        <v>3.25</v>
      </c>
      <c r="G22" s="20"/>
      <c r="R22" s="10"/>
      <c r="T22" s="10"/>
      <c r="X22" s="13"/>
    </row>
    <row r="23" spans="1:25" ht="26.25" x14ac:dyDescent="0.4">
      <c r="D23" s="22" t="s">
        <v>10</v>
      </c>
      <c r="G23" s="20"/>
      <c r="R23" s="10"/>
      <c r="T23" s="10"/>
      <c r="X23" s="13"/>
    </row>
    <row r="24" spans="1:25" x14ac:dyDescent="0.25">
      <c r="A24" t="s">
        <v>6</v>
      </c>
      <c r="B24" s="16">
        <v>200</v>
      </c>
      <c r="C24" s="16">
        <v>40</v>
      </c>
      <c r="D24" s="16">
        <v>8</v>
      </c>
      <c r="E24" s="16" t="s">
        <v>5</v>
      </c>
      <c r="F24" s="16" t="s">
        <v>7</v>
      </c>
      <c r="G24" s="16" t="s">
        <v>8</v>
      </c>
      <c r="R24" s="10"/>
      <c r="T24" s="10"/>
      <c r="X24" s="13"/>
    </row>
    <row r="25" spans="1:25" x14ac:dyDescent="0.25">
      <c r="A25" s="2">
        <v>1</v>
      </c>
      <c r="B25" s="17">
        <v>1583.6718386693999</v>
      </c>
      <c r="C25" s="18">
        <v>80.230446704075007</v>
      </c>
      <c r="D25" s="18">
        <v>14.8810399675633</v>
      </c>
      <c r="E25" s="19">
        <v>7.4394903476358998</v>
      </c>
      <c r="F25" s="19">
        <v>4.1286759279811003</v>
      </c>
      <c r="G25" s="21">
        <v>0.43686741646546001</v>
      </c>
      <c r="R25" s="10"/>
      <c r="T25" s="10"/>
      <c r="X25" s="13"/>
      <c r="Y25" s="10"/>
    </row>
    <row r="26" spans="1:25" x14ac:dyDescent="0.25">
      <c r="A26" s="2">
        <v>2</v>
      </c>
      <c r="B26" s="17">
        <v>3360.1303915482999</v>
      </c>
      <c r="C26" s="18">
        <v>80.295288567382997</v>
      </c>
      <c r="D26" s="18">
        <v>14.575633081997999</v>
      </c>
      <c r="E26" s="19">
        <v>7.3267001364421001</v>
      </c>
      <c r="F26" s="19">
        <v>4.1461404423930999</v>
      </c>
      <c r="G26" s="21">
        <v>0.43953367284070999</v>
      </c>
      <c r="X26" s="13"/>
      <c r="Y26" s="10"/>
    </row>
    <row r="27" spans="1:25" x14ac:dyDescent="0.25">
      <c r="A27" s="2">
        <v>3</v>
      </c>
      <c r="B27" s="17">
        <v>2241.5884866831002</v>
      </c>
      <c r="C27" s="18">
        <v>79.358514025472999</v>
      </c>
      <c r="D27" s="18">
        <v>14.756332942722199</v>
      </c>
      <c r="E27" s="19">
        <v>7.3633315396847996</v>
      </c>
      <c r="F27" s="19">
        <v>4.1266318939447002</v>
      </c>
      <c r="G27" s="21">
        <v>0.44307671760131001</v>
      </c>
      <c r="X27" s="13"/>
      <c r="Y27" s="10"/>
    </row>
    <row r="28" spans="1:25" x14ac:dyDescent="0.25">
      <c r="A28" s="2">
        <v>4</v>
      </c>
      <c r="B28" s="17">
        <v>1240.5931577634999</v>
      </c>
      <c r="C28" s="18">
        <v>79.479204103502994</v>
      </c>
      <c r="D28" s="18">
        <v>14.768544701400399</v>
      </c>
      <c r="E28" s="19">
        <v>7.4010488549572004</v>
      </c>
      <c r="F28" s="19">
        <v>4.2018127271027996</v>
      </c>
      <c r="G28" s="21">
        <v>0.44500348112914001</v>
      </c>
      <c r="Q28" s="10"/>
      <c r="X28" s="13"/>
      <c r="Y28" s="10"/>
    </row>
    <row r="29" spans="1:25" x14ac:dyDescent="0.25">
      <c r="A29" s="2">
        <v>5</v>
      </c>
      <c r="B29" s="17">
        <v>2345.9449191825001</v>
      </c>
      <c r="C29" s="18">
        <v>77.903084354479006</v>
      </c>
      <c r="D29" s="18">
        <v>15.064757928323701</v>
      </c>
      <c r="E29" s="19">
        <v>7.4544238833614003</v>
      </c>
      <c r="F29" s="19">
        <v>4.1564491501900003</v>
      </c>
      <c r="G29" s="21">
        <v>0.44323532362189</v>
      </c>
      <c r="Q29" s="10"/>
      <c r="X29" s="13"/>
      <c r="Y29" s="10"/>
    </row>
    <row r="30" spans="1:25" x14ac:dyDescent="0.25">
      <c r="A30" s="2">
        <v>6</v>
      </c>
      <c r="B30" s="17">
        <v>1867.5074144565001</v>
      </c>
      <c r="C30" s="18">
        <v>82.214904842362003</v>
      </c>
      <c r="D30" s="18">
        <v>15.0063695527109</v>
      </c>
      <c r="E30" s="19">
        <v>7.6005880781878004</v>
      </c>
      <c r="F30" s="19">
        <v>4.2310493732632004</v>
      </c>
      <c r="G30" s="21">
        <v>0.43888841550002999</v>
      </c>
      <c r="Q30" s="10"/>
      <c r="X30" s="13"/>
      <c r="Y30" s="10"/>
    </row>
    <row r="31" spans="1:25" x14ac:dyDescent="0.25">
      <c r="A31" s="2">
        <v>7</v>
      </c>
      <c r="B31" s="17">
        <v>1853.4162584262001</v>
      </c>
      <c r="C31" s="18">
        <v>82.377487819831003</v>
      </c>
      <c r="D31" s="18">
        <v>14.3831941959997</v>
      </c>
      <c r="E31" s="19">
        <v>7.4671614821313002</v>
      </c>
      <c r="F31" s="19">
        <v>4.1256931287561001</v>
      </c>
      <c r="G31" s="21">
        <v>0.43870339221436999</v>
      </c>
      <c r="Q31" s="10"/>
      <c r="X31" s="13"/>
      <c r="Y31" s="10"/>
    </row>
    <row r="32" spans="1:25" x14ac:dyDescent="0.25">
      <c r="A32" s="2">
        <v>8</v>
      </c>
      <c r="B32" s="17">
        <v>2690.0630342625</v>
      </c>
      <c r="C32" s="18">
        <v>81.563263115428995</v>
      </c>
      <c r="D32" s="18">
        <v>14.7738787001222</v>
      </c>
      <c r="E32" s="19">
        <v>7.4210094125386998</v>
      </c>
      <c r="F32" s="19">
        <v>4.1056273974447999</v>
      </c>
      <c r="G32" s="21">
        <v>0.43942533695779001</v>
      </c>
      <c r="Q32" s="10"/>
      <c r="Y32" s="10"/>
    </row>
    <row r="33" spans="1:25" x14ac:dyDescent="0.25">
      <c r="A33" s="2">
        <v>9</v>
      </c>
      <c r="B33" s="17">
        <v>2418.5303086829999</v>
      </c>
      <c r="C33" s="18">
        <v>79.041898123910002</v>
      </c>
      <c r="D33" s="18">
        <v>14.6430412557394</v>
      </c>
      <c r="E33" s="19">
        <v>7.2534086291423003</v>
      </c>
      <c r="F33" s="19">
        <v>4.0591136380029003</v>
      </c>
      <c r="G33" s="21">
        <v>0.43579419415428</v>
      </c>
      <c r="Q33" s="10"/>
      <c r="Y33" s="10"/>
    </row>
    <row r="34" spans="1:25" x14ac:dyDescent="0.25">
      <c r="A34" s="2">
        <v>10</v>
      </c>
      <c r="B34" s="17">
        <v>2805.4498245415002</v>
      </c>
      <c r="C34" s="18">
        <v>81.573028804841996</v>
      </c>
      <c r="D34" s="18">
        <v>14.801952375832901</v>
      </c>
      <c r="E34" s="19">
        <v>7.3969927284789998</v>
      </c>
      <c r="F34" s="19">
        <v>4.1336805365301998</v>
      </c>
      <c r="G34" s="21">
        <v>0.43889137148480001</v>
      </c>
      <c r="Q34" s="10"/>
      <c r="Y34" s="10"/>
    </row>
    <row r="35" spans="1:25" x14ac:dyDescent="0.25">
      <c r="A35" s="3" t="s">
        <v>0</v>
      </c>
      <c r="B35" s="15">
        <f>AVERAGE(B25:B34)</f>
        <v>2240.6895634216498</v>
      </c>
      <c r="C35" s="4">
        <f t="shared" ref="C35:G35" si="8">AVERAGE(C25:C34)</f>
        <v>80.403712046128689</v>
      </c>
      <c r="D35" s="4">
        <f t="shared" si="8"/>
        <v>14.765474470241269</v>
      </c>
      <c r="E35" s="4">
        <f t="shared" si="8"/>
        <v>7.4124155092560517</v>
      </c>
      <c r="F35" s="4">
        <f t="shared" si="8"/>
        <v>4.1414874215608899</v>
      </c>
      <c r="G35" s="4">
        <f t="shared" si="8"/>
        <v>0.43994193219697808</v>
      </c>
      <c r="Q35" s="10"/>
    </row>
    <row r="36" spans="1:25" x14ac:dyDescent="0.25">
      <c r="A36" s="5" t="s">
        <v>1</v>
      </c>
      <c r="B36" s="6">
        <f>B35+((SQRT(_xlfn.VAR.S(B25:B34)))/SQRT(9))*$B$19</f>
        <v>2713.4271800950442</v>
      </c>
      <c r="C36" s="6">
        <f t="shared" ref="C36:G36" si="9">C35+((SQRT(_xlfn.VAR.S(C25:C34)))/SQRT(9))*$B$19</f>
        <v>81.527278222229754</v>
      </c>
      <c r="D36" s="6">
        <f t="shared" si="9"/>
        <v>14.916194551980096</v>
      </c>
      <c r="E36" s="6">
        <f t="shared" si="9"/>
        <v>7.4818782659163743</v>
      </c>
      <c r="F36" s="6">
        <f t="shared" si="9"/>
        <v>4.1776240504070818</v>
      </c>
      <c r="G36" s="6">
        <f t="shared" si="9"/>
        <v>0.44214923512621301</v>
      </c>
      <c r="Q36" s="10"/>
    </row>
    <row r="37" spans="1:25" x14ac:dyDescent="0.25">
      <c r="A37" s="5" t="s">
        <v>2</v>
      </c>
      <c r="B37" s="6">
        <f>B35-((SQRT(_xlfn.VAR.S(B25:B34)))/SQRT(9))*$B$19</f>
        <v>1767.9519467482555</v>
      </c>
      <c r="C37" s="6">
        <f t="shared" ref="C37:G37" si="10">C35-((SQRT(_xlfn.VAR.S(C25:C34)))/SQRT(9))*$B$19</f>
        <v>79.280145870027624</v>
      </c>
      <c r="D37" s="6">
        <f t="shared" si="10"/>
        <v>14.614754388502442</v>
      </c>
      <c r="E37" s="6">
        <f t="shared" si="10"/>
        <v>7.3429527525957292</v>
      </c>
      <c r="F37" s="6">
        <f t="shared" si="10"/>
        <v>4.1053507927146979</v>
      </c>
      <c r="G37" s="6">
        <f t="shared" si="10"/>
        <v>0.43773462926774315</v>
      </c>
      <c r="Q37" s="10"/>
    </row>
    <row r="38" spans="1:25" x14ac:dyDescent="0.25">
      <c r="A38" s="5" t="s">
        <v>3</v>
      </c>
      <c r="B38" s="14">
        <f>((SQRT(_xlfn.VAR.S(B25:B34)))/SQRT(9))*$B$19</f>
        <v>472.73761667339426</v>
      </c>
      <c r="C38" s="14">
        <f t="shared" ref="C38:G38" si="11">((SQRT(_xlfn.VAR.S(C25:C34)))/SQRT(9))*$B$19</f>
        <v>1.1235661761010611</v>
      </c>
      <c r="D38" s="14">
        <f t="shared" si="11"/>
        <v>0.15072008173882748</v>
      </c>
      <c r="E38" s="14">
        <f t="shared" si="11"/>
        <v>6.9462756660322852E-2</v>
      </c>
      <c r="F38" s="14">
        <f t="shared" si="11"/>
        <v>3.6136628846192169E-2</v>
      </c>
      <c r="G38" s="14">
        <f t="shared" si="11"/>
        <v>2.2073029292349576E-3</v>
      </c>
    </row>
    <row r="39" spans="1:25" x14ac:dyDescent="0.25">
      <c r="A39" s="28"/>
      <c r="B39" s="29"/>
      <c r="C39" s="29"/>
      <c r="D39" s="29"/>
      <c r="E39" s="29"/>
      <c r="F39" s="29"/>
      <c r="G39" s="30"/>
    </row>
    <row r="40" spans="1:25" ht="26.25" x14ac:dyDescent="0.4">
      <c r="D40" s="22" t="s">
        <v>11</v>
      </c>
      <c r="G40" s="20"/>
    </row>
    <row r="41" spans="1:25" x14ac:dyDescent="0.25">
      <c r="A41" t="s">
        <v>6</v>
      </c>
      <c r="B41" s="16">
        <v>200</v>
      </c>
      <c r="C41" s="16">
        <v>40</v>
      </c>
      <c r="D41" s="16">
        <v>8</v>
      </c>
      <c r="E41" s="16" t="s">
        <v>5</v>
      </c>
      <c r="F41" s="16" t="s">
        <v>7</v>
      </c>
      <c r="G41" s="16" t="s">
        <v>8</v>
      </c>
    </row>
    <row r="42" spans="1:25" x14ac:dyDescent="0.25">
      <c r="A42" s="2">
        <v>1</v>
      </c>
      <c r="B42" s="17">
        <v>43178.223493015001</v>
      </c>
      <c r="C42" s="25">
        <v>24605.239046561001</v>
      </c>
      <c r="D42" s="17">
        <v>8.3717514794302303</v>
      </c>
      <c r="E42" s="19">
        <v>3.1807933988869999</v>
      </c>
      <c r="F42" s="19">
        <v>1.4404606436706</v>
      </c>
      <c r="G42" s="21">
        <v>4.0695192693621998E-2</v>
      </c>
    </row>
    <row r="43" spans="1:25" x14ac:dyDescent="0.25">
      <c r="A43" s="2">
        <v>2</v>
      </c>
      <c r="B43" s="17">
        <v>46060.050671375997</v>
      </c>
      <c r="C43" s="25">
        <v>24761.715672228001</v>
      </c>
      <c r="D43" s="17">
        <v>8.1824750037172294</v>
      </c>
      <c r="E43" s="19">
        <v>3.1414303421805001</v>
      </c>
      <c r="F43" s="19">
        <v>1.4538778563912</v>
      </c>
      <c r="G43" s="21">
        <v>4.1093770760949999E-2</v>
      </c>
    </row>
    <row r="44" spans="1:25" x14ac:dyDescent="0.25">
      <c r="A44" s="2">
        <v>3</v>
      </c>
      <c r="B44" s="17">
        <v>43961.700519783</v>
      </c>
      <c r="C44" s="25">
        <v>24773.870240542001</v>
      </c>
      <c r="D44" s="17">
        <v>8.4990427364748005</v>
      </c>
      <c r="E44" s="19">
        <v>3.1412549420079001</v>
      </c>
      <c r="F44" s="19">
        <v>1.4615496304736999</v>
      </c>
      <c r="G44" s="21">
        <v>4.2541682784486001E-2</v>
      </c>
    </row>
    <row r="45" spans="1:25" x14ac:dyDescent="0.25">
      <c r="A45" s="2">
        <v>4</v>
      </c>
      <c r="B45" s="17">
        <v>47461.391321333002</v>
      </c>
      <c r="C45" s="25">
        <v>25770.171122242002</v>
      </c>
      <c r="D45" s="17">
        <v>8.4405896463623495</v>
      </c>
      <c r="E45" s="19">
        <v>3.1598987571345001</v>
      </c>
      <c r="F45" s="19">
        <v>1.4940302359216999</v>
      </c>
      <c r="G45" s="21">
        <v>4.0871022513930003E-2</v>
      </c>
      <c r="Q45" s="10"/>
    </row>
    <row r="46" spans="1:25" x14ac:dyDescent="0.25">
      <c r="A46" s="2">
        <v>5</v>
      </c>
      <c r="B46" s="17">
        <v>44714.521560954003</v>
      </c>
      <c r="C46" s="25">
        <v>23999.118833436001</v>
      </c>
      <c r="D46" s="17">
        <v>8.6360783665980296</v>
      </c>
      <c r="E46" s="19">
        <v>3.2411143199926</v>
      </c>
      <c r="F46" s="19">
        <v>1.4566064748323999</v>
      </c>
      <c r="G46" s="21">
        <v>4.2354735446588999E-2</v>
      </c>
      <c r="Q46" s="10"/>
    </row>
    <row r="47" spans="1:25" x14ac:dyDescent="0.25">
      <c r="A47" s="2">
        <v>6</v>
      </c>
      <c r="B47" s="17">
        <v>45043.005517072997</v>
      </c>
      <c r="C47" s="25">
        <v>25681.55843361</v>
      </c>
      <c r="D47" s="17">
        <v>8.8567589503628508</v>
      </c>
      <c r="E47" s="19">
        <v>3.3419662514108999</v>
      </c>
      <c r="F47" s="19">
        <v>1.5233961710465</v>
      </c>
      <c r="G47" s="21">
        <v>3.8280902064822001E-2</v>
      </c>
      <c r="Q47" s="10"/>
    </row>
    <row r="48" spans="1:25" x14ac:dyDescent="0.25">
      <c r="A48" s="2">
        <v>7</v>
      </c>
      <c r="B48" s="17">
        <v>44908.583258990999</v>
      </c>
      <c r="C48" s="25">
        <v>25566.646765592999</v>
      </c>
      <c r="D48" s="17">
        <v>8.2397243300874194</v>
      </c>
      <c r="E48" s="19">
        <v>3.2382296983623</v>
      </c>
      <c r="F48" s="19">
        <v>1.4489940449439001</v>
      </c>
      <c r="G48" s="21">
        <v>4.0112050156383E-2</v>
      </c>
      <c r="Q48" s="10"/>
    </row>
    <row r="49" spans="1:17" x14ac:dyDescent="0.25">
      <c r="A49" s="2">
        <v>8</v>
      </c>
      <c r="B49" s="17">
        <v>43365.345274526</v>
      </c>
      <c r="C49" s="25">
        <v>25553.161772210999</v>
      </c>
      <c r="D49" s="17">
        <v>8.2817928631304394</v>
      </c>
      <c r="E49" s="19">
        <v>3.1768261931070998</v>
      </c>
      <c r="F49" s="19">
        <v>1.4249604474477</v>
      </c>
      <c r="G49" s="21">
        <v>3.8979197584230997E-2</v>
      </c>
      <c r="Q49" s="10"/>
    </row>
    <row r="50" spans="1:17" x14ac:dyDescent="0.25">
      <c r="A50" s="2">
        <v>9</v>
      </c>
      <c r="B50" s="17">
        <v>43657.805994526003</v>
      </c>
      <c r="C50" s="25">
        <v>24196.506112440002</v>
      </c>
      <c r="D50" s="17">
        <v>8.4530198169190598</v>
      </c>
      <c r="E50" s="19">
        <v>3.1197252128918</v>
      </c>
      <c r="F50" s="19">
        <v>1.4162425881052001</v>
      </c>
      <c r="G50" s="21">
        <v>4.0555147466740001E-2</v>
      </c>
      <c r="Q50" s="10"/>
    </row>
    <row r="51" spans="1:17" x14ac:dyDescent="0.25">
      <c r="A51" s="2">
        <v>10</v>
      </c>
      <c r="B51" s="17">
        <v>46270.198617692004</v>
      </c>
      <c r="C51" s="25">
        <v>24847.703197334002</v>
      </c>
      <c r="D51" s="17">
        <v>8.6045002798685193</v>
      </c>
      <c r="E51" s="19">
        <v>3.1915004204642998</v>
      </c>
      <c r="F51" s="19">
        <v>1.4584816333371999</v>
      </c>
      <c r="G51" s="21">
        <v>3.9937254294701997E-2</v>
      </c>
      <c r="Q51" s="10"/>
    </row>
    <row r="52" spans="1:17" x14ac:dyDescent="0.25">
      <c r="A52" s="3" t="s">
        <v>0</v>
      </c>
      <c r="B52" s="15">
        <f>AVERAGE(B42:B51)</f>
        <v>44862.082622926901</v>
      </c>
      <c r="C52" s="4">
        <f t="shared" ref="C52:F52" si="12">AVERAGE(C42:C51)</f>
        <v>24975.5691196197</v>
      </c>
      <c r="D52" s="4">
        <f t="shared" si="12"/>
        <v>8.456573347295091</v>
      </c>
      <c r="E52" s="4">
        <f t="shared" si="12"/>
        <v>3.1932739536438901</v>
      </c>
      <c r="F52" s="4">
        <f t="shared" si="12"/>
        <v>1.4578599726170101</v>
      </c>
      <c r="G52" s="4">
        <f t="shared" ref="G52" si="13">AVERAGE(G42:G51)</f>
        <v>4.0542095576645502E-2</v>
      </c>
      <c r="Q52" s="10"/>
    </row>
    <row r="53" spans="1:17" x14ac:dyDescent="0.25">
      <c r="A53" s="5" t="s">
        <v>1</v>
      </c>
      <c r="B53" s="6">
        <f>B52+((SQRT(_xlfn.VAR.S(B42:B51)))/SQRT(9))*$B$19</f>
        <v>45915.513178254958</v>
      </c>
      <c r="C53" s="6">
        <f t="shared" ref="C53:F53" si="14">C52+((SQRT(_xlfn.VAR.S(C42:C51)))/SQRT(9))*$B$19</f>
        <v>25453.30767096224</v>
      </c>
      <c r="D53" s="6">
        <f t="shared" si="14"/>
        <v>8.6107333276662139</v>
      </c>
      <c r="E53" s="6">
        <f t="shared" si="14"/>
        <v>3.2427589379485595</v>
      </c>
      <c r="F53" s="6">
        <f t="shared" si="14"/>
        <v>1.4814778671398934</v>
      </c>
      <c r="G53" s="6">
        <f t="shared" ref="G53" si="15">G52+((SQRT(_xlfn.VAR.S(G42:G51)))/SQRT(9))*$B$19</f>
        <v>4.1541965727640184E-2</v>
      </c>
      <c r="Q53" s="10"/>
    </row>
    <row r="54" spans="1:17" x14ac:dyDescent="0.25">
      <c r="A54" s="5" t="s">
        <v>2</v>
      </c>
      <c r="B54" s="6">
        <f>B52-((SQRT(_xlfn.VAR.S(B42:B51)))/SQRT(9))*$B$19</f>
        <v>43808.652067598843</v>
      </c>
      <c r="C54" s="6">
        <f t="shared" ref="C54:F54" si="16">C52-((SQRT(_xlfn.VAR.S(C42:C51)))/SQRT(9))*$B$19</f>
        <v>24497.830568277161</v>
      </c>
      <c r="D54" s="6">
        <f t="shared" si="16"/>
        <v>8.3024133669239681</v>
      </c>
      <c r="E54" s="6">
        <f t="shared" si="16"/>
        <v>3.1437889693392207</v>
      </c>
      <c r="F54" s="6">
        <f t="shared" si="16"/>
        <v>1.4342420780941267</v>
      </c>
      <c r="G54" s="6">
        <f t="shared" ref="G54" si="17">G52-((SQRT(_xlfn.VAR.S(G42:G51)))/SQRT(9))*$B$19</f>
        <v>3.954222542565082E-2</v>
      </c>
      <c r="Q54" s="10"/>
    </row>
    <row r="55" spans="1:17" x14ac:dyDescent="0.25">
      <c r="A55" s="5" t="s">
        <v>3</v>
      </c>
      <c r="B55" s="14">
        <f>((SQRT(_xlfn.VAR.S(B42:B51)))/SQRT(9))*$B$19</f>
        <v>1053.4305553280549</v>
      </c>
      <c r="C55" s="14">
        <f t="shared" ref="C55:F55" si="18">((SQRT(_xlfn.VAR.S(C42:C51)))/SQRT(9))*$B$19</f>
        <v>477.73855134254006</v>
      </c>
      <c r="D55" s="14">
        <f t="shared" si="18"/>
        <v>0.15415998037112311</v>
      </c>
      <c r="E55" s="14">
        <f t="shared" si="18"/>
        <v>4.9484984304669417E-2</v>
      </c>
      <c r="F55" s="14">
        <f t="shared" si="18"/>
        <v>2.3617894522883421E-2</v>
      </c>
      <c r="G55" s="14">
        <f t="shared" ref="G55" si="19">((SQRT(_xlfn.VAR.S(G42:G51)))/SQRT(9))*$B$19</f>
        <v>9.9987015099467849E-4</v>
      </c>
    </row>
    <row r="56" spans="1:17" ht="26.25" x14ac:dyDescent="0.4">
      <c r="A56" s="23"/>
      <c r="B56" s="23"/>
      <c r="C56" s="23"/>
      <c r="D56" s="23"/>
      <c r="E56" s="23"/>
      <c r="F56" s="23"/>
      <c r="G56" s="24"/>
    </row>
    <row r="57" spans="1:17" ht="26.25" x14ac:dyDescent="0.4">
      <c r="A57" s="23"/>
      <c r="B57" s="23"/>
      <c r="C57" s="23"/>
      <c r="D57" s="23" t="s">
        <v>12</v>
      </c>
      <c r="E57" s="23"/>
      <c r="F57" s="23"/>
      <c r="G57" s="24"/>
    </row>
    <row r="58" spans="1:17" x14ac:dyDescent="0.25">
      <c r="A58" t="s">
        <v>6</v>
      </c>
      <c r="B58" s="16">
        <v>200</v>
      </c>
      <c r="C58" s="16">
        <v>40</v>
      </c>
      <c r="D58" s="16">
        <v>8</v>
      </c>
      <c r="E58" s="16" t="s">
        <v>5</v>
      </c>
      <c r="F58" s="16" t="s">
        <v>7</v>
      </c>
      <c r="G58" s="16" t="s">
        <v>8</v>
      </c>
    </row>
    <row r="59" spans="1:17" x14ac:dyDescent="0.25">
      <c r="A59" s="2">
        <v>1</v>
      </c>
      <c r="B59" s="17">
        <v>1392.5657041976999</v>
      </c>
      <c r="C59" s="18">
        <v>40.211574679332003</v>
      </c>
      <c r="D59" s="18">
        <v>6.95294701431368</v>
      </c>
      <c r="E59" s="19">
        <v>3.0438700742129998</v>
      </c>
      <c r="F59" s="19">
        <v>1.4229461583131</v>
      </c>
      <c r="G59" s="21">
        <v>4.0695192693621998E-2</v>
      </c>
    </row>
    <row r="60" spans="1:17" x14ac:dyDescent="0.25">
      <c r="A60" s="2">
        <v>2</v>
      </c>
      <c r="B60" s="17">
        <v>3156.8651711379998</v>
      </c>
      <c r="C60" s="18">
        <v>40.369404848660999</v>
      </c>
      <c r="D60" s="18">
        <v>6.6718906763293502</v>
      </c>
      <c r="E60" s="19">
        <v>2.9892450532876</v>
      </c>
      <c r="F60" s="19">
        <v>1.4365435676078</v>
      </c>
      <c r="G60" s="21">
        <v>4.1093770760949999E-2</v>
      </c>
    </row>
    <row r="61" spans="1:17" x14ac:dyDescent="0.25">
      <c r="A61" s="2">
        <v>3</v>
      </c>
      <c r="B61" s="17">
        <v>2044.7965679822</v>
      </c>
      <c r="C61" s="18">
        <v>40.355511459471998</v>
      </c>
      <c r="D61" s="18">
        <v>6.7312927148981796</v>
      </c>
      <c r="E61" s="19">
        <v>3.0253646624710999</v>
      </c>
      <c r="F61" s="19">
        <v>1.4284209830029</v>
      </c>
      <c r="G61" s="21">
        <v>4.2541682784486001E-2</v>
      </c>
    </row>
    <row r="62" spans="1:17" x14ac:dyDescent="0.25">
      <c r="A62" s="2">
        <v>4</v>
      </c>
      <c r="B62" s="17">
        <v>1050.1418487163</v>
      </c>
      <c r="C62" s="18">
        <v>39.431953488582998</v>
      </c>
      <c r="D62" s="18">
        <v>6.7474779768692601</v>
      </c>
      <c r="E62" s="19">
        <v>3.0163606938124001</v>
      </c>
      <c r="F62" s="19">
        <v>1.4682413816529001</v>
      </c>
      <c r="G62" s="21">
        <v>4.0871022513930003E-2</v>
      </c>
    </row>
    <row r="63" spans="1:17" x14ac:dyDescent="0.25">
      <c r="A63" s="2">
        <v>5</v>
      </c>
      <c r="B63" s="17">
        <v>2144.8333063805999</v>
      </c>
      <c r="C63" s="18">
        <v>39.487254577858003</v>
      </c>
      <c r="D63" s="18">
        <v>6.9585126815093901</v>
      </c>
      <c r="E63" s="19">
        <v>3.0607107791302002</v>
      </c>
      <c r="F63" s="19">
        <v>1.4373409232162</v>
      </c>
      <c r="G63" s="21">
        <v>4.2354735446588999E-2</v>
      </c>
    </row>
    <row r="64" spans="1:17" x14ac:dyDescent="0.25">
      <c r="A64" s="2">
        <v>6</v>
      </c>
      <c r="B64" s="17">
        <v>1674.4610718742999</v>
      </c>
      <c r="C64" s="18">
        <v>40.751575390387003</v>
      </c>
      <c r="D64" s="18">
        <v>6.9505671302713399</v>
      </c>
      <c r="E64" s="19">
        <v>3.1270708440533999</v>
      </c>
      <c r="F64" s="19">
        <v>1.4850571592620001</v>
      </c>
      <c r="G64" s="21">
        <v>3.8280902064822001E-2</v>
      </c>
    </row>
    <row r="65" spans="1:15" x14ac:dyDescent="0.25">
      <c r="A65" s="2">
        <v>7</v>
      </c>
      <c r="B65" s="17">
        <v>1658.4652022993</v>
      </c>
      <c r="C65" s="18">
        <v>41.339197598990999</v>
      </c>
      <c r="D65" s="18">
        <v>6.6149386082754296</v>
      </c>
      <c r="E65" s="19">
        <v>3.0616854731341001</v>
      </c>
      <c r="F65" s="19">
        <v>1.4266644551926999</v>
      </c>
      <c r="G65" s="21">
        <v>4.0112050156383E-2</v>
      </c>
    </row>
    <row r="66" spans="1:15" x14ac:dyDescent="0.25">
      <c r="A66" s="2">
        <v>8</v>
      </c>
      <c r="B66" s="17">
        <v>2490.7088617164</v>
      </c>
      <c r="C66" s="18">
        <v>41.728023065892998</v>
      </c>
      <c r="D66" s="18">
        <v>6.7747927515506401</v>
      </c>
      <c r="E66" s="19">
        <v>3.0080917006247998</v>
      </c>
      <c r="F66" s="19">
        <v>1.4031087116240999</v>
      </c>
      <c r="G66" s="21">
        <v>3.8979197584230997E-2</v>
      </c>
    </row>
    <row r="67" spans="1:15" x14ac:dyDescent="0.25">
      <c r="A67" s="2">
        <v>9</v>
      </c>
      <c r="B67" s="17">
        <v>2224.2343264432002</v>
      </c>
      <c r="C67" s="18">
        <v>39.207072030425998</v>
      </c>
      <c r="D67" s="18">
        <v>6.7321203003310304</v>
      </c>
      <c r="E67" s="19">
        <v>2.9860734959803001</v>
      </c>
      <c r="F67" s="19">
        <v>1.4002549490124001</v>
      </c>
      <c r="G67" s="21">
        <v>4.0555147466740001E-2</v>
      </c>
      <c r="O67" s="10"/>
    </row>
    <row r="68" spans="1:15" x14ac:dyDescent="0.25">
      <c r="A68" s="2">
        <v>10</v>
      </c>
      <c r="B68" s="17">
        <v>2603.0900489598998</v>
      </c>
      <c r="C68" s="18">
        <v>40.660050935120999</v>
      </c>
      <c r="D68" s="18">
        <v>6.8096714879296503</v>
      </c>
      <c r="E68" s="19">
        <v>3.0509465079845</v>
      </c>
      <c r="F68" s="19">
        <v>1.4420133992163</v>
      </c>
      <c r="G68" s="21">
        <v>3.9937254294701997E-2</v>
      </c>
      <c r="O68" s="10"/>
    </row>
    <row r="69" spans="1:15" x14ac:dyDescent="0.25">
      <c r="A69" s="3" t="s">
        <v>0</v>
      </c>
      <c r="B69" s="15">
        <f>AVERAGE(B59:B68)</f>
        <v>2044.0162109707903</v>
      </c>
      <c r="C69" s="4">
        <f t="shared" ref="C69:D69" si="20">AVERAGE(C59:C68)</f>
        <v>40.354161807472401</v>
      </c>
      <c r="D69" s="4">
        <f t="shared" si="20"/>
        <v>6.7944211342277949</v>
      </c>
      <c r="E69" s="4">
        <f>AVERAGE(E59:E68)</f>
        <v>3.0369419284691399</v>
      </c>
      <c r="F69" s="4">
        <f>AVERAGE(F59:F68)</f>
        <v>1.43505916881004</v>
      </c>
      <c r="G69" s="4">
        <f>AVERAGE(G59:G68)</f>
        <v>4.0542095576645502E-2</v>
      </c>
      <c r="O69" s="10"/>
    </row>
    <row r="70" spans="1:15" x14ac:dyDescent="0.25">
      <c r="A70" s="5" t="s">
        <v>1</v>
      </c>
      <c r="B70" s="6">
        <f>B69+((SQRT(_xlfn.VAR.S(B59:B68)))/SQRT(9))*$B$19</f>
        <v>2513.5838687557994</v>
      </c>
      <c r="C70" s="6">
        <f t="shared" ref="C70:F70" si="21">C69+((SQRT(_xlfn.VAR.S(C59:C68)))/SQRT(9))*$B$19</f>
        <v>40.97224114388878</v>
      </c>
      <c r="D70" s="6">
        <f t="shared" si="21"/>
        <v>6.8865456356419816</v>
      </c>
      <c r="E70" s="6">
        <f t="shared" si="21"/>
        <v>3.0685311346072162</v>
      </c>
      <c r="F70" s="6">
        <f t="shared" si="21"/>
        <v>1.4547693060843609</v>
      </c>
      <c r="G70" s="6">
        <f t="shared" ref="G70" si="22">G69+((SQRT(_xlfn.VAR.S(G59:G68)))/SQRT(9))*$B$19</f>
        <v>4.1541965727640184E-2</v>
      </c>
      <c r="O70" s="10"/>
    </row>
    <row r="71" spans="1:15" x14ac:dyDescent="0.25">
      <c r="A71" s="5" t="s">
        <v>2</v>
      </c>
      <c r="B71" s="6">
        <f>B69-((SQRT(_xlfn.VAR.S(B59:B68)))/SQRT(9))*$B$19</f>
        <v>1574.4485531857813</v>
      </c>
      <c r="C71" s="6">
        <f t="shared" ref="C71:F71" si="23">C69-((SQRT(_xlfn.VAR.S(C59:C68)))/SQRT(9))*$B$19</f>
        <v>39.736082471056022</v>
      </c>
      <c r="D71" s="6">
        <f t="shared" si="23"/>
        <v>6.7022966328136082</v>
      </c>
      <c r="E71" s="6">
        <f t="shared" si="23"/>
        <v>3.0053527223310637</v>
      </c>
      <c r="F71" s="6">
        <f t="shared" si="23"/>
        <v>1.4153490315357191</v>
      </c>
      <c r="G71" s="6">
        <f t="shared" ref="G71" si="24">G69-((SQRT(_xlfn.VAR.S(G59:G68)))/SQRT(9))*$B$19</f>
        <v>3.954222542565082E-2</v>
      </c>
      <c r="O71" s="10"/>
    </row>
    <row r="72" spans="1:15" x14ac:dyDescent="0.25">
      <c r="A72" s="5" t="s">
        <v>3</v>
      </c>
      <c r="B72" s="14">
        <f>((SQRT(_xlfn.VAR.S(B59:B68)))/SQRT(9))*$B$19</f>
        <v>469.56765778500915</v>
      </c>
      <c r="C72" s="14">
        <f t="shared" ref="C72:F72" si="25">((SQRT(_xlfn.VAR.S(C59:C68)))/SQRT(9))*$B$19</f>
        <v>0.61807933641638146</v>
      </c>
      <c r="D72" s="14">
        <f t="shared" si="25"/>
        <v>9.2124501414186266E-2</v>
      </c>
      <c r="E72" s="14">
        <f t="shared" si="25"/>
        <v>3.1589206138076087E-2</v>
      </c>
      <c r="F72" s="14">
        <f t="shared" si="25"/>
        <v>1.9710137274321023E-2</v>
      </c>
      <c r="G72" s="14">
        <f t="shared" ref="G72" si="26">((SQRT(_xlfn.VAR.S(G59:G68)))/SQRT(9))*$B$19</f>
        <v>9.9987015099467849E-4</v>
      </c>
      <c r="O72" s="10"/>
    </row>
    <row r="73" spans="1:15" x14ac:dyDescent="0.25">
      <c r="A73" s="28"/>
      <c r="B73" s="29"/>
      <c r="C73" s="29"/>
      <c r="D73" s="29"/>
      <c r="E73" s="29"/>
      <c r="F73" s="29"/>
      <c r="G73" s="30"/>
      <c r="O73" s="10"/>
    </row>
    <row r="74" spans="1:15" ht="26.25" x14ac:dyDescent="0.4">
      <c r="D74" s="22" t="s">
        <v>13</v>
      </c>
      <c r="G74" s="20"/>
      <c r="O74" s="10"/>
    </row>
    <row r="75" spans="1:15" x14ac:dyDescent="0.25">
      <c r="A75" t="s">
        <v>6</v>
      </c>
      <c r="B75" s="16">
        <v>200</v>
      </c>
      <c r="C75" s="16">
        <v>40</v>
      </c>
      <c r="D75" s="16">
        <v>8</v>
      </c>
      <c r="E75" s="16" t="s">
        <v>5</v>
      </c>
      <c r="F75" s="16" t="s">
        <v>7</v>
      </c>
      <c r="G75" s="16" t="s">
        <v>8</v>
      </c>
      <c r="O75" s="10"/>
    </row>
    <row r="76" spans="1:15" x14ac:dyDescent="0.25">
      <c r="A76" s="2">
        <v>1</v>
      </c>
      <c r="B76" s="18">
        <v>4.9925093632959001</v>
      </c>
      <c r="C76" s="19">
        <v>4.9984344422701001</v>
      </c>
      <c r="D76" s="26">
        <v>2.281355622545</v>
      </c>
      <c r="E76" s="19">
        <v>1.5532735872542001</v>
      </c>
      <c r="F76" s="19">
        <v>1.2688020176545001</v>
      </c>
      <c r="G76" s="27">
        <v>1.0090194356866</v>
      </c>
      <c r="O76" s="10"/>
    </row>
    <row r="77" spans="1:15" x14ac:dyDescent="0.25">
      <c r="A77" s="2">
        <v>2</v>
      </c>
      <c r="B77" s="18">
        <v>4.9834024896265996</v>
      </c>
      <c r="C77" s="19">
        <v>4.9968089349821003</v>
      </c>
      <c r="D77" s="26">
        <v>2.2829467939972998</v>
      </c>
      <c r="E77" s="19">
        <v>1.5548162427709999</v>
      </c>
      <c r="F77" s="19">
        <v>1.2704164139883001</v>
      </c>
      <c r="G77" s="27">
        <v>1.0102745223952001</v>
      </c>
      <c r="O77" s="10"/>
    </row>
    <row r="78" spans="1:15" x14ac:dyDescent="0.25">
      <c r="A78" s="2">
        <v>3</v>
      </c>
      <c r="B78" s="18">
        <v>4.992</v>
      </c>
      <c r="C78" s="19">
        <v>4.9984374999999996</v>
      </c>
      <c r="D78" s="26">
        <v>2.2840258205291</v>
      </c>
      <c r="E78" s="19">
        <v>1.5564746859062</v>
      </c>
      <c r="F78" s="19">
        <v>1.2695369947766</v>
      </c>
      <c r="G78" s="27">
        <v>1.0101426435528</v>
      </c>
    </row>
    <row r="79" spans="1:15" x14ac:dyDescent="0.25">
      <c r="A79" s="2">
        <v>4</v>
      </c>
      <c r="B79" s="18">
        <v>4.9918533604887996</v>
      </c>
      <c r="C79" s="19">
        <v>4.9979814291481999</v>
      </c>
      <c r="D79" s="26">
        <v>2.2678766873403999</v>
      </c>
      <c r="E79" s="19">
        <v>1.5427286356822001</v>
      </c>
      <c r="F79" s="19">
        <v>1.2748377939983999</v>
      </c>
      <c r="G79" s="27">
        <v>1.0093219663772</v>
      </c>
    </row>
    <row r="80" spans="1:15" x14ac:dyDescent="0.25">
      <c r="A80" s="2">
        <v>5</v>
      </c>
      <c r="B80" s="18">
        <v>4.9917012448133002</v>
      </c>
      <c r="C80" s="19">
        <v>4.9984089101034002</v>
      </c>
      <c r="D80" s="26">
        <v>2.2933785766691002</v>
      </c>
      <c r="E80" s="19">
        <v>1.5571715145436</v>
      </c>
      <c r="F80" s="19">
        <v>1.27582350549</v>
      </c>
      <c r="G80" s="27">
        <v>1.0104889462643001</v>
      </c>
    </row>
    <row r="81" spans="1:15" x14ac:dyDescent="0.25">
      <c r="A81" s="2">
        <v>6</v>
      </c>
      <c r="B81" s="18">
        <v>4.9923518164436</v>
      </c>
      <c r="C81" s="19">
        <v>4.9966859983429996</v>
      </c>
      <c r="D81" s="26">
        <v>2.3279985112124</v>
      </c>
      <c r="E81" s="19">
        <v>1.5833860559280999</v>
      </c>
      <c r="F81" s="19">
        <v>1.2793336058872</v>
      </c>
      <c r="G81" s="27">
        <v>1.0091510744342</v>
      </c>
    </row>
    <row r="82" spans="1:15" x14ac:dyDescent="0.25">
      <c r="A82" s="2">
        <v>7</v>
      </c>
      <c r="B82" s="18">
        <v>4.9919191919191999</v>
      </c>
      <c r="C82" s="19">
        <v>4.9983980776932002</v>
      </c>
      <c r="D82" s="26">
        <v>2.2675418741511999</v>
      </c>
      <c r="E82" s="19">
        <v>1.5675675675676</v>
      </c>
      <c r="F82" s="19">
        <v>1.2723923903719001</v>
      </c>
      <c r="G82" s="27">
        <v>1.0099692945726999</v>
      </c>
    </row>
    <row r="83" spans="1:15" x14ac:dyDescent="0.25">
      <c r="A83" s="2">
        <v>8</v>
      </c>
      <c r="B83" s="18">
        <v>4.9925373134328002</v>
      </c>
      <c r="C83" s="19">
        <v>4.9971636952998004</v>
      </c>
      <c r="D83" s="26">
        <v>2.295919303072</v>
      </c>
      <c r="E83" s="19">
        <v>1.5655409631018999</v>
      </c>
      <c r="F83" s="19">
        <v>1.2686952559364</v>
      </c>
      <c r="G83" s="27">
        <v>1.0089175030991</v>
      </c>
    </row>
    <row r="84" spans="1:15" x14ac:dyDescent="0.25">
      <c r="A84" s="2">
        <v>9</v>
      </c>
      <c r="B84" s="18">
        <v>4.9919354838709999</v>
      </c>
      <c r="C84" s="19">
        <v>4.9984282907662001</v>
      </c>
      <c r="D84" s="26">
        <v>2.2779978393949998</v>
      </c>
      <c r="E84" s="19">
        <v>1.5474870657797</v>
      </c>
      <c r="F84" s="19">
        <v>1.2703126580998001</v>
      </c>
      <c r="G84" s="27">
        <v>1.0101379892988001</v>
      </c>
    </row>
    <row r="85" spans="1:15" x14ac:dyDescent="0.25">
      <c r="A85" s="2">
        <v>10</v>
      </c>
      <c r="B85" s="18">
        <v>4.9918200408997997</v>
      </c>
      <c r="C85" s="19">
        <v>4.9984313725489997</v>
      </c>
      <c r="D85" s="26">
        <v>2.2934317208708999</v>
      </c>
      <c r="E85" s="19">
        <v>1.5621890547263999</v>
      </c>
      <c r="F85" s="19">
        <v>1.2756286266925001</v>
      </c>
      <c r="G85" s="27">
        <v>1.0097161748104999</v>
      </c>
    </row>
    <row r="86" spans="1:15" x14ac:dyDescent="0.25">
      <c r="A86" s="3" t="s">
        <v>0</v>
      </c>
      <c r="B86" s="15">
        <f>AVERAGE(B76:B85)</f>
        <v>4.9912030304791006</v>
      </c>
      <c r="C86" s="4">
        <f t="shared" ref="C86:D86" si="27">AVERAGE(C76:C85)</f>
        <v>4.9979178651155003</v>
      </c>
      <c r="D86" s="4">
        <f t="shared" si="27"/>
        <v>2.28724727497824</v>
      </c>
      <c r="E86" s="4">
        <f>AVERAGE(E76:E85)</f>
        <v>1.5590635373260899</v>
      </c>
      <c r="F86" s="4">
        <f>AVERAGE(F76:F85)</f>
        <v>1.2725779262895602</v>
      </c>
      <c r="G86" s="4">
        <f>AVERAGE(G76:G85)</f>
        <v>1.0097139550491401</v>
      </c>
    </row>
    <row r="87" spans="1:15" x14ac:dyDescent="0.25">
      <c r="A87" s="5" t="s">
        <v>1</v>
      </c>
      <c r="B87" s="6">
        <f>B86+((SQRT(_xlfn.VAR.S(B76:B85)))/SQRT(9))*$B$19</f>
        <v>4.9932815335517997</v>
      </c>
      <c r="C87" s="6">
        <f t="shared" ref="C87:E87" si="28">C86+((SQRT(_xlfn.VAR.S(C76:C85)))/SQRT(9))*$B$19</f>
        <v>4.9984715325507043</v>
      </c>
      <c r="D87" s="6">
        <f t="shared" si="28"/>
        <v>2.3003657327988902</v>
      </c>
      <c r="E87" s="6">
        <f t="shared" si="28"/>
        <v>1.5676909653426903</v>
      </c>
      <c r="F87" s="6">
        <f>F86+((SQRT(_xlfn.VAR.S(F76:F85)))/SQRT(9))*$B$19</f>
        <v>1.2753197027736025</v>
      </c>
      <c r="G87" s="6">
        <f>G86+((SQRT(_xlfn.VAR.S(G76:G85)))/SQRT(9))*$B$19</f>
        <v>1.0101442280095623</v>
      </c>
    </row>
    <row r="88" spans="1:15" x14ac:dyDescent="0.25">
      <c r="A88" s="5" t="s">
        <v>2</v>
      </c>
      <c r="B88" s="6">
        <f>B86-((SQRT(_xlfn.VAR.S(B76:B85)))/SQRT(9))*$B$19</f>
        <v>4.9891245274064016</v>
      </c>
      <c r="C88" s="6">
        <f t="shared" ref="C88:F88" si="29">C86-((SQRT(_xlfn.VAR.S(C76:C85)))/SQRT(9))*$B$19</f>
        <v>4.9973641976802963</v>
      </c>
      <c r="D88" s="6">
        <f t="shared" si="29"/>
        <v>2.2741288171575897</v>
      </c>
      <c r="E88" s="6">
        <f t="shared" si="29"/>
        <v>1.5504361093094896</v>
      </c>
      <c r="F88" s="6">
        <f t="shared" si="29"/>
        <v>1.269836149805518</v>
      </c>
      <c r="G88" s="6">
        <f t="shared" ref="G88" si="30">G86-((SQRT(_xlfn.VAR.S(G76:G85)))/SQRT(9))*$B$19</f>
        <v>1.0092836820887179</v>
      </c>
    </row>
    <row r="89" spans="1:15" x14ac:dyDescent="0.25">
      <c r="A89" s="5" t="s">
        <v>3</v>
      </c>
      <c r="B89" s="14">
        <f>((SQRT(_xlfn.VAR.S(B76:B85)))/SQRT(9))*$B$19</f>
        <v>2.0785030726988957E-3</v>
      </c>
      <c r="C89" s="14">
        <f t="shared" ref="C89:F89" si="31">((SQRT(_xlfn.VAR.S(C76:C85)))/SQRT(9))*$B$19</f>
        <v>5.5366743520424849E-4</v>
      </c>
      <c r="D89" s="14">
        <f t="shared" si="31"/>
        <v>1.3118457820650093E-2</v>
      </c>
      <c r="E89" s="14">
        <f t="shared" si="31"/>
        <v>8.6274280166003595E-3</v>
      </c>
      <c r="F89" s="14">
        <f t="shared" si="31"/>
        <v>2.7417764840423535E-3</v>
      </c>
      <c r="G89" s="14">
        <f t="shared" ref="G89" si="32">((SQRT(_xlfn.VAR.S(G76:G85)))/SQRT(9))*$B$19</f>
        <v>4.3027296042217396E-4</v>
      </c>
    </row>
    <row r="90" spans="1:15" ht="26.25" x14ac:dyDescent="0.4">
      <c r="D90" s="22" t="s">
        <v>14</v>
      </c>
      <c r="G90" s="20"/>
    </row>
    <row r="91" spans="1:15" x14ac:dyDescent="0.25">
      <c r="A91" t="s">
        <v>6</v>
      </c>
      <c r="B91" s="16">
        <v>200</v>
      </c>
      <c r="C91" s="16">
        <v>40</v>
      </c>
      <c r="D91" s="16">
        <v>8</v>
      </c>
      <c r="E91" s="16" t="s">
        <v>5</v>
      </c>
      <c r="F91" s="16" t="s">
        <v>7</v>
      </c>
      <c r="G91" s="16" t="s">
        <v>8</v>
      </c>
    </row>
    <row r="92" spans="1:15" x14ac:dyDescent="0.25">
      <c r="A92" s="2">
        <v>1</v>
      </c>
      <c r="B92" s="18">
        <v>47.970703125</v>
      </c>
      <c r="C92" s="19">
        <v>10.179153094463</v>
      </c>
      <c r="D92" s="26">
        <v>2.3380676509064</v>
      </c>
      <c r="E92" s="19">
        <v>1.5634412650602001</v>
      </c>
      <c r="F92" s="19">
        <v>1.271129960618</v>
      </c>
      <c r="G92" s="27">
        <v>1.0090194356866</v>
      </c>
    </row>
    <row r="93" spans="1:15" x14ac:dyDescent="0.25">
      <c r="A93" s="2">
        <v>2</v>
      </c>
      <c r="B93" s="18">
        <v>49.607883817427002</v>
      </c>
      <c r="C93" s="19">
        <v>10.333744855967</v>
      </c>
      <c r="D93" s="26">
        <v>2.3139427516159001</v>
      </c>
      <c r="E93" s="19">
        <v>1.5691922354415</v>
      </c>
      <c r="F93" s="19">
        <v>1.2732293038808</v>
      </c>
      <c r="G93" s="27">
        <v>1.0102745223952001</v>
      </c>
      <c r="O93" s="10"/>
    </row>
    <row r="94" spans="1:15" x14ac:dyDescent="0.25">
      <c r="A94" s="2">
        <v>3</v>
      </c>
      <c r="B94" s="18">
        <v>48.021568627451003</v>
      </c>
      <c r="C94" s="19">
        <v>9.9089469517022994</v>
      </c>
      <c r="D94" s="26">
        <v>2.3174794114926001</v>
      </c>
      <c r="E94" s="19">
        <v>1.5695360080367</v>
      </c>
      <c r="F94" s="19">
        <v>1.2693540998626001</v>
      </c>
      <c r="G94" s="27">
        <v>1.0101426435528</v>
      </c>
      <c r="O94" s="10"/>
    </row>
    <row r="95" spans="1:15" x14ac:dyDescent="0.25">
      <c r="A95" s="2">
        <v>4</v>
      </c>
      <c r="B95" s="18">
        <v>46.414448669202002</v>
      </c>
      <c r="C95" s="19">
        <v>10.189606171336001</v>
      </c>
      <c r="D95" s="26">
        <v>2.3019935095038999</v>
      </c>
      <c r="E95" s="19">
        <v>1.5578411020947001</v>
      </c>
      <c r="F95" s="19">
        <v>1.2778993435449</v>
      </c>
      <c r="G95" s="27">
        <v>1.0093219663772</v>
      </c>
      <c r="O95" s="10"/>
    </row>
    <row r="96" spans="1:15" x14ac:dyDescent="0.25">
      <c r="A96" s="2">
        <v>5</v>
      </c>
      <c r="B96" s="18">
        <v>49.234439834024997</v>
      </c>
      <c r="C96" s="19">
        <v>9.8300395256916993</v>
      </c>
      <c r="D96" s="26">
        <v>2.3604323308270998</v>
      </c>
      <c r="E96" s="19">
        <v>1.5711401350242999</v>
      </c>
      <c r="F96" s="19">
        <v>1.2793780270201001</v>
      </c>
      <c r="G96" s="27">
        <v>1.0104889462643001</v>
      </c>
      <c r="O96" s="10"/>
    </row>
    <row r="97" spans="1:15" x14ac:dyDescent="0.25">
      <c r="A97" s="2">
        <v>6</v>
      </c>
      <c r="B97" s="18">
        <v>47.103792415169998</v>
      </c>
      <c r="C97" s="19">
        <v>10.151477832512001</v>
      </c>
      <c r="D97" s="26">
        <v>2.3516712432535001</v>
      </c>
      <c r="E97" s="19">
        <v>1.5949415353330001</v>
      </c>
      <c r="F97" s="19">
        <v>1.2794516343547</v>
      </c>
      <c r="G97" s="27">
        <v>1.0091510744342</v>
      </c>
      <c r="O97" s="10"/>
    </row>
    <row r="98" spans="1:15" x14ac:dyDescent="0.25">
      <c r="A98" s="2">
        <v>7</v>
      </c>
      <c r="B98" s="18">
        <v>48.848484848485</v>
      </c>
      <c r="C98" s="19">
        <v>10.284422523632999</v>
      </c>
      <c r="D98" s="26">
        <v>2.2824218035485999</v>
      </c>
      <c r="E98" s="19">
        <v>1.5754333270759</v>
      </c>
      <c r="F98" s="19">
        <v>1.2749266120053</v>
      </c>
      <c r="G98" s="27">
        <v>1.0099692945726999</v>
      </c>
      <c r="O98" s="10"/>
    </row>
    <row r="99" spans="1:15" x14ac:dyDescent="0.25">
      <c r="A99" s="2">
        <v>8</v>
      </c>
      <c r="B99" s="18">
        <v>48.948665297741002</v>
      </c>
      <c r="C99" s="19">
        <v>10.095026283866</v>
      </c>
      <c r="D99" s="26">
        <v>2.3521535580523998</v>
      </c>
      <c r="E99" s="19">
        <v>1.5738386000252</v>
      </c>
      <c r="F99" s="19">
        <v>1.2708460133901001</v>
      </c>
      <c r="G99" s="27">
        <v>1.0089175030991</v>
      </c>
      <c r="O99" s="10"/>
    </row>
    <row r="100" spans="1:15" x14ac:dyDescent="0.25">
      <c r="A100" s="2">
        <v>9</v>
      </c>
      <c r="B100" s="18">
        <v>48.008080808080997</v>
      </c>
      <c r="C100" s="19">
        <v>9.9605367008682002</v>
      </c>
      <c r="D100" s="26">
        <v>2.3132075471697999</v>
      </c>
      <c r="E100" s="19">
        <v>1.5585126228081001</v>
      </c>
      <c r="F100" s="19">
        <v>1.2740365111562</v>
      </c>
      <c r="G100" s="27">
        <v>1.0101379892988001</v>
      </c>
      <c r="O100" s="10"/>
    </row>
    <row r="101" spans="1:15" x14ac:dyDescent="0.25">
      <c r="A101" s="2">
        <v>10</v>
      </c>
      <c r="B101" s="18">
        <v>49.560327198364</v>
      </c>
      <c r="C101" s="19">
        <v>10.093673965937001</v>
      </c>
      <c r="D101" s="26">
        <v>2.3418684479079999</v>
      </c>
      <c r="E101" s="19">
        <v>1.5732931726907999</v>
      </c>
      <c r="F101" s="19">
        <v>1.2781659611363001</v>
      </c>
      <c r="G101" s="27">
        <v>1.0097161748104999</v>
      </c>
      <c r="O101" s="10"/>
    </row>
    <row r="102" spans="1:15" x14ac:dyDescent="0.25">
      <c r="A102" s="3" t="s">
        <v>0</v>
      </c>
      <c r="B102" s="15">
        <f>AVERAGE(B92:B101)</f>
        <v>48.371839464094599</v>
      </c>
      <c r="C102" s="4">
        <f t="shared" ref="C102:D102" si="33">AVERAGE(C92:C101)</f>
        <v>10.102662790597622</v>
      </c>
      <c r="D102" s="4">
        <f t="shared" si="33"/>
        <v>2.3273238254278201</v>
      </c>
      <c r="E102" s="4">
        <f>AVERAGE(E92:E101)</f>
        <v>1.5707170003590403</v>
      </c>
      <c r="F102" s="4">
        <f>AVERAGE(F92:F101)</f>
        <v>1.2748417466969002</v>
      </c>
      <c r="G102" s="4">
        <f>AVERAGE(G92:G101)</f>
        <v>1.0097139550491401</v>
      </c>
      <c r="O102" s="10"/>
    </row>
    <row r="103" spans="1:15" x14ac:dyDescent="0.25">
      <c r="A103" s="5" t="s">
        <v>1</v>
      </c>
      <c r="B103" s="6">
        <f>B102+((SQRT(_xlfn.VAR.S(B92:B101)))/SQRT(9))*$B$19</f>
        <v>49.170571475934089</v>
      </c>
      <c r="C103" s="6">
        <f t="shared" ref="C103:F103" si="34">C102+((SQRT(_xlfn.VAR.S(C92:C101)))/SQRT(9))*$B$19</f>
        <v>10.224349804691423</v>
      </c>
      <c r="D103" s="6">
        <f t="shared" si="34"/>
        <v>2.346407810111911</v>
      </c>
      <c r="E103" s="6">
        <f t="shared" si="34"/>
        <v>1.5786530209426362</v>
      </c>
      <c r="F103" s="6">
        <f t="shared" si="34"/>
        <v>1.2776555722634193</v>
      </c>
      <c r="G103" s="6">
        <f t="shared" ref="G103" si="35">G102+((SQRT(_xlfn.VAR.S(G92:G101)))/SQRT(9))*$B$19</f>
        <v>1.0101442280095623</v>
      </c>
    </row>
    <row r="104" spans="1:15" x14ac:dyDescent="0.25">
      <c r="A104" s="5" t="s">
        <v>2</v>
      </c>
      <c r="B104" s="6">
        <f>B102-((SQRT(_xlfn.VAR.S(B92:B101)))/SQRT(9))*$B$19</f>
        <v>47.573107452255108</v>
      </c>
      <c r="C104" s="6">
        <f t="shared" ref="C104:F104" si="36">C102-((SQRT(_xlfn.VAR.S(C92:C101)))/SQRT(9))*$B$19</f>
        <v>9.9809757765038203</v>
      </c>
      <c r="D104" s="6">
        <f t="shared" si="36"/>
        <v>2.3082398407437292</v>
      </c>
      <c r="E104" s="6">
        <f t="shared" si="36"/>
        <v>1.5627809797754444</v>
      </c>
      <c r="F104" s="6">
        <f t="shared" si="36"/>
        <v>1.2720279211303811</v>
      </c>
      <c r="G104" s="6">
        <f t="shared" ref="G104" si="37">G102-((SQRT(_xlfn.VAR.S(G92:G101)))/SQRT(9))*$B$19</f>
        <v>1.0092836820887179</v>
      </c>
    </row>
    <row r="105" spans="1:15" x14ac:dyDescent="0.25">
      <c r="A105" s="5" t="s">
        <v>3</v>
      </c>
      <c r="B105" s="14">
        <f>((SQRT(_xlfn.VAR.S(B92:B101)))/SQRT(9))*$B$19</f>
        <v>0.7987320118394885</v>
      </c>
      <c r="C105" s="14">
        <f t="shared" ref="C105:F105" si="38">((SQRT(_xlfn.VAR.S(C92:C101)))/SQRT(9))*$B$19</f>
        <v>0.12168701409380145</v>
      </c>
      <c r="D105" s="14">
        <f t="shared" si="38"/>
        <v>1.9083984684090814E-2</v>
      </c>
      <c r="E105" s="14">
        <f t="shared" si="38"/>
        <v>7.9360205835959166E-3</v>
      </c>
      <c r="F105" s="14">
        <f t="shared" si="38"/>
        <v>2.8138255665190533E-3</v>
      </c>
      <c r="G105" s="14">
        <f t="shared" ref="G105" si="39">((SQRT(_xlfn.VAR.S(G92:G101)))/SQRT(9))*$B$19</f>
        <v>4.3027296042217396E-4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</dc:creator>
  <cp:lastModifiedBy>Luigi De Bianchi</cp:lastModifiedBy>
  <dcterms:created xsi:type="dcterms:W3CDTF">2015-02-08T21:17:46Z</dcterms:created>
  <dcterms:modified xsi:type="dcterms:W3CDTF">2015-02-17T17:20:42Z</dcterms:modified>
</cp:coreProperties>
</file>