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wire\Documents\1Home work\"/>
    </mc:Choice>
  </mc:AlternateContent>
  <xr:revisionPtr revIDLastSave="0" documentId="13_ncr:1_{CC2B23C0-7D00-4AEA-89C6-F862A64EC6EB}" xr6:coauthVersionLast="45" xr6:coauthVersionMax="45" xr10:uidLastSave="{00000000-0000-0000-0000-000000000000}"/>
  <bookViews>
    <workbookView xWindow="-24705" yWindow="1620" windowWidth="22950" windowHeight="12015" activeTab="5" xr2:uid="{00000000-000D-0000-FFFF-FFFF00000000}"/>
  </bookViews>
  <sheets>
    <sheet name="Country" sheetId="4" r:id="rId1"/>
    <sheet name="Cat Country" sheetId="5" r:id="rId2"/>
    <sheet name="YEAR CAT" sheetId="6" r:id="rId3"/>
    <sheet name="ORI" sheetId="1" r:id="rId4"/>
    <sheet name="Bonus" sheetId="7" r:id="rId5"/>
    <sheet name="Bonus Stat" sheetId="10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116" i="1" l="1"/>
  <c r="F10" i="10"/>
  <c r="F9" i="10"/>
  <c r="F8" i="10"/>
  <c r="F7" i="10"/>
  <c r="F6" i="10"/>
  <c r="F5" i="10"/>
  <c r="F4" i="10"/>
  <c r="F3" i="10"/>
  <c r="F2" i="10"/>
  <c r="F13" i="10" s="1"/>
  <c r="C10" i="10"/>
  <c r="C9" i="10"/>
  <c r="C8" i="10"/>
  <c r="C7" i="10"/>
  <c r="C6" i="10"/>
  <c r="C5" i="10"/>
  <c r="C4" i="10"/>
  <c r="C3" i="10"/>
  <c r="C2" i="10"/>
  <c r="C11" i="10" s="1"/>
  <c r="F2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B3" i="7"/>
  <c r="C3" i="7"/>
  <c r="D3" i="7"/>
  <c r="B4" i="7"/>
  <c r="C4" i="7"/>
  <c r="D4" i="7"/>
  <c r="B5" i="7"/>
  <c r="C5" i="7"/>
  <c r="D5" i="7"/>
  <c r="B6" i="7"/>
  <c r="C6" i="7"/>
  <c r="D6" i="7"/>
  <c r="B7" i="7"/>
  <c r="C7" i="7"/>
  <c r="D7" i="7"/>
  <c r="B8" i="7"/>
  <c r="C8" i="7"/>
  <c r="D8" i="7"/>
  <c r="B9" i="7"/>
  <c r="C9" i="7"/>
  <c r="D9" i="7"/>
  <c r="B10" i="7"/>
  <c r="C10" i="7"/>
  <c r="D10" i="7"/>
  <c r="B11" i="7"/>
  <c r="C11" i="7"/>
  <c r="D11" i="7"/>
  <c r="B12" i="7"/>
  <c r="C12" i="7"/>
  <c r="D12" i="7"/>
  <c r="B13" i="7"/>
  <c r="C13" i="7"/>
  <c r="D13" i="7"/>
  <c r="E2" i="7"/>
  <c r="D2" i="7"/>
  <c r="C2" i="7"/>
  <c r="B2" i="7"/>
  <c r="C16" i="10" l="1"/>
  <c r="F11" i="10"/>
  <c r="F14" i="10"/>
  <c r="C13" i="10"/>
  <c r="F15" i="10"/>
  <c r="C14" i="10"/>
  <c r="F16" i="10"/>
  <c r="C15" i="10"/>
  <c r="F17" i="10"/>
  <c r="C18" i="10"/>
  <c r="C17" i="10"/>
  <c r="F18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<sst xmlns="http://schemas.openxmlformats.org/spreadsheetml/2006/main" count="24869" uniqueCount="8415">
  <si>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</si>
  <si>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</si>
  <si>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</si>
  <si>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</si>
  <si>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</si>
  <si>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</si>
  <si>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</si>
  <si>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</si>
  <si>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</si>
  <si>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</si>
  <si>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</si>
  <si>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</si>
  <si>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</si>
  <si>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</si>
  <si>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</si>
  <si>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</si>
  <si>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</si>
  <si>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</si>
  <si>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</si>
  <si>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</si>
  <si>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</si>
  <si>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</si>
  <si>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</si>
  <si>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</si>
  <si>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</si>
  <si>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</si>
  <si>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</si>
  <si>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</si>
  <si>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</si>
  <si>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</si>
  <si>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</si>
  <si>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</si>
  <si>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</si>
  <si>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</si>
  <si>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</si>
  <si>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</si>
  <si>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</si>
  <si>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</si>
  <si>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</si>
  <si>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</si>
  <si>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</si>
  <si>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</si>
  <si>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</si>
  <si>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</si>
  <si>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</si>
  <si>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</si>
  <si>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</si>
  <si>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</si>
  <si>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</si>
  <si>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</si>
  <si>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</si>
  <si>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</si>
  <si>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</si>
  <si>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</si>
  <si>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</si>
  <si>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</si>
  <si>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</si>
  <si>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</si>
  <si>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</si>
  <si>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</si>
  <si>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</si>
  <si>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</si>
  <si>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</si>
  <si>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</si>
  <si>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</si>
  <si>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</si>
  <si>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</si>
  <si>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</si>
  <si>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</si>
  <si>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</si>
  <si>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</si>
  <si>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</si>
  <si>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</si>
  <si>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</si>
  <si>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</si>
  <si>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</si>
  <si>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</si>
  <si>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</si>
  <si>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</si>
  <si>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</si>
  <si>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</si>
  <si>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</si>
  <si>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</si>
  <si>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</si>
  <si>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</si>
  <si>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</si>
  <si>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</si>
  <si>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</si>
  <si>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</si>
  <si>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</si>
  <si>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</si>
  <si>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</si>
  <si>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</si>
  <si>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</si>
  <si>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</si>
  <si>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</si>
  <si>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</si>
  <si>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</si>
  <si>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</si>
  <si>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</si>
  <si>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</si>
  <si>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</si>
  <si>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</si>
  <si>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</si>
  <si>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</si>
  <si>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</si>
  <si>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</si>
  <si>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</si>
  <si>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</si>
  <si>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</si>
  <si>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</si>
  <si>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</si>
  <si>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</si>
  <si>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</si>
  <si>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</si>
  <si>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</si>
  <si>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</si>
  <si>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</si>
  <si>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</si>
  <si>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</si>
  <si>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</si>
  <si>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</si>
  <si>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</si>
  <si>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</si>
  <si>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</si>
  <si>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</si>
  <si>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</si>
  <si>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</si>
  <si>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</si>
  <si>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</si>
  <si>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</si>
  <si>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</si>
  <si>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</si>
  <si>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</si>
  <si>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</si>
  <si>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</si>
  <si>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</si>
  <si>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</si>
  <si>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</si>
  <si>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</si>
  <si>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</si>
  <si>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</si>
  <si>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</si>
  <si>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</si>
  <si>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</si>
  <si>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</si>
  <si>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</si>
  <si>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</si>
  <si>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</si>
  <si>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</si>
  <si>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</si>
  <si>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</si>
  <si>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</si>
  <si>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</si>
  <si>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</si>
  <si>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</si>
  <si>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</si>
  <si>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</si>
  <si>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</si>
  <si>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</si>
  <si>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</si>
  <si>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</si>
  <si>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</si>
  <si>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</si>
  <si>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</si>
  <si>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</si>
  <si>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</si>
  <si>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</si>
  <si>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</si>
  <si>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</si>
  <si>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</si>
  <si>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</si>
  <si>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</si>
  <si>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</si>
  <si>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</si>
  <si>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</si>
  <si>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</si>
  <si>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</si>
  <si>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</si>
  <si>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</si>
  <si>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</si>
  <si>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</si>
  <si>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</si>
  <si>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</si>
  <si>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</si>
  <si>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</si>
  <si>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</si>
  <si>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</si>
  <si>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</si>
  <si>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</si>
  <si>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</si>
  <si>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</si>
  <si>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</si>
  <si>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</si>
  <si>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</si>
  <si>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</si>
  <si>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</si>
  <si>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</si>
  <si>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</si>
  <si>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</si>
  <si>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</si>
  <si>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</si>
  <si>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</si>
  <si>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</si>
  <si>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</si>
  <si>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</si>
  <si>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</si>
  <si>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</si>
  <si>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</si>
  <si>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</si>
  <si>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</si>
  <si>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</si>
  <si>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</si>
  <si>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</si>
  <si>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</si>
  <si>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</si>
  <si>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</si>
  <si>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</si>
  <si>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</si>
  <si>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</si>
  <si>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</si>
  <si>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</si>
  <si>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</si>
  <si>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</si>
  <si>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</si>
  <si>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</si>
  <si>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</si>
  <si>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</si>
  <si>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</si>
  <si>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</si>
  <si>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</si>
  <si>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</si>
  <si>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</si>
  <si>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</si>
  <si>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</si>
  <si>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</si>
  <si>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</si>
  <si>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</si>
  <si>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</si>
  <si>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</si>
  <si>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</si>
  <si>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</si>
  <si>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</si>
  <si>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</si>
  <si>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</si>
  <si>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</si>
  <si>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</si>
  <si>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</si>
  <si>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</si>
  <si>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</si>
  <si>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</si>
  <si>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</si>
  <si>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</si>
  <si>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</si>
  <si>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</si>
  <si>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</si>
  <si>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</si>
  <si>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</si>
  <si>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</si>
  <si>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</si>
  <si>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</si>
  <si>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</si>
  <si>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</si>
  <si>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</si>
  <si>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</si>
  <si>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</si>
  <si>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</si>
  <si>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</si>
  <si>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</si>
  <si>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</si>
  <si>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</si>
  <si>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</si>
  <si>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</si>
  <si>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</si>
  <si>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</si>
  <si>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</si>
  <si>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</si>
  <si>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</si>
  <si>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</si>
  <si>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</si>
  <si>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</si>
  <si>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</si>
  <si>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</si>
  <si>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</si>
  <si>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</si>
  <si>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</si>
  <si>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</si>
  <si>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</si>
  <si>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</si>
  <si>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</si>
  <si>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</si>
  <si>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</si>
  <si>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</si>
  <si>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</si>
  <si>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</si>
  <si>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</si>
  <si>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</si>
  <si>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</si>
  <si>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</si>
  <si>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</si>
  <si>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</si>
  <si>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</si>
  <si>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</si>
  <si>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</si>
  <si>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</si>
  <si>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</si>
  <si>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</si>
  <si>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</si>
  <si>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</si>
  <si>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</si>
  <si>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</si>
  <si>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</si>
  <si>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</si>
  <si>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</si>
  <si>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</si>
  <si>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</si>
  <si>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</si>
  <si>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</si>
  <si>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</si>
  <si>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</si>
  <si>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</si>
  <si>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</si>
  <si>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</si>
  <si>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</si>
  <si>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</si>
  <si>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</si>
  <si>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</si>
  <si>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</si>
  <si>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</si>
  <si>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</si>
  <si>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</si>
  <si>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</si>
  <si>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</si>
  <si>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</si>
  <si>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</si>
  <si>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</si>
  <si>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</si>
  <si>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</si>
  <si>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</si>
  <si>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</si>
  <si>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</si>
  <si>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</si>
  <si>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</si>
  <si>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</si>
  <si>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</si>
  <si>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</si>
  <si>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</si>
  <si>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</si>
  <si>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</si>
  <si>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</si>
  <si>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</si>
  <si>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</si>
  <si>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</si>
  <si>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</si>
  <si>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</si>
  <si>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</si>
  <si>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</si>
  <si>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</si>
  <si>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</si>
  <si>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</si>
  <si>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</si>
  <si>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</si>
  <si>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</si>
  <si>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</si>
  <si>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</si>
  <si>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</si>
  <si>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</si>
  <si>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</si>
  <si>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</si>
  <si>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</si>
  <si>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</si>
  <si>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</si>
  <si>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</si>
  <si>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</si>
  <si>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</si>
  <si>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</si>
  <si>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</si>
  <si>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</si>
  <si>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</si>
  <si>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</si>
  <si>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</si>
  <si>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</si>
  <si>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</si>
  <si>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</si>
  <si>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</si>
  <si>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</si>
  <si>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</si>
  <si>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</si>
  <si>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</si>
  <si>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</si>
  <si>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</si>
  <si>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</si>
  <si>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</si>
  <si>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</si>
  <si>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</si>
  <si>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</si>
  <si>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</si>
  <si>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</si>
  <si>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</si>
  <si>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</si>
  <si>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</si>
  <si>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</si>
  <si>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</si>
  <si>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</si>
  <si>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</si>
  <si>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</si>
  <si>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</si>
  <si>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</si>
  <si>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</si>
  <si>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</si>
  <si>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</si>
  <si>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</si>
  <si>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</si>
  <si>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</si>
  <si>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</si>
  <si>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</si>
  <si>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</si>
  <si>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</si>
  <si>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</si>
  <si>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</si>
  <si>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</si>
  <si>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</si>
  <si>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</si>
  <si>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</si>
  <si>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</si>
  <si>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</si>
  <si>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</si>
  <si>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</si>
  <si>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</si>
  <si>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</si>
  <si>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</si>
  <si>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</si>
  <si>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</si>
  <si>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</si>
  <si>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</si>
  <si>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</si>
  <si>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</si>
  <si>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</si>
  <si>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</si>
  <si>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</si>
  <si>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</si>
  <si>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</si>
  <si>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</si>
  <si>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</si>
  <si>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</si>
  <si>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</si>
  <si>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</si>
  <si>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</si>
  <si>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</si>
  <si>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</si>
  <si>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</si>
  <si>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</si>
  <si>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</si>
  <si>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</si>
  <si>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</si>
  <si>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</si>
  <si>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</si>
  <si>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</si>
  <si>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</si>
  <si>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</si>
  <si>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</si>
  <si>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</si>
  <si>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</si>
  <si>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</si>
  <si>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</si>
  <si>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</si>
  <si>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</si>
  <si>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</si>
  <si>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</si>
  <si>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</si>
  <si>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</si>
  <si>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</si>
  <si>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</si>
  <si>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</si>
  <si>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</si>
  <si>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</si>
  <si>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</si>
  <si>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</si>
  <si>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</si>
  <si>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</si>
  <si>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</si>
  <si>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</si>
  <si>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</si>
  <si>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</si>
  <si>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</si>
  <si>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</si>
  <si>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</si>
  <si>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</si>
  <si>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</si>
  <si>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</si>
  <si>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</si>
  <si>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</si>
  <si>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</si>
  <si>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</si>
  <si>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</si>
  <si>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</si>
  <si>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</si>
  <si>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</si>
  <si>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</si>
  <si>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</si>
  <si>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</si>
  <si>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</si>
  <si>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</si>
  <si>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</si>
  <si>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</si>
  <si>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</si>
  <si>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</si>
  <si>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</si>
  <si>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</si>
  <si>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</si>
  <si>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</si>
  <si>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</si>
  <si>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</si>
  <si>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</si>
  <si>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</si>
  <si>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</si>
  <si>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</si>
  <si>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</si>
  <si>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</si>
  <si>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</si>
  <si>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</si>
  <si>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</si>
  <si>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</si>
  <si>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</si>
  <si>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</si>
  <si>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</si>
  <si>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</si>
  <si>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</si>
  <si>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</si>
  <si>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</si>
  <si>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</si>
  <si>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</si>
  <si>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</si>
  <si>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</si>
  <si>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</si>
  <si>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</si>
  <si>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</si>
  <si>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</si>
  <si>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</si>
  <si>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</si>
  <si>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</si>
  <si>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</si>
  <si>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</si>
  <si>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</si>
  <si>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</si>
  <si>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</si>
  <si>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</si>
  <si>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</si>
  <si>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</si>
  <si>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</si>
  <si>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</si>
  <si>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</si>
  <si>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</si>
  <si>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</si>
  <si>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</si>
  <si>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</si>
  <si>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</si>
  <si>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</si>
  <si>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</si>
  <si>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</si>
  <si>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</si>
  <si>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</si>
  <si>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</si>
  <si>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</si>
  <si>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</si>
  <si>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</si>
  <si>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</si>
  <si>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</si>
  <si>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</si>
  <si>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</si>
  <si>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</si>
  <si>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</si>
  <si>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</si>
  <si>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</si>
  <si>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</si>
  <si>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</si>
  <si>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</si>
  <si>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</si>
  <si>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</si>
  <si>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</si>
  <si>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</si>
  <si>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</si>
  <si>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</si>
  <si>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</si>
  <si>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</si>
  <si>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</si>
  <si>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</si>
  <si>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</si>
  <si>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</si>
  <si>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</si>
  <si>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</si>
  <si>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</si>
  <si>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</si>
  <si>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</si>
  <si>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</si>
  <si>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</si>
  <si>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</si>
  <si>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</si>
  <si>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</si>
  <si>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</si>
  <si>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</si>
  <si>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</si>
  <si>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</si>
  <si>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</si>
  <si>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</si>
  <si>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</si>
  <si>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</si>
  <si>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</si>
  <si>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</si>
  <si>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</si>
  <si>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</si>
  <si>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</si>
  <si>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</si>
  <si>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</si>
  <si>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</si>
  <si>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</si>
  <si>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</si>
  <si>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</si>
  <si>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</si>
  <si>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</si>
  <si>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</si>
  <si>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</si>
  <si>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</si>
  <si>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</si>
  <si>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</si>
  <si>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</si>
  <si>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</si>
  <si>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</si>
  <si>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</si>
  <si>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</si>
  <si>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</si>
  <si>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</si>
  <si>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</si>
  <si>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</si>
  <si>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</si>
  <si>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</si>
  <si>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</si>
  <si>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</si>
  <si>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</si>
  <si>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</si>
  <si>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</si>
  <si>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</si>
  <si>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</si>
  <si>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</si>
  <si>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</si>
  <si>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</si>
  <si>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</si>
  <si>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</si>
  <si>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</si>
  <si>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</si>
  <si>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</si>
  <si>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</si>
  <si>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</si>
  <si>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</si>
  <si>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</si>
  <si>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</si>
  <si>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</si>
  <si>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</si>
  <si>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</si>
  <si>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</si>
  <si>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</si>
  <si>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</si>
  <si>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</si>
  <si>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</si>
  <si>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</si>
  <si>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</si>
  <si>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</si>
  <si>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</si>
  <si>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</si>
  <si>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</si>
  <si>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</si>
  <si>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</si>
  <si>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</si>
  <si>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</si>
  <si>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</si>
  <si>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</si>
  <si>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</si>
  <si>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</si>
  <si>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</si>
  <si>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</si>
  <si>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</si>
  <si>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</si>
  <si>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</si>
  <si>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</si>
  <si>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</si>
  <si>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</si>
  <si>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</si>
  <si>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</si>
  <si>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</si>
  <si>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</si>
  <si>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</si>
  <si>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</si>
  <si>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</si>
  <si>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</si>
  <si>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</si>
  <si>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</si>
  <si>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</si>
  <si>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</si>
  <si>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</si>
  <si>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</si>
  <si>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</si>
  <si>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</si>
  <si>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</si>
  <si>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</si>
  <si>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</si>
  <si>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</si>
  <si>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</si>
  <si>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</si>
  <si>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</si>
  <si>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</si>
  <si>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</si>
  <si>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</si>
  <si>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</si>
  <si>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</si>
  <si>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</si>
  <si>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</si>
  <si>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</si>
  <si>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</si>
  <si>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</si>
  <si>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</si>
  <si>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</si>
  <si>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</si>
  <si>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</si>
  <si>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</si>
  <si>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</si>
  <si>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</si>
  <si>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</si>
  <si>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</si>
  <si>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</si>
  <si>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</si>
  <si>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</si>
  <si>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</si>
  <si>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</si>
  <si>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</si>
  <si>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</si>
  <si>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</si>
  <si>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</si>
  <si>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</si>
  <si>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</si>
  <si>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</si>
  <si>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</si>
  <si>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</si>
  <si>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</si>
  <si>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</si>
  <si>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</si>
  <si>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</si>
  <si>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</si>
  <si>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</si>
  <si>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</si>
  <si>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</si>
  <si>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</si>
  <si>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</si>
  <si>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</si>
  <si>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</si>
  <si>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</si>
  <si>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</si>
  <si>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</si>
  <si>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</si>
  <si>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</si>
  <si>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</si>
  <si>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</si>
  <si>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</si>
  <si>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</si>
  <si>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</si>
  <si>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</si>
  <si>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</si>
  <si>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</si>
  <si>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</si>
  <si>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</si>
  <si>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</si>
  <si>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</si>
  <si>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</si>
  <si>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</si>
  <si>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</si>
  <si>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</si>
  <si>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</si>
  <si>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</si>
  <si>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</si>
  <si>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</si>
  <si>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</si>
  <si>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</si>
  <si>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</si>
  <si>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</si>
  <si>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</si>
  <si>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</si>
  <si>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</si>
  <si>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</si>
  <si>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</si>
  <si>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</si>
  <si>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</si>
  <si>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</si>
  <si>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</si>
  <si>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</si>
  <si>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</si>
  <si>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</si>
  <si>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</si>
  <si>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</si>
  <si>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</si>
  <si>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</si>
  <si>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</si>
  <si>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</si>
  <si>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</si>
  <si>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</si>
  <si>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</si>
  <si>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</si>
  <si>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</si>
  <si>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</si>
  <si>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</si>
  <si>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</si>
  <si>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</si>
  <si>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</si>
  <si>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</si>
  <si>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</si>
  <si>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</si>
  <si>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</si>
  <si>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</si>
  <si>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</si>
  <si>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</si>
  <si>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</si>
  <si>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</si>
  <si>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</si>
  <si>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</si>
  <si>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</si>
  <si>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</si>
  <si>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</si>
  <si>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</si>
  <si>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</si>
  <si>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</si>
  <si>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</si>
  <si>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</si>
  <si>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</si>
  <si>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</si>
  <si>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</si>
  <si>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</si>
  <si>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</si>
  <si>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</si>
  <si>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</si>
  <si>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</si>
  <si>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</si>
  <si>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</si>
  <si>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</si>
  <si>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</si>
  <si>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</si>
  <si>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</si>
  <si>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</si>
  <si>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</si>
  <si>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</si>
  <si>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</si>
  <si>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</si>
  <si>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</si>
  <si>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</si>
  <si>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</si>
  <si>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</si>
  <si>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</si>
  <si>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</si>
  <si>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</si>
  <si>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</si>
  <si>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</si>
  <si>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</si>
  <si>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</si>
  <si>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</si>
  <si>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</si>
  <si>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</si>
  <si>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</si>
  <si>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</si>
  <si>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</si>
  <si>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</si>
  <si>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</si>
  <si>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</si>
  <si>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</si>
  <si>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</si>
  <si>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</si>
  <si>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</si>
  <si>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</si>
  <si>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</si>
  <si>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</si>
  <si>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</si>
  <si>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</si>
  <si>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</si>
  <si>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</si>
  <si>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</si>
  <si>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</si>
  <si>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</si>
  <si>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</si>
  <si>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</si>
  <si>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</si>
  <si>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</si>
  <si>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</si>
  <si>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</si>
  <si>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</si>
  <si>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</si>
  <si>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</si>
  <si>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</si>
  <si>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</si>
  <si>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</si>
  <si>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</si>
  <si>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</si>
  <si>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</si>
  <si>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</si>
  <si>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</si>
  <si>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</si>
  <si>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</si>
  <si>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</si>
  <si>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</si>
  <si>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</si>
  <si>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</si>
  <si>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</si>
  <si>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</si>
  <si>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</si>
  <si>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</si>
  <si>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</si>
  <si>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</si>
  <si>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</si>
  <si>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</si>
  <si>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</si>
  <si>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</si>
  <si>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</si>
  <si>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</si>
  <si>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</si>
  <si>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</si>
  <si>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</si>
  <si>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</si>
  <si>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</si>
  <si>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</si>
  <si>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</si>
  <si>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</si>
  <si>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</si>
  <si>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</si>
  <si>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</si>
  <si>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</si>
  <si>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</si>
  <si>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</si>
  <si>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</si>
  <si>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</si>
  <si>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</si>
  <si>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</si>
  <si>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</si>
  <si>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</si>
  <si>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</si>
  <si>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</si>
  <si>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</si>
  <si>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</si>
  <si>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</si>
  <si>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</si>
  <si>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</si>
  <si>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</si>
  <si>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</si>
  <si>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</si>
  <si>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</si>
  <si>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</si>
  <si>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</si>
  <si>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</si>
  <si>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</si>
  <si>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</si>
  <si>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</si>
  <si>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</si>
  <si>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</si>
  <si>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</si>
  <si>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</si>
  <si>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</si>
  <si>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</si>
  <si>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</si>
  <si>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</si>
  <si>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</si>
  <si>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</si>
  <si>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</si>
  <si>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</si>
  <si>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</si>
  <si>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</si>
  <si>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</si>
  <si>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</si>
  <si>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</si>
  <si>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</si>
  <si>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</si>
  <si>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</si>
  <si>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</si>
  <si>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</si>
  <si>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</si>
  <si>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</si>
  <si>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</si>
  <si>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</si>
  <si>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</si>
  <si>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</si>
  <si>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</si>
  <si>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</si>
  <si>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</si>
  <si>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</si>
  <si>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</si>
  <si>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</si>
  <si>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</si>
  <si>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</si>
  <si>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</si>
  <si>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</si>
  <si>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</si>
  <si>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</si>
  <si>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</si>
  <si>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</si>
  <si>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</si>
  <si>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</si>
  <si>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</si>
  <si>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</si>
  <si>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</si>
  <si>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</si>
  <si>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</si>
  <si>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</si>
  <si>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</si>
  <si>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</si>
  <si>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</si>
  <si>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</si>
  <si>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</si>
  <si>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</si>
  <si>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</si>
  <si>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</si>
  <si>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</si>
  <si>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</si>
  <si>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</si>
  <si>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</si>
  <si>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</si>
  <si>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</si>
  <si>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</si>
  <si>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</si>
  <si>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</si>
  <si>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</si>
  <si>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</si>
  <si>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</si>
  <si>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</si>
  <si>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</si>
  <si>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</si>
  <si>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</si>
  <si>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</si>
  <si>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</si>
  <si>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</si>
  <si>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</si>
  <si>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</si>
  <si>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</si>
  <si>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</si>
  <si>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</si>
  <si>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</si>
  <si>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</si>
  <si>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</si>
  <si>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</si>
  <si>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</si>
  <si>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</si>
  <si>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</si>
  <si>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</si>
  <si>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</si>
  <si>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</si>
  <si>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</si>
  <si>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</si>
  <si>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</si>
  <si>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</si>
  <si>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</si>
  <si>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</si>
  <si>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</si>
  <si>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</si>
  <si>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</si>
  <si>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</si>
  <si>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</si>
  <si>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</si>
  <si>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</si>
  <si>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</si>
  <si>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</si>
  <si>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</si>
  <si>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</si>
  <si>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</si>
  <si>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</si>
  <si>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</si>
  <si>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</si>
  <si>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</si>
  <si>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</si>
  <si>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</si>
  <si>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</si>
  <si>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</si>
  <si>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</si>
  <si>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</si>
  <si>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</si>
  <si>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</si>
  <si>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</si>
  <si>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</si>
  <si>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</si>
  <si>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</si>
  <si>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</si>
  <si>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</si>
  <si>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</si>
  <si>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</si>
  <si>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</si>
  <si>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</si>
  <si>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</si>
  <si>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</si>
  <si>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</si>
  <si>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</si>
  <si>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</si>
  <si>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</si>
  <si>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</si>
  <si>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</si>
  <si>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</si>
  <si>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</si>
  <si>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</si>
  <si>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</si>
  <si>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</si>
  <si>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</si>
  <si>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</si>
  <si>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</si>
  <si>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</si>
  <si>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</si>
  <si>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</si>
  <si>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</si>
  <si>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</si>
  <si>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</si>
  <si>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</si>
  <si>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</si>
  <si>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</si>
  <si>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</si>
  <si>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</si>
  <si>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</si>
  <si>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</si>
  <si>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</si>
  <si>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</si>
  <si>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</si>
  <si>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</si>
  <si>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</si>
  <si>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</si>
  <si>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</si>
  <si>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</si>
  <si>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</si>
  <si>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</si>
  <si>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</si>
  <si>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</si>
  <si>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</si>
  <si>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</si>
  <si>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</si>
  <si>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</si>
  <si>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</si>
  <si>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</si>
  <si>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</si>
  <si>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</si>
  <si>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</si>
  <si>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</si>
  <si>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</si>
  <si>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</si>
  <si>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</si>
  <si>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</si>
  <si>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</si>
  <si>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</si>
  <si>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</si>
  <si>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</si>
  <si>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</si>
  <si>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</si>
  <si>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</si>
  <si>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</si>
  <si>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</si>
  <si>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</si>
  <si>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</si>
  <si>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</si>
  <si>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</si>
  <si>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</si>
  <si>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</si>
  <si>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</si>
  <si>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</si>
  <si>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</si>
  <si>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</si>
  <si>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</si>
  <si>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</si>
  <si>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</si>
  <si>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</si>
  <si>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</si>
  <si>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</si>
  <si>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</si>
  <si>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</si>
  <si>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</si>
  <si>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</si>
  <si>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</si>
  <si>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</si>
  <si>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</si>
  <si>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</si>
  <si>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</si>
  <si>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</si>
  <si>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</si>
  <si>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</si>
  <si>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</si>
  <si>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</si>
  <si>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</si>
  <si>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</si>
  <si>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</si>
  <si>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</si>
  <si>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</si>
  <si>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</si>
  <si>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</si>
  <si>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</si>
  <si>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</si>
  <si>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</si>
  <si>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</si>
  <si>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</si>
  <si>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</si>
  <si>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</si>
  <si>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</si>
  <si>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</si>
  <si>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</si>
  <si>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</si>
  <si>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</si>
  <si>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</si>
  <si>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</si>
  <si>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</si>
  <si>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</si>
  <si>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</si>
  <si>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</si>
  <si>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</si>
  <si>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</si>
  <si>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</si>
  <si>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</si>
  <si>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</si>
  <si>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</si>
  <si>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</si>
  <si>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</si>
  <si>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</si>
  <si>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</si>
  <si>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</si>
  <si>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</si>
  <si>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</si>
  <si>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</si>
  <si>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</si>
  <si>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</si>
  <si>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</si>
  <si>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</si>
  <si>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</si>
  <si>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</si>
  <si>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</si>
  <si>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</si>
  <si>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</si>
  <si>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</si>
  <si>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</si>
  <si>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</si>
  <si>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</si>
  <si>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</si>
  <si>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</si>
  <si>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</si>
  <si>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</si>
  <si>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</si>
  <si>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</si>
  <si>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</si>
  <si>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</si>
  <si>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</si>
  <si>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</si>
  <si>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</si>
  <si>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</si>
  <si>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</si>
  <si>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</si>
  <si>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</si>
  <si>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</si>
  <si>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</si>
  <si>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</si>
  <si>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</si>
  <si>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</si>
  <si>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</si>
  <si>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</si>
  <si>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</si>
  <si>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</si>
  <si>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</si>
  <si>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</si>
  <si>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</si>
  <si>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</si>
  <si>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</si>
  <si>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</si>
  <si>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</si>
  <si>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</si>
  <si>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</si>
  <si>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</si>
  <si>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</si>
  <si>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</si>
  <si>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</si>
  <si>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</si>
  <si>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</si>
  <si>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</si>
  <si>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</si>
  <si>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</si>
  <si>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</si>
  <si>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</si>
  <si>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</si>
  <si>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</si>
  <si>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</si>
  <si>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</si>
  <si>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</si>
  <si>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</si>
  <si>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</si>
  <si>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</si>
  <si>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</si>
  <si>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</si>
  <si>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</si>
  <si>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</si>
  <si>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</si>
  <si>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</si>
  <si>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</si>
  <si>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</si>
  <si>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</si>
  <si>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</si>
  <si>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</si>
  <si>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</si>
  <si>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</si>
  <si>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</si>
  <si>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</si>
  <si>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</si>
  <si>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</si>
  <si>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</si>
  <si>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</si>
  <si>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</si>
  <si>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</si>
  <si>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</si>
  <si>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</si>
  <si>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</si>
  <si>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</si>
  <si>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</si>
  <si>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</si>
  <si>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</si>
  <si>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</si>
  <si>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</si>
  <si>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</si>
  <si>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</si>
  <si>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</si>
  <si>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</si>
  <si>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</si>
  <si>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</si>
  <si>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</si>
  <si>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</si>
  <si>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</si>
  <si>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</si>
  <si>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</si>
  <si>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</si>
  <si>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</si>
  <si>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</si>
  <si>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</si>
  <si>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</si>
  <si>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</si>
  <si>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</si>
  <si>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</si>
  <si>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</si>
  <si>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</si>
  <si>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</si>
  <si>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</si>
  <si>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</si>
  <si>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</si>
  <si>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</si>
  <si>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</si>
  <si>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</si>
  <si>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</si>
  <si>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</si>
  <si>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</si>
  <si>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</si>
  <si>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</si>
  <si>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</si>
  <si>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</si>
  <si>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</si>
  <si>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</si>
  <si>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</si>
  <si>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</si>
  <si>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</si>
  <si>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</si>
  <si>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</si>
  <si>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</si>
  <si>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</si>
  <si>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</si>
  <si>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</si>
  <si>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</si>
  <si>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</si>
  <si>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</si>
  <si>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</si>
  <si>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</si>
  <si>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</si>
  <si>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</si>
  <si>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</si>
  <si>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</si>
  <si>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</si>
  <si>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</si>
  <si>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</si>
  <si>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</si>
  <si>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</si>
  <si>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</si>
  <si>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</si>
  <si>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</si>
  <si>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</si>
  <si>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</si>
  <si>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</si>
  <si>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</si>
  <si>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</si>
  <si>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</si>
  <si>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</si>
  <si>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</si>
  <si>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</si>
  <si>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</si>
  <si>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</si>
  <si>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</si>
  <si>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</si>
  <si>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</si>
  <si>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</si>
  <si>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</si>
  <si>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</si>
  <si>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</si>
  <si>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</si>
  <si>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</si>
  <si>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</si>
  <si>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</si>
  <si>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</si>
  <si>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</si>
  <si>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</si>
  <si>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</si>
  <si>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</si>
  <si>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</si>
  <si>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</si>
  <si>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</si>
  <si>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</si>
  <si>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</si>
  <si>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</si>
  <si>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</si>
  <si>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</si>
  <si>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</si>
  <si>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</si>
  <si>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</si>
  <si>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</si>
  <si>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</si>
  <si>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</si>
  <si>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</si>
  <si>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</si>
  <si>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</si>
  <si>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</si>
  <si>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</si>
  <si>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</si>
  <si>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</si>
  <si>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</si>
  <si>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</si>
  <si>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</si>
  <si>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</si>
  <si>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</si>
  <si>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</si>
  <si>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</si>
  <si>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</si>
  <si>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</si>
  <si>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</si>
  <si>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</si>
  <si>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</si>
  <si>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</si>
  <si>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</si>
  <si>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</si>
  <si>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</si>
  <si>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</si>
  <si>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</si>
  <si>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</si>
  <si>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</si>
  <si>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</si>
  <si>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</si>
  <si>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</si>
  <si>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</si>
  <si>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</si>
  <si>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</si>
  <si>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</si>
  <si>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</si>
  <si>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</si>
  <si>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</si>
  <si>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</si>
  <si>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</si>
  <si>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</si>
  <si>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</si>
  <si>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</si>
  <si>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</si>
  <si>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</si>
  <si>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</si>
  <si>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</si>
  <si>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</si>
  <si>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</si>
  <si>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</si>
  <si>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</si>
  <si>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</si>
  <si>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</si>
  <si>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</si>
  <si>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</si>
  <si>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</si>
  <si>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</si>
  <si>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</si>
  <si>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</si>
  <si>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</si>
  <si>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</si>
  <si>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</si>
  <si>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</si>
  <si>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</si>
  <si>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</si>
  <si>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</si>
  <si>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</si>
  <si>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</si>
  <si>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</si>
  <si>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</si>
  <si>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</si>
  <si>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</si>
  <si>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</si>
  <si>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</si>
  <si>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</si>
  <si>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</si>
  <si>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</si>
  <si>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</si>
  <si>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</si>
  <si>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</si>
  <si>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</si>
  <si>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</si>
  <si>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</si>
  <si>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</si>
  <si>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</si>
  <si>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</si>
  <si>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</si>
  <si>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</si>
  <si>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</si>
  <si>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</si>
  <si>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</si>
  <si>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</si>
  <si>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</si>
  <si>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</si>
  <si>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</si>
  <si>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</si>
  <si>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</si>
  <si>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</si>
  <si>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</si>
  <si>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</si>
  <si>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</si>
  <si>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</si>
  <si>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</si>
  <si>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</si>
  <si>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</si>
  <si>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</si>
  <si>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</si>
  <si>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</si>
  <si>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</si>
  <si>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</si>
  <si>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</si>
  <si>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</si>
  <si>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</si>
  <si>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</si>
  <si>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</si>
  <si>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</si>
  <si>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</si>
  <si>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</si>
  <si>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</si>
  <si>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</si>
  <si>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</si>
  <si>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</si>
  <si>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</si>
  <si>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</si>
  <si>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</si>
  <si>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</si>
  <si>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</si>
  <si>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</si>
  <si>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</si>
  <si>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</si>
  <si>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</si>
  <si>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</si>
  <si>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</si>
  <si>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</si>
  <si>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</si>
  <si>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</si>
  <si>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</si>
  <si>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</si>
  <si>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</si>
  <si>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</si>
  <si>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</si>
  <si>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</si>
  <si>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</si>
  <si>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</si>
  <si>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</si>
  <si>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</si>
  <si>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</si>
  <si>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</si>
  <si>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</si>
  <si>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</si>
  <si>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</si>
  <si>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</si>
  <si>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</si>
  <si>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</si>
  <si>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</si>
  <si>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</si>
  <si>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</si>
  <si>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</si>
  <si>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</si>
  <si>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</si>
  <si>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</si>
  <si>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</si>
  <si>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</si>
  <si>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</si>
  <si>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</si>
  <si>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</si>
  <si>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</si>
  <si>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</si>
  <si>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</si>
  <si>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</si>
  <si>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</si>
  <si>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</si>
  <si>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</si>
  <si>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</si>
  <si>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</si>
  <si>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</si>
  <si>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</si>
  <si>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</si>
  <si>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</si>
  <si>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</si>
  <si>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</si>
  <si>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</si>
  <si>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</si>
  <si>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</si>
  <si>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</si>
  <si>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</si>
  <si>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</si>
  <si>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</si>
  <si>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</si>
  <si>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</si>
  <si>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</si>
  <si>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</si>
  <si>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</si>
  <si>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</si>
  <si>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</si>
  <si>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</si>
  <si>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</si>
  <si>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</si>
  <si>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</si>
  <si>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</si>
  <si>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</si>
  <si>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</si>
  <si>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</si>
  <si>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</si>
  <si>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</si>
  <si>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</si>
  <si>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</si>
  <si>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</si>
  <si>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</si>
  <si>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</si>
  <si>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</si>
  <si>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</si>
  <si>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</si>
  <si>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</si>
  <si>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</si>
  <si>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</si>
  <si>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</si>
  <si>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</si>
  <si>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</si>
  <si>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</si>
  <si>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</si>
  <si>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</si>
  <si>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</si>
  <si>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</si>
  <si>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</si>
  <si>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</si>
  <si>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</si>
  <si>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</si>
  <si>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</si>
  <si>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</si>
  <si>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</si>
  <si>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</si>
  <si>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</si>
  <si>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</si>
  <si>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</si>
  <si>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</si>
  <si>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</si>
  <si>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</si>
  <si>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</si>
  <si>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</si>
  <si>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</si>
  <si>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</si>
  <si>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</si>
  <si>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</si>
  <si>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</si>
  <si>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</si>
  <si>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</si>
  <si>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</si>
  <si>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</si>
  <si>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</si>
  <si>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</si>
  <si>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</si>
  <si>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</si>
  <si>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</si>
  <si>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</si>
  <si>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</si>
  <si>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</si>
  <si>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</si>
  <si>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</si>
  <si>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</si>
  <si>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</si>
  <si>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</si>
  <si>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</si>
  <si>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</si>
  <si>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</si>
  <si>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</si>
  <si>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</si>
  <si>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</si>
  <si>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</si>
  <si>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</si>
  <si>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</si>
  <si>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</si>
  <si>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</si>
  <si>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</si>
  <si>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</si>
  <si>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</si>
  <si>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</si>
  <si>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</si>
  <si>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</si>
  <si>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</si>
  <si>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</si>
  <si>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</si>
  <si>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</si>
  <si>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</si>
  <si>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</si>
  <si>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</si>
  <si>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</si>
  <si>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</si>
  <si>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</si>
  <si>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</si>
  <si>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</si>
  <si>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</si>
  <si>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</si>
  <si>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</si>
  <si>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</si>
  <si>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</si>
  <si>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</si>
  <si>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</si>
  <si>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</si>
  <si>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</si>
  <si>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</si>
  <si>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</si>
  <si>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</si>
  <si>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</si>
  <si>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</si>
  <si>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</si>
  <si>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</si>
  <si>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</si>
  <si>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</si>
  <si>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</si>
  <si>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</si>
  <si>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</si>
  <si>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</si>
  <si>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</si>
  <si>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</si>
  <si>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</si>
  <si>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</si>
  <si>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</si>
  <si>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</si>
  <si>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</si>
  <si>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</si>
  <si>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</si>
  <si>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</si>
  <si>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</si>
  <si>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</si>
  <si>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</si>
  <si>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</si>
  <si>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</si>
  <si>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</si>
  <si>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</si>
  <si>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</si>
  <si>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</si>
  <si>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</si>
  <si>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</si>
  <si>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</si>
  <si>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</si>
  <si>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</si>
  <si>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</si>
  <si>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</si>
  <si>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</si>
  <si>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</si>
  <si>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</si>
  <si>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</si>
  <si>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</si>
  <si>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</si>
  <si>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</si>
  <si>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</si>
  <si>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</si>
  <si>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</si>
  <si>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</si>
  <si>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</si>
  <si>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</si>
  <si>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</si>
  <si>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</si>
  <si>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</si>
  <si>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</si>
  <si>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</si>
  <si>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</si>
  <si>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</si>
  <si>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</si>
  <si>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</si>
  <si>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</si>
  <si>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</si>
  <si>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</si>
  <si>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</si>
  <si>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</si>
  <si>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</si>
  <si>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</si>
  <si>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</si>
  <si>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</si>
  <si>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</si>
  <si>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</si>
  <si>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</si>
  <si>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</si>
  <si>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</si>
  <si>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</si>
  <si>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</si>
  <si>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</si>
  <si>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</si>
  <si>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</si>
  <si>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</si>
  <si>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</si>
  <si>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</si>
  <si>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</si>
  <si>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</si>
  <si>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</si>
  <si>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</si>
  <si>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</si>
  <si>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</si>
  <si>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</si>
  <si>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</si>
  <si>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</si>
  <si>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</si>
  <si>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</si>
  <si>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</si>
  <si>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</si>
  <si>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</si>
  <si>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</si>
  <si>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</si>
  <si>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</si>
  <si>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</si>
  <si>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</si>
  <si>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</si>
  <si>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</si>
  <si>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</si>
  <si>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</si>
  <si>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</si>
  <si>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</si>
  <si>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</si>
  <si>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</si>
  <si>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</si>
  <si>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</si>
  <si>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</si>
  <si>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</si>
  <si>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</si>
  <si>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</si>
  <si>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</si>
  <si>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</si>
  <si>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</si>
  <si>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</si>
  <si>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</si>
  <si>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</si>
  <si>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</si>
  <si>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</si>
  <si>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</si>
  <si>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</si>
  <si>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</si>
  <si>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</si>
  <si>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</si>
  <si>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</si>
  <si>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</si>
  <si>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</si>
  <si>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</si>
  <si>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</si>
  <si>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</si>
  <si>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</si>
  <si>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</si>
  <si>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</si>
  <si>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</si>
  <si>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</si>
  <si>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</si>
  <si>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</si>
  <si>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</si>
  <si>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</si>
  <si>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</si>
  <si>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</si>
  <si>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</si>
  <si>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</si>
  <si>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</si>
  <si>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</si>
  <si>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</si>
  <si>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</si>
  <si>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</si>
  <si>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</si>
  <si>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</si>
  <si>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</si>
  <si>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</si>
  <si>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</si>
  <si>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</si>
  <si>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</si>
  <si>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</si>
  <si>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</si>
  <si>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</si>
  <si>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</si>
  <si>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</si>
  <si>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</si>
  <si>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</si>
  <si>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</si>
  <si>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</si>
  <si>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</si>
  <si>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</si>
  <si>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</si>
  <si>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</si>
  <si>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</si>
  <si>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</si>
  <si>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</si>
  <si>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</si>
  <si>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</si>
  <si>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</si>
  <si>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</si>
  <si>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</si>
  <si>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</si>
  <si>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</si>
  <si>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</si>
  <si>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</si>
  <si>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</si>
  <si>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</si>
  <si>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</si>
  <si>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</si>
  <si>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</si>
  <si>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</si>
  <si>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</si>
  <si>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</si>
  <si>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</si>
  <si>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</si>
  <si>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</si>
  <si>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</si>
  <si>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</si>
  <si>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</si>
  <si>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</si>
  <si>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</si>
  <si>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</si>
  <si>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</si>
  <si>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</si>
  <si>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</si>
  <si>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</si>
  <si>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</si>
  <si>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</si>
  <si>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</si>
  <si>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</si>
  <si>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</si>
  <si>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</si>
  <si>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</si>
  <si>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</si>
  <si>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</si>
  <si>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</si>
  <si>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</si>
  <si>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</si>
  <si>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</si>
  <si>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</si>
  <si>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</si>
  <si>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</si>
  <si>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</si>
  <si>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</si>
  <si>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</si>
  <si>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</si>
  <si>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</si>
  <si>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</si>
  <si>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</si>
  <si>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</si>
  <si>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</si>
  <si>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</si>
  <si>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</si>
  <si>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</si>
  <si>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</si>
  <si>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</si>
  <si>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</si>
  <si>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</si>
  <si>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</si>
  <si>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</si>
  <si>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</si>
  <si>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</si>
  <si>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</si>
  <si>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</si>
  <si>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</si>
  <si>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</si>
  <si>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</si>
  <si>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</si>
  <si>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</si>
  <si>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</si>
  <si>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</si>
  <si>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</si>
  <si>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</si>
  <si>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</si>
  <si>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</si>
  <si>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</si>
  <si>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</si>
  <si>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</si>
  <si>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</si>
  <si>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</si>
  <si>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</si>
  <si>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</si>
  <si>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</si>
  <si>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</si>
  <si>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</si>
  <si>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</si>
  <si>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</si>
  <si>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</si>
  <si>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</si>
  <si>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</si>
  <si>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</si>
  <si>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</si>
  <si>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</si>
  <si>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</si>
  <si>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</si>
  <si>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</si>
  <si>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</si>
  <si>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</si>
  <si>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</si>
  <si>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</si>
  <si>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</si>
  <si>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</si>
  <si>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</si>
  <si>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</si>
  <si>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</si>
  <si>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</si>
  <si>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</si>
  <si>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</si>
  <si>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</si>
  <si>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</si>
  <si>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</si>
  <si>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</si>
  <si>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</si>
  <si>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</si>
  <si>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</si>
  <si>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</si>
  <si>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</si>
  <si>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</si>
  <si>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</si>
  <si>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</si>
  <si>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</si>
  <si>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</si>
  <si>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</si>
  <si>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</si>
  <si>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</si>
  <si>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</si>
  <si>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</si>
  <si>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</si>
  <si>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</si>
  <si>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</si>
  <si>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</si>
  <si>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</si>
  <si>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</si>
  <si>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</si>
  <si>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</si>
  <si>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</si>
  <si>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</si>
  <si>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</si>
  <si>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</si>
  <si>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</si>
  <si>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</si>
  <si>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</si>
  <si>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</si>
  <si>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</si>
  <si>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</si>
  <si>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</si>
  <si>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</si>
  <si>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</si>
  <si>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</si>
  <si>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</si>
  <si>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</si>
  <si>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</si>
  <si>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</si>
  <si>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</si>
  <si>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</si>
  <si>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</si>
  <si>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</si>
  <si>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</si>
  <si>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</si>
  <si>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</si>
  <si>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</si>
  <si>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</si>
  <si>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</si>
  <si>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</si>
  <si>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</si>
  <si>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</si>
  <si>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</si>
  <si>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</si>
  <si>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</si>
  <si>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</si>
  <si>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</si>
  <si>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</si>
  <si>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</si>
  <si>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</si>
  <si>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</si>
  <si>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</si>
  <si>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</si>
  <si>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</si>
  <si>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</si>
  <si>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</si>
  <si>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</si>
  <si>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</si>
  <si>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</si>
  <si>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</si>
  <si>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</si>
  <si>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</si>
  <si>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</si>
  <si>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</si>
  <si>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</si>
  <si>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</si>
  <si>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</si>
  <si>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</si>
  <si>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</si>
  <si>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</si>
  <si>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</si>
  <si>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</si>
  <si>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</si>
  <si>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</si>
  <si>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</si>
  <si>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</si>
  <si>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</si>
  <si>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</si>
  <si>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</si>
  <si>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</si>
  <si>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</si>
  <si>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</si>
  <si>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</si>
  <si>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</si>
  <si>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</si>
  <si>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</si>
  <si>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</si>
  <si>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</si>
  <si>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</si>
  <si>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</si>
  <si>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</si>
  <si>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</si>
  <si>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</si>
  <si>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</si>
  <si>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</si>
  <si>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</si>
  <si>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</si>
  <si>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</si>
  <si>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</si>
  <si>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</si>
  <si>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</si>
  <si>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</si>
  <si>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</si>
  <si>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</si>
  <si>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</si>
  <si>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</si>
  <si>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</si>
  <si>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</si>
  <si>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</si>
  <si>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</si>
  <si>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</si>
  <si>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</si>
  <si>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</si>
  <si>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</si>
  <si>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</si>
  <si>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</si>
  <si>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</si>
  <si>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</si>
  <si>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</si>
  <si>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</si>
  <si>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</si>
  <si>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</si>
  <si>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</si>
  <si>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</si>
  <si>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</si>
  <si>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</si>
  <si>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</si>
  <si>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</si>
  <si>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</si>
  <si>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</si>
  <si>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</si>
  <si>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</si>
  <si>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</si>
  <si>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</si>
  <si>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</si>
  <si>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</si>
  <si>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</si>
  <si>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</si>
  <si>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</si>
  <si>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</si>
  <si>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</si>
  <si>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</si>
  <si>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</si>
  <si>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</si>
  <si>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</si>
  <si>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</si>
  <si>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</si>
  <si>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</si>
  <si>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</si>
  <si>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</si>
  <si>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</si>
  <si>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</si>
  <si>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</si>
  <si>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</si>
  <si>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</si>
  <si>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</si>
  <si>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</si>
  <si>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</si>
  <si>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</si>
  <si>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</si>
  <si>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</si>
  <si>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</si>
  <si>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</si>
  <si>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</si>
  <si>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</si>
  <si>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</si>
  <si>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</si>
  <si>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</si>
  <si>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</si>
  <si>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</si>
  <si>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</si>
  <si>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</si>
  <si>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</si>
  <si>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</si>
  <si>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</si>
  <si>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</si>
  <si>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</si>
  <si>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</si>
  <si>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</si>
  <si>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</si>
  <si>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</si>
  <si>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</si>
  <si>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</si>
  <si>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</si>
  <si>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</si>
  <si>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</si>
  <si>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</si>
  <si>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</si>
  <si>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</si>
  <si>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</si>
  <si>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</si>
  <si>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</si>
  <si>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</si>
  <si>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</si>
  <si>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</si>
  <si>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</si>
  <si>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</si>
  <si>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</si>
  <si>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</si>
  <si>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</si>
  <si>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</si>
  <si>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</si>
  <si>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</si>
  <si>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</si>
  <si>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</si>
  <si>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</si>
  <si>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</si>
  <si>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</si>
  <si>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</si>
  <si>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</si>
  <si>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</si>
  <si>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</si>
  <si>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</si>
  <si>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</si>
  <si>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</si>
  <si>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</si>
  <si>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</si>
  <si>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</si>
  <si>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</si>
  <si>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</si>
  <si>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</si>
  <si>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</si>
  <si>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</si>
  <si>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</si>
  <si>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</si>
  <si>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</si>
  <si>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</si>
  <si>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</si>
  <si>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</si>
  <si>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</si>
  <si>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</si>
  <si>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</si>
  <si>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</si>
  <si>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</si>
  <si>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</si>
  <si>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</si>
  <si>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</si>
  <si>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</si>
  <si>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</si>
  <si>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</si>
  <si>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</si>
  <si>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</si>
  <si>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</si>
  <si>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</si>
  <si>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</si>
  <si>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</si>
  <si>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</si>
  <si>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</si>
  <si>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</si>
  <si>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</si>
  <si>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</si>
  <si>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</si>
  <si>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</si>
  <si>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</si>
  <si>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</si>
  <si>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</si>
  <si>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</si>
  <si>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</si>
  <si>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</si>
  <si>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</si>
  <si>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</si>
  <si>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</si>
  <si>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</si>
  <si>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</si>
  <si>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</si>
  <si>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</si>
  <si>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</si>
  <si>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</si>
  <si>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</si>
  <si>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</si>
  <si>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</si>
  <si>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</si>
  <si>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</si>
  <si>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</si>
  <si>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</si>
  <si>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</si>
  <si>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</si>
  <si>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</si>
  <si>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</si>
  <si>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</si>
  <si>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</si>
  <si>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</si>
  <si>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</si>
  <si>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</si>
  <si>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</si>
  <si>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</si>
  <si>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</si>
  <si>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</si>
  <si>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</si>
  <si>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</si>
  <si>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</si>
  <si>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</si>
  <si>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</si>
  <si>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</si>
  <si>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</si>
  <si>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</si>
  <si>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</si>
  <si>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</si>
  <si>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</si>
  <si>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</si>
  <si>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</si>
  <si>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</si>
  <si>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</si>
  <si>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</si>
  <si>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</si>
  <si>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</si>
  <si>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</si>
  <si>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</si>
  <si>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</si>
  <si>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</si>
  <si>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</si>
  <si>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</si>
  <si>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</si>
  <si>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</si>
  <si>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</si>
  <si>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</si>
  <si>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</si>
  <si>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</si>
  <si>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</si>
  <si>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</si>
  <si>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</si>
  <si>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</si>
  <si>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</si>
  <si>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</si>
  <si>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</si>
  <si>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</si>
  <si>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</si>
  <si>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</si>
  <si>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</si>
  <si>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</si>
  <si>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</si>
  <si>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</si>
  <si>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</si>
  <si>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</si>
  <si>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</si>
  <si>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</si>
  <si>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</si>
  <si>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</si>
  <si>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</si>
  <si>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</si>
  <si>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</si>
  <si>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</si>
  <si>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</si>
  <si>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</si>
  <si>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</si>
  <si>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</si>
  <si>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</si>
  <si>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</si>
  <si>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</si>
  <si>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</si>
  <si>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</si>
  <si>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</si>
  <si>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</si>
  <si>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</si>
  <si>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</si>
  <si>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</si>
  <si>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</si>
  <si>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</si>
  <si>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</si>
  <si>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</si>
  <si>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</si>
  <si>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</si>
  <si>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</si>
  <si>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</si>
  <si>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</si>
  <si>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</si>
  <si>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</si>
  <si>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</si>
  <si>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</si>
  <si>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</si>
  <si>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</si>
  <si>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</si>
  <si>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</si>
  <si>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</si>
  <si>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</si>
  <si>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</si>
  <si>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</si>
  <si>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</si>
  <si>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</si>
  <si>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</si>
  <si>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</si>
  <si>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</si>
  <si>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</si>
  <si>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</si>
  <si>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</si>
  <si>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</si>
  <si>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</si>
  <si>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</si>
  <si>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</si>
  <si>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</si>
  <si>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</si>
  <si>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</si>
  <si>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</si>
  <si>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</si>
  <si>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</si>
  <si>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</si>
  <si>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</si>
  <si>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</si>
  <si>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</si>
  <si>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</si>
  <si>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</si>
  <si>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</si>
  <si>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</si>
  <si>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</si>
  <si>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</si>
  <si>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</si>
  <si>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</si>
  <si>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</si>
  <si>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</si>
  <si>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</si>
  <si>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</si>
  <si>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</si>
  <si>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</si>
  <si>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</si>
  <si>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</si>
  <si>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</si>
  <si>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</si>
  <si>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</si>
  <si>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</si>
  <si>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</si>
  <si>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</si>
  <si>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</si>
  <si>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</si>
  <si>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</si>
  <si>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</si>
  <si>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</si>
  <si>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</si>
  <si>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</si>
  <si>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</si>
  <si>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</si>
  <si>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</si>
  <si>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</si>
  <si>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</si>
  <si>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</si>
  <si>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</si>
  <si>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</si>
  <si>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</si>
  <si>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</si>
  <si>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</si>
  <si>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</si>
  <si>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</si>
  <si>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</si>
  <si>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</si>
  <si>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</si>
  <si>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</si>
  <si>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</si>
  <si>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</si>
  <si>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</si>
  <si>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</si>
  <si>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</si>
  <si>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</si>
  <si>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</si>
  <si>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</si>
  <si>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</si>
  <si>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</si>
  <si>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</si>
  <si>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</si>
  <si>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</si>
  <si>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</si>
  <si>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</si>
  <si>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</si>
  <si>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</si>
  <si>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</si>
  <si>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</si>
  <si>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</si>
  <si>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</si>
  <si>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</si>
  <si>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</si>
  <si>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</si>
  <si>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</si>
  <si>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</si>
  <si>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</si>
  <si>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</si>
  <si>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</si>
  <si>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</si>
  <si>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</si>
  <si>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</si>
  <si>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</si>
  <si>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</si>
  <si>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</si>
  <si>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</si>
  <si>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</si>
  <si>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</si>
  <si>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</si>
  <si>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</si>
  <si>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</si>
  <si>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</si>
  <si>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</si>
  <si>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</si>
  <si>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</si>
  <si>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</si>
  <si>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</si>
  <si>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</si>
  <si>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</si>
  <si>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</si>
  <si>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</si>
  <si>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</si>
  <si>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</si>
  <si>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</si>
  <si>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</si>
  <si>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</si>
  <si>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</si>
  <si>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</si>
  <si>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</si>
  <si>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</si>
  <si>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</si>
  <si>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</si>
  <si>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</si>
  <si>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</si>
  <si>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</si>
  <si>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</si>
  <si>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</si>
  <si>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</si>
  <si>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</si>
  <si>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</si>
  <si>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</si>
  <si>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</si>
  <si>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</si>
  <si>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</si>
  <si>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</si>
  <si>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</si>
  <si>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</si>
  <si>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</si>
  <si>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</si>
  <si>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</si>
  <si>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</si>
  <si>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</si>
  <si>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</si>
  <si>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</si>
  <si>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</si>
  <si>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</si>
  <si>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</si>
  <si>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</si>
  <si>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</si>
  <si>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</si>
  <si>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</si>
  <si>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</si>
  <si>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</si>
  <si>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</si>
  <si>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</si>
  <si>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</si>
  <si>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</si>
  <si>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</si>
  <si>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</si>
  <si>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</si>
  <si>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</si>
  <si>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</si>
  <si>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</si>
  <si>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</si>
  <si>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</si>
  <si>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</si>
  <si>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</si>
  <si>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</si>
  <si>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</si>
  <si>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</si>
  <si>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</si>
  <si>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</si>
  <si>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</si>
  <si>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</si>
  <si>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</si>
  <si>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</si>
  <si>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</si>
  <si>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</si>
  <si>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</si>
  <si>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</si>
  <si>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</si>
  <si>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</si>
  <si>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</si>
  <si>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</si>
  <si>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</si>
  <si>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</si>
  <si>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</si>
  <si>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</si>
  <si>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</si>
  <si>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</si>
  <si>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</si>
  <si>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</si>
  <si>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</si>
  <si>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</si>
  <si>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</si>
  <si>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</si>
  <si>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</si>
  <si>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</si>
  <si>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</si>
  <si>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</si>
  <si>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</si>
  <si>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</si>
  <si>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</si>
  <si>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</si>
  <si>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</si>
  <si>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</si>
  <si>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</si>
  <si>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</si>
  <si>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</si>
  <si>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</si>
  <si>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</si>
  <si>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</si>
  <si>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</si>
  <si>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</si>
  <si>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</si>
  <si>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</si>
  <si>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</si>
  <si>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</si>
  <si>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</si>
  <si>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</si>
  <si>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</si>
  <si>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</si>
  <si>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</si>
  <si>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</si>
  <si>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</si>
  <si>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</si>
  <si>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</si>
  <si>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</si>
  <si>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</si>
  <si>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</si>
  <si>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</si>
  <si>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</si>
  <si>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</si>
  <si>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</si>
  <si>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</si>
  <si>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</si>
  <si>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</si>
  <si>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</si>
  <si>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</si>
  <si>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</si>
  <si>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</si>
  <si>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</si>
  <si>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</si>
  <si>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</si>
  <si>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</si>
  <si>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</si>
  <si>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</si>
  <si>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</si>
  <si>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</si>
  <si>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</si>
  <si>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</si>
  <si>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</si>
  <si>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</si>
  <si>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</si>
  <si>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</si>
  <si>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</si>
  <si>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</si>
  <si>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</si>
  <si>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</si>
  <si>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</si>
  <si>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</si>
  <si>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</si>
  <si>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</si>
  <si>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</si>
  <si>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</si>
  <si>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</si>
  <si>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</si>
  <si>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</si>
  <si>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</si>
  <si>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</si>
  <si>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</si>
  <si>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</si>
  <si>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</si>
  <si>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</si>
  <si>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</si>
  <si>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</si>
  <si>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</si>
  <si>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</si>
  <si>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</si>
  <si>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</si>
  <si>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</si>
  <si>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</si>
  <si>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</si>
  <si>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</si>
  <si>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</si>
  <si>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</si>
  <si>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</si>
  <si>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</si>
  <si>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</si>
  <si>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</si>
  <si>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</si>
  <si>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</si>
  <si>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</si>
  <si>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</si>
  <si>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</si>
  <si>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</si>
  <si>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</si>
  <si>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</si>
  <si>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</si>
  <si>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</si>
  <si>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</si>
  <si>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</si>
  <si>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</si>
  <si>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</si>
  <si>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</si>
  <si>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</si>
  <si>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</si>
  <si>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</si>
  <si>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</si>
  <si>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</si>
  <si>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</si>
  <si>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</si>
  <si>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</si>
  <si>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</si>
  <si>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</si>
  <si>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</si>
  <si>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</si>
  <si>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</si>
  <si>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</si>
  <si>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</si>
  <si>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</si>
  <si>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</si>
  <si>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</si>
  <si>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</si>
  <si>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</si>
  <si>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</si>
  <si>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</si>
  <si>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</si>
  <si>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</si>
  <si>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</si>
  <si>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</si>
  <si>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</si>
  <si>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</si>
  <si>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</si>
  <si>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</si>
  <si>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</si>
  <si>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</si>
  <si>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</si>
  <si>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</si>
  <si>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</si>
  <si>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</si>
  <si>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</si>
  <si>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</si>
  <si>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</si>
  <si>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</si>
  <si>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</si>
  <si>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</si>
  <si>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</si>
  <si>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</si>
  <si>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</si>
  <si>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</si>
  <si>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</si>
  <si>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</si>
  <si>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</si>
  <si>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</si>
  <si>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</si>
  <si>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</si>
  <si>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</si>
  <si>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</si>
  <si>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</si>
  <si>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</si>
  <si>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</si>
  <si>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</si>
  <si>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</si>
  <si>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</si>
  <si>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</si>
  <si>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</si>
  <si>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</si>
  <si>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</si>
  <si>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</si>
  <si>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</si>
  <si>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</si>
  <si>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</si>
  <si>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</si>
  <si>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</si>
  <si>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</si>
  <si>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</si>
  <si>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</si>
  <si>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</si>
  <si>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</si>
  <si>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</si>
  <si>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</si>
  <si>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</si>
  <si>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</si>
  <si>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</si>
  <si>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</si>
  <si>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</si>
  <si>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</si>
  <si>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</si>
  <si>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</si>
  <si>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</si>
  <si>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</si>
  <si>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</si>
  <si>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</si>
  <si>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</si>
  <si>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</si>
  <si>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</si>
  <si>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</si>
  <si>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</si>
  <si>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</si>
  <si>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</si>
  <si>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</si>
  <si>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</si>
  <si>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</si>
  <si>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</si>
  <si>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</si>
  <si>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</si>
  <si>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</si>
  <si>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</si>
  <si>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</si>
  <si>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</si>
  <si>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</si>
  <si>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</si>
  <si>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</si>
  <si>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</si>
  <si>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</si>
  <si>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</si>
  <si>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</si>
  <si>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</si>
  <si>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</si>
  <si>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</si>
  <si>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</si>
  <si>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</si>
  <si>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</si>
  <si>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</si>
  <si>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</si>
  <si>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</si>
  <si>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</si>
  <si>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</si>
  <si>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</si>
  <si>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</si>
  <si>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</si>
  <si>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</si>
  <si>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</si>
  <si>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</si>
  <si>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</si>
  <si>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</si>
  <si>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</si>
  <si>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</si>
  <si>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</si>
  <si>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</si>
  <si>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</si>
  <si>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</si>
  <si>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</si>
  <si>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</si>
  <si>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</si>
  <si>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</si>
  <si>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</si>
  <si>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</si>
  <si>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</si>
  <si>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</si>
  <si>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</si>
  <si>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</si>
  <si>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</si>
  <si>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</si>
  <si>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</si>
  <si>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</si>
  <si>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</si>
  <si>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</si>
  <si>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</si>
  <si>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</si>
  <si>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</si>
  <si>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</si>
  <si>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</si>
  <si>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</si>
  <si>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</si>
  <si>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</si>
  <si>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</si>
  <si>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</si>
  <si>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</si>
  <si>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</si>
  <si>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</si>
  <si>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</si>
  <si>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</si>
  <si>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</si>
  <si>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</si>
  <si>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</si>
  <si>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</si>
  <si>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</si>
  <si>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</si>
  <si>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</si>
  <si>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</si>
  <si>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</si>
  <si>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</si>
  <si>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</si>
  <si>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</si>
  <si>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</si>
  <si>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</si>
  <si>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</si>
  <si>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</si>
  <si>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</si>
  <si>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</si>
  <si>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</si>
  <si>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</si>
  <si>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</si>
  <si>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</si>
  <si>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</si>
  <si>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</si>
  <si>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</si>
  <si>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</si>
  <si>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</si>
  <si>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</si>
  <si>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</si>
  <si>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</si>
  <si>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</si>
  <si>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</si>
  <si>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</si>
  <si>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</si>
  <si>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</si>
  <si>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</si>
  <si>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</si>
  <si>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</si>
  <si>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</si>
  <si>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</si>
  <si>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</si>
  <si>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</si>
  <si>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</si>
  <si>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</si>
  <si>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</si>
  <si>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</si>
  <si>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</si>
  <si>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</si>
  <si>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</si>
  <si>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</si>
  <si>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</si>
  <si>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</si>
  <si>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</si>
  <si>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</si>
  <si>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</si>
  <si>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</si>
  <si>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</si>
  <si>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</si>
  <si>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</si>
  <si>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</si>
  <si>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</si>
  <si>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</si>
  <si>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</si>
  <si>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</si>
  <si>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</si>
  <si>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</si>
  <si>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</si>
  <si>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</si>
  <si>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</si>
  <si>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</si>
  <si>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</si>
  <si>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</si>
  <si>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</si>
  <si>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</si>
  <si>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</si>
  <si>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</si>
  <si>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</si>
  <si>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</si>
  <si>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</si>
  <si>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</si>
  <si>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</si>
  <si>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</si>
  <si>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</si>
  <si>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</si>
  <si>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</si>
  <si>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</si>
  <si>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</si>
  <si>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</si>
  <si>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</si>
  <si>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</si>
  <si>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</si>
  <si>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</si>
  <si>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</si>
  <si>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</si>
  <si>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</si>
  <si>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</si>
  <si>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</si>
  <si>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</si>
  <si>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</si>
  <si>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</si>
  <si>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</si>
  <si>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</si>
  <si>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</si>
  <si>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</si>
  <si>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</si>
  <si>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</si>
  <si>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</si>
  <si>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</si>
  <si>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</si>
  <si>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</si>
  <si>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</si>
  <si>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</si>
  <si>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</si>
  <si>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</si>
  <si>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</si>
  <si>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</si>
  <si>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</si>
  <si>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</si>
  <si>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</si>
  <si>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</si>
  <si>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</si>
  <si>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</si>
  <si>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</si>
  <si>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</si>
  <si>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</si>
  <si>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</si>
  <si>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</si>
  <si>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</si>
  <si>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</si>
  <si>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</si>
  <si>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</si>
  <si>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</si>
  <si>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</si>
  <si>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</si>
  <si>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</si>
  <si>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</si>
  <si>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</si>
  <si>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</si>
  <si>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</si>
  <si>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</si>
  <si>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</si>
  <si>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</si>
  <si>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</si>
  <si>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</si>
  <si>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</si>
  <si>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</si>
  <si>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</si>
  <si>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</si>
  <si>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</si>
  <si>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</si>
  <si>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</si>
  <si>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</si>
  <si>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</si>
  <si>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</si>
  <si>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</si>
  <si>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</si>
  <si>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</si>
  <si>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</si>
  <si>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</si>
  <si>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</si>
  <si>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</si>
  <si>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</si>
  <si>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</si>
  <si>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</si>
  <si>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</si>
  <si>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</si>
  <si>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</si>
  <si>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</si>
  <si>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</si>
  <si>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</si>
  <si>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</si>
  <si>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</si>
  <si>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</si>
  <si>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</si>
  <si>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</si>
  <si>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</si>
  <si>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</si>
  <si>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</si>
  <si>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</si>
  <si>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</si>
  <si>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</si>
  <si>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</si>
  <si>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</si>
  <si>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</si>
  <si>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</si>
  <si>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</si>
  <si>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</si>
  <si>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</si>
  <si>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</si>
  <si>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</si>
  <si>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</si>
  <si>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</si>
  <si>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</si>
  <si>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</si>
  <si>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</si>
  <si>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</si>
  <si>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</si>
  <si>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</si>
  <si>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</si>
  <si>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</si>
  <si>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</si>
  <si>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</si>
  <si>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</si>
  <si>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</si>
  <si>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</si>
  <si>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</si>
  <si>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</si>
  <si>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</si>
  <si>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</si>
  <si>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</si>
  <si>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</si>
  <si>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</si>
  <si>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</si>
  <si>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</si>
  <si>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</si>
  <si>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</si>
  <si>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</si>
  <si>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</si>
  <si>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</si>
  <si>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</si>
  <si>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</si>
  <si>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</si>
  <si>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</si>
  <si>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</si>
  <si>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</si>
  <si>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</si>
  <si>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</si>
  <si>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</si>
  <si>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</si>
  <si>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</si>
  <si>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</si>
  <si>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</si>
  <si>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</si>
  <si>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</si>
  <si>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</si>
  <si>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</si>
  <si>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</si>
  <si>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</si>
  <si>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</si>
  <si>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</si>
  <si>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</si>
  <si>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</si>
  <si>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</si>
  <si>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</si>
  <si>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</si>
  <si>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</si>
  <si>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</si>
  <si>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</si>
  <si>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</si>
  <si>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</si>
  <si>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</si>
  <si>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</si>
  <si>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</si>
  <si>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</si>
  <si>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</si>
  <si>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</si>
  <si>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</si>
  <si>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</si>
  <si>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</si>
  <si>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</si>
  <si>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</si>
  <si>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</si>
  <si>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</si>
  <si>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</si>
  <si>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</si>
  <si>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</si>
  <si>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</si>
  <si>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</si>
  <si>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</si>
  <si>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</si>
  <si>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</si>
  <si>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</si>
  <si>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</si>
  <si>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</si>
  <si>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</si>
  <si>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</si>
  <si>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</si>
  <si>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</si>
  <si>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</si>
  <si>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</si>
  <si>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</si>
  <si>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</si>
  <si>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</si>
  <si>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</si>
  <si>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</si>
  <si>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</si>
  <si>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</si>
  <si>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</si>
  <si>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</si>
  <si>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</si>
  <si>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</si>
  <si>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</si>
  <si>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</si>
  <si>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</si>
  <si>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</si>
  <si>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</si>
  <si>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</si>
  <si>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</si>
  <si>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</si>
  <si>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</si>
  <si>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</si>
  <si>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</si>
  <si>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</si>
  <si>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</si>
  <si>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</si>
  <si>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</si>
  <si>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</si>
  <si>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</si>
  <si>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</si>
  <si>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</si>
  <si>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</si>
  <si>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</si>
  <si>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</si>
  <si>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</si>
  <si>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</si>
  <si>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</si>
  <si>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</si>
  <si>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</si>
  <si>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</si>
  <si>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</si>
  <si>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</si>
  <si>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</si>
  <si>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</si>
  <si>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</si>
  <si>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</si>
  <si>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</si>
  <si>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</si>
  <si>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</si>
  <si>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</si>
  <si>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</si>
  <si>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</si>
  <si>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</si>
  <si>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</si>
  <si>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</si>
  <si>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</si>
  <si>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</si>
  <si>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</si>
  <si>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</si>
  <si>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</si>
  <si>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</si>
  <si>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</si>
  <si>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</si>
  <si>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</si>
  <si>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</si>
  <si>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</si>
  <si>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</si>
  <si>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</si>
  <si>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</si>
  <si>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</si>
  <si>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</si>
  <si>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</si>
  <si>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</si>
  <si>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</si>
  <si>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</si>
  <si>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</si>
  <si>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</si>
  <si>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</si>
  <si>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</si>
  <si>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</si>
  <si>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</si>
  <si>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</si>
  <si>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</si>
  <si>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</si>
  <si>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</si>
  <si>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</si>
  <si>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</si>
  <si>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</si>
  <si>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</si>
  <si>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</si>
  <si>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</si>
  <si>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</si>
  <si>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</si>
  <si>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</si>
  <si>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</si>
  <si>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</si>
  <si>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</si>
  <si>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</si>
  <si>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</si>
  <si>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</si>
  <si>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</si>
  <si>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</si>
  <si>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</si>
  <si>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</si>
  <si>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</si>
  <si>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</si>
  <si>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</si>
  <si>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</si>
  <si>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</si>
  <si>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</si>
  <si>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</si>
  <si>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</si>
  <si>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</si>
  <si>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</si>
  <si>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</si>
  <si>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</si>
  <si>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</si>
  <si>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</si>
  <si>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</si>
  <si>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</si>
  <si>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</si>
  <si>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</si>
  <si>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</si>
  <si>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</si>
  <si>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</si>
  <si>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</si>
  <si>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</si>
  <si>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</si>
  <si>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</si>
  <si>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</si>
  <si>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</si>
  <si>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</si>
  <si>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</si>
  <si>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</si>
  <si>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</si>
  <si>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</si>
  <si>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</si>
  <si>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</si>
  <si>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</si>
  <si>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</si>
  <si>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</si>
  <si>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</si>
  <si>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</si>
  <si>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</si>
  <si>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</si>
  <si>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</si>
  <si>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</si>
  <si>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</si>
  <si>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</si>
  <si>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</si>
  <si>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</si>
  <si>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</si>
  <si>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</si>
  <si>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</si>
  <si>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</si>
  <si>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</si>
  <si>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</si>
  <si>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</si>
  <si>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</si>
  <si>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</si>
  <si>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</si>
  <si>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</si>
  <si>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</si>
  <si>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</si>
  <si>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</si>
  <si>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</si>
  <si>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</si>
  <si>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</si>
  <si>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</si>
  <si>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</si>
  <si>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</si>
  <si>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</si>
  <si>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</si>
  <si>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</si>
  <si>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</si>
  <si>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</si>
  <si>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</si>
  <si>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</si>
  <si>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</si>
  <si>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</si>
  <si>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</si>
  <si>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</si>
  <si>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</si>
  <si>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</si>
  <si>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</si>
  <si>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</si>
  <si>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</si>
  <si>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</si>
  <si>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</si>
  <si>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</si>
  <si>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</si>
  <si>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</si>
  <si>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</si>
  <si>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</si>
  <si>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</si>
  <si>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</si>
  <si>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</si>
  <si>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</si>
  <si>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</si>
  <si>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</si>
  <si>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</si>
  <si>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</si>
  <si>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</si>
  <si>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</si>
  <si>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</si>
  <si>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</si>
  <si>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</si>
  <si>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</si>
  <si>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</si>
  <si>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</si>
  <si>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</si>
  <si>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</si>
  <si>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</si>
  <si>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</si>
  <si>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</si>
  <si>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</si>
  <si>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</si>
  <si>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</si>
  <si>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</si>
  <si>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</si>
  <si>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</si>
  <si>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</si>
  <si>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</si>
  <si>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</si>
  <si>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</si>
  <si>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</si>
  <si>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</si>
  <si>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</si>
  <si>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</si>
  <si>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</si>
  <si>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</si>
  <si>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</si>
  <si>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</si>
  <si>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</si>
  <si>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</si>
  <si>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</si>
  <si>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</si>
  <si>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</si>
  <si>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</si>
  <si>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</si>
  <si>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</si>
  <si>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</si>
  <si>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</si>
  <si>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</si>
  <si>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</si>
  <si>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</si>
  <si>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</si>
  <si>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</si>
  <si>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</si>
  <si>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</si>
  <si>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</si>
  <si>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</si>
  <si>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</si>
  <si>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</si>
  <si>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</si>
  <si>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</si>
  <si>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</si>
  <si>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</si>
  <si>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</si>
  <si>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</si>
  <si>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</si>
  <si>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</si>
  <si>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</si>
  <si>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</si>
  <si>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</si>
  <si>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</si>
  <si>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</si>
  <si>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</si>
  <si>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</si>
  <si>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</si>
  <si>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</si>
  <si>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</si>
  <si>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</si>
  <si>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</si>
  <si>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</si>
  <si>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</si>
  <si>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</si>
  <si>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</si>
  <si>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</si>
  <si>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</si>
  <si>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</si>
  <si>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</si>
  <si>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</si>
  <si>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</si>
  <si>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</si>
  <si>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</si>
  <si>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</si>
  <si>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</si>
  <si>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</si>
  <si>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</si>
  <si>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</si>
  <si>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</si>
  <si>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</si>
  <si>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</si>
  <si>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</si>
  <si>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</si>
  <si>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</si>
  <si>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</si>
  <si>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</si>
  <si>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</si>
  <si>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</si>
  <si>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</si>
  <si>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</si>
  <si>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</si>
  <si>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</si>
  <si>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</si>
  <si>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</si>
  <si>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</si>
  <si>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</si>
  <si>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</si>
  <si>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</si>
  <si>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</si>
  <si>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</si>
  <si>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</si>
  <si>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</si>
  <si>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</si>
  <si>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</si>
  <si>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</si>
  <si>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</si>
  <si>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</si>
  <si>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</si>
  <si>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</si>
  <si>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</si>
  <si>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</si>
  <si>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</si>
  <si>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</si>
  <si>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</si>
  <si>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</si>
  <si>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</si>
  <si>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</si>
  <si>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</si>
  <si>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</si>
  <si>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</si>
  <si>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</si>
  <si>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</si>
  <si>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</si>
  <si>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</si>
  <si>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</si>
  <si>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</si>
  <si>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</si>
  <si>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</si>
  <si>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</si>
  <si>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</si>
  <si>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</si>
  <si>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</si>
  <si>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</si>
  <si>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</si>
  <si>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</si>
  <si>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</si>
  <si>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</si>
  <si>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</si>
  <si>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</si>
  <si>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</si>
  <si>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</si>
  <si>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</si>
  <si>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</si>
  <si>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</si>
  <si>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</si>
  <si>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</si>
  <si>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</si>
  <si>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</si>
  <si>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</si>
  <si>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</si>
  <si>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</si>
  <si>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</si>
  <si>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</si>
  <si>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</si>
  <si>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</si>
  <si>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</si>
  <si>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</si>
  <si>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</si>
  <si>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</si>
  <si>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</si>
  <si>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</si>
  <si>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</si>
  <si>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</si>
  <si>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</si>
  <si>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</si>
  <si>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</si>
  <si>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</si>
  <si>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</si>
  <si>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</si>
  <si>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</si>
  <si>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</si>
  <si>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</si>
  <si>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</si>
  <si>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</si>
  <si>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</si>
  <si>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</si>
  <si>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</si>
  <si>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</si>
  <si>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</si>
  <si>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</si>
  <si>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</si>
  <si>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</si>
  <si>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</si>
  <si>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</si>
  <si>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</si>
  <si>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</si>
  <si>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</si>
  <si>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</si>
  <si>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</si>
  <si>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</si>
  <si>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</si>
  <si>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</si>
  <si>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</si>
  <si>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</si>
  <si>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</si>
  <si>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</si>
  <si>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</si>
  <si>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</si>
  <si>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</si>
  <si>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</si>
  <si>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</si>
  <si>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</si>
  <si>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</si>
  <si>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</si>
  <si>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</si>
  <si>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</si>
  <si>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</si>
  <si>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</si>
  <si>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</si>
  <si>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</si>
  <si>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</si>
  <si>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</si>
  <si>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</si>
  <si>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</si>
  <si>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</si>
  <si>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</si>
  <si>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</si>
  <si>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</si>
  <si>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</si>
  <si>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</si>
  <si>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</si>
  <si>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</si>
  <si>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</si>
  <si>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</si>
  <si>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</si>
  <si>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</si>
  <si>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</si>
  <si>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</si>
  <si>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</si>
  <si>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</si>
  <si>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</si>
  <si>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</si>
  <si>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</si>
  <si>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</si>
  <si>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</si>
  <si>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</si>
  <si>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</si>
  <si>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</si>
  <si>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</si>
  <si>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</si>
  <si>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</si>
  <si>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</si>
  <si>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</si>
  <si>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</si>
  <si>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</si>
  <si>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</si>
  <si>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</si>
  <si>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</si>
  <si>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</si>
  <si>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</si>
  <si>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</si>
  <si>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</si>
  <si>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</si>
  <si>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</si>
  <si>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</si>
  <si>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</si>
  <si>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</si>
  <si>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</si>
  <si>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</si>
  <si>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</si>
  <si>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</si>
  <si>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</si>
  <si>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</si>
  <si>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</si>
  <si>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</si>
  <si>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</si>
  <si>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</si>
  <si>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</si>
  <si>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</si>
  <si>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</si>
  <si>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</si>
  <si>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</si>
  <si>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</si>
  <si>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</si>
  <si>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</si>
  <si>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</si>
  <si>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</si>
  <si>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</si>
  <si>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</si>
  <si>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</si>
  <si>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</si>
  <si>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</si>
  <si>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</si>
  <si>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</si>
  <si>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</si>
  <si>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</si>
  <si>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</si>
  <si>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</si>
  <si>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</si>
  <si>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</si>
  <si>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</si>
  <si>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</si>
  <si>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</si>
  <si>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</si>
  <si>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</si>
  <si>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</si>
  <si>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</si>
  <si>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</si>
  <si>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</si>
  <si>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</si>
  <si>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</si>
  <si>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</si>
  <si>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</si>
  <si>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</si>
  <si>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</si>
  <si>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</si>
  <si>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</si>
  <si>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</si>
  <si>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</si>
  <si>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</si>
  <si>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</si>
  <si>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</si>
  <si>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</si>
  <si>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</si>
  <si>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</si>
  <si>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</si>
  <si>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</si>
  <si>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</si>
  <si>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</si>
  <si>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</si>
  <si>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</si>
  <si>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</si>
  <si>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</si>
  <si>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</si>
  <si>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</si>
  <si>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</si>
  <si>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</si>
  <si>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</si>
  <si>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</si>
  <si>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</si>
  <si>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</si>
  <si>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</si>
  <si>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</si>
  <si>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</si>
  <si>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</si>
  <si>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</si>
  <si>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</si>
  <si>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</si>
  <si>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</si>
  <si>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</si>
  <si>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</si>
  <si>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</si>
  <si>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</si>
  <si>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</si>
  <si>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</si>
  <si>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</si>
  <si>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</si>
  <si>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</si>
  <si>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</si>
  <si>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</si>
  <si>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</si>
  <si>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</si>
  <si>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</si>
  <si>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</si>
  <si>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</si>
  <si>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</si>
  <si>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</si>
  <si>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</si>
  <si>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</si>
  <si>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</si>
  <si>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</si>
  <si>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</si>
  <si>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</si>
  <si>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</si>
  <si>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</si>
  <si>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</si>
  <si>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</si>
  <si>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</si>
  <si>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</si>
  <si>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</si>
  <si>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</si>
  <si>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</si>
  <si>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</si>
  <si>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</si>
  <si>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</si>
  <si>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</si>
  <si>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</si>
  <si>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</si>
  <si>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</si>
  <si>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</si>
  <si>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</si>
  <si>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</si>
  <si>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</si>
  <si>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</si>
  <si>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</si>
  <si>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</si>
  <si>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</si>
  <si>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</si>
  <si>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</si>
  <si>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</si>
  <si>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</si>
  <si>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</si>
  <si>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</si>
  <si>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</si>
  <si>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</si>
  <si>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</si>
  <si>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</si>
  <si>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</si>
  <si>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</si>
  <si>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</si>
  <si>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</si>
  <si>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</si>
  <si>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</si>
  <si>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</si>
  <si>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</si>
  <si>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</si>
  <si>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</si>
  <si>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</si>
  <si>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</si>
  <si>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</si>
  <si>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</si>
  <si>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</si>
  <si>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</si>
  <si>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</si>
  <si>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</si>
  <si>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</si>
  <si>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</si>
  <si>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</si>
  <si>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</si>
  <si>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</si>
  <si>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</si>
  <si>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</si>
  <si>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</si>
  <si>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</si>
  <si>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</si>
  <si>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</si>
  <si>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</si>
  <si>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</si>
  <si>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</si>
  <si>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</si>
  <si>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</si>
  <si>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</si>
  <si>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</si>
  <si>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</si>
  <si>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</si>
  <si>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</si>
  <si>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</si>
  <si>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</si>
  <si>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</si>
  <si>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</si>
  <si>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</si>
  <si>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</si>
  <si>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</si>
  <si>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</si>
  <si>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</si>
  <si>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</si>
  <si>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</si>
  <si>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</si>
  <si>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</si>
  <si>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</si>
  <si>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</si>
  <si>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</si>
  <si>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</si>
  <si>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</si>
  <si>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</si>
  <si>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</si>
  <si>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</si>
  <si>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</si>
  <si>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</si>
  <si>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</si>
  <si>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</si>
  <si>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</si>
  <si>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</si>
  <si>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</si>
  <si>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</si>
  <si>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</si>
  <si>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</si>
  <si>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</si>
  <si>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</si>
  <si>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</si>
  <si>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</si>
  <si>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</si>
  <si>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</si>
  <si>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</si>
  <si>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</si>
  <si>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</si>
  <si>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</si>
  <si>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</si>
  <si>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</si>
  <si>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</si>
  <si>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</si>
  <si>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</si>
  <si>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</si>
  <si>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</si>
  <si>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</si>
  <si>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</si>
  <si>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</si>
  <si>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</si>
  <si>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</si>
  <si>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</si>
  <si>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</si>
  <si>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</si>
  <si>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</si>
  <si>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</si>
  <si>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</si>
  <si>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</si>
  <si>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</si>
  <si>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</si>
  <si>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</si>
  <si>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</si>
  <si>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</si>
  <si>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</si>
  <si>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</si>
  <si>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</si>
  <si>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</si>
  <si>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</si>
  <si>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</si>
  <si>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</si>
  <si>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</si>
  <si>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</si>
  <si>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</si>
  <si>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</si>
  <si>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</si>
  <si>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</si>
  <si>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</si>
  <si>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</si>
  <si>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</si>
  <si>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</si>
  <si>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</si>
  <si>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</si>
  <si>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</si>
  <si>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</si>
  <si>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</si>
  <si>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</si>
  <si>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</si>
  <si>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</si>
  <si>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</si>
  <si>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</si>
  <si>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</si>
  <si>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</si>
  <si>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</si>
  <si>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</si>
  <si>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</si>
  <si>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</si>
  <si>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</si>
  <si>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</si>
  <si>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</si>
  <si>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</si>
  <si>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</si>
  <si>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</si>
  <si>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</si>
  <si>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</si>
  <si>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</si>
  <si>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</si>
  <si>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</si>
  <si>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</si>
  <si>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</si>
  <si>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</si>
  <si>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</si>
  <si>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</si>
  <si>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</si>
  <si>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</si>
  <si>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</si>
  <si>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</si>
  <si>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</si>
  <si>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</si>
  <si>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</si>
  <si>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</si>
  <si>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</si>
  <si>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</si>
  <si>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</si>
  <si>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</si>
  <si>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</si>
  <si>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</si>
  <si>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</si>
  <si>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</si>
  <si>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</si>
  <si>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</si>
  <si>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</si>
  <si>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</si>
  <si>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</si>
  <si>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</si>
  <si>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</si>
  <si>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</si>
  <si>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</si>
  <si>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</si>
  <si>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</si>
  <si>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</si>
  <si>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</si>
  <si>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</si>
  <si>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</si>
  <si>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</si>
  <si>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</si>
  <si>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</si>
  <si>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</si>
  <si>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</si>
  <si>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</si>
  <si>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</si>
  <si>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</si>
  <si>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</si>
  <si>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</si>
  <si>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</si>
  <si>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</si>
  <si>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</si>
  <si>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</si>
  <si>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</si>
  <si>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</si>
  <si>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</si>
  <si>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</si>
  <si>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</si>
  <si>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</si>
  <si>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</si>
  <si>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</si>
  <si>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</si>
  <si>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</si>
  <si>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</si>
  <si>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</si>
  <si>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</si>
  <si>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</si>
  <si>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</si>
  <si>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</si>
  <si>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</si>
  <si>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</si>
  <si>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</si>
  <si>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</si>
  <si>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</si>
  <si>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</si>
  <si>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</si>
  <si>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</si>
  <si>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</si>
  <si>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</si>
  <si>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</si>
  <si>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</si>
  <si>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</si>
  <si>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</si>
  <si>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</si>
  <si>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</si>
  <si>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</si>
  <si>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</si>
  <si>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</si>
  <si>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</si>
  <si>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</si>
  <si>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</si>
  <si>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</si>
  <si>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</si>
  <si>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</si>
  <si>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</si>
  <si>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</si>
  <si>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</si>
  <si>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</si>
  <si>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</si>
  <si>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</si>
  <si>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</si>
  <si>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</si>
  <si>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</si>
  <si>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</si>
  <si>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</si>
  <si>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</si>
  <si>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</si>
  <si>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</si>
  <si>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</si>
  <si>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</si>
  <si>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</si>
  <si>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</si>
  <si>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</si>
  <si>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</si>
  <si>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</si>
  <si>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</si>
  <si>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</si>
  <si>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</si>
  <si>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</si>
  <si>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</si>
  <si>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</si>
  <si>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</si>
  <si>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</si>
  <si>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</si>
  <si>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</si>
  <si>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</si>
  <si>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</si>
  <si>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</si>
  <si>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</si>
  <si>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</si>
  <si>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</si>
  <si>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</si>
  <si>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</si>
  <si>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</si>
  <si>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</si>
  <si>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</si>
  <si>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</si>
  <si>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</si>
  <si>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</si>
  <si>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</si>
  <si>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</si>
  <si>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</si>
  <si>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</si>
  <si>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</si>
  <si>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</si>
  <si>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</si>
  <si>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</si>
  <si>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</si>
  <si>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</si>
  <si>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</si>
  <si>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</si>
  <si>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</si>
  <si>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</si>
  <si>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</si>
  <si>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</si>
  <si>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</si>
  <si>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</si>
  <si>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</si>
  <si>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</si>
  <si>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</si>
  <si>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</si>
  <si>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</si>
  <si>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</si>
  <si>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</si>
  <si>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</si>
  <si>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</si>
  <si>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</si>
  <si>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</si>
  <si>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</si>
  <si>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</si>
  <si>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</si>
  <si>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</si>
  <si>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</si>
  <si>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</si>
  <si>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</si>
  <si>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</si>
  <si>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</si>
  <si>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</si>
  <si>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</si>
  <si>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</si>
  <si>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</si>
  <si>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</si>
  <si>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</si>
  <si>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</si>
  <si>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</si>
  <si>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</si>
  <si>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</si>
  <si>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</si>
  <si>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</si>
  <si>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</si>
  <si>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</si>
  <si>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</si>
  <si>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</si>
  <si>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</si>
  <si>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</si>
  <si>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</si>
  <si>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</si>
  <si>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</si>
  <si>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</si>
  <si>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</si>
  <si>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</si>
  <si>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</si>
  <si>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</si>
  <si>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</si>
  <si>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</si>
  <si>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</si>
  <si>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</si>
  <si>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</si>
  <si>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</si>
  <si>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</si>
  <si>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</si>
  <si>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</si>
  <si>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</si>
  <si>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</si>
  <si>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</si>
  <si>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</si>
  <si>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</si>
  <si>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</si>
  <si>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</si>
  <si>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</si>
  <si>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</si>
  <si>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</si>
  <si>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</si>
  <si>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</si>
  <si>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</si>
  <si>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</si>
  <si>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</si>
  <si>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</si>
  <si>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</si>
  <si>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</si>
  <si>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</si>
  <si>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</si>
  <si>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</si>
  <si>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</si>
  <si>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</si>
  <si>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</si>
  <si>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</si>
  <si>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</si>
  <si>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</si>
  <si>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</si>
  <si>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</si>
  <si>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</si>
  <si>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</si>
  <si>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</si>
  <si>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</si>
  <si>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</si>
  <si>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</si>
  <si>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</si>
  <si>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</si>
  <si>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</si>
  <si>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</si>
  <si>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</si>
  <si>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</si>
  <si>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</si>
  <si>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</si>
  <si>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</si>
  <si>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</si>
  <si>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</si>
  <si>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</si>
  <si>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</si>
  <si>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</si>
  <si>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</si>
  <si>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</si>
  <si>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</si>
  <si>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</si>
  <si>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</si>
  <si>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</si>
  <si>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</si>
  <si>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</si>
  <si>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</si>
  <si>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</si>
  <si>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</si>
  <si>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</si>
  <si>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</si>
  <si>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</si>
  <si>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</si>
  <si>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</si>
  <si>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</si>
  <si>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</si>
  <si>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</si>
  <si>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</si>
  <si>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</si>
  <si>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</si>
  <si>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</si>
  <si>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</si>
  <si>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</si>
  <si>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</si>
  <si>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</si>
  <si>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</si>
  <si>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</si>
  <si>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</si>
  <si>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</si>
  <si>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</si>
  <si>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</si>
  <si>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</si>
  <si>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</si>
  <si>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</si>
  <si>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</si>
  <si>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</si>
  <si>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</si>
  <si>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</si>
  <si>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</si>
  <si>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</si>
  <si>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</si>
  <si>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</si>
  <si>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</si>
  <si>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</si>
  <si>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</si>
  <si>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</si>
  <si>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</si>
  <si>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</si>
  <si>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</si>
  <si>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</si>
  <si>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</si>
  <si>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</si>
  <si>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</si>
  <si>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</si>
  <si>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</si>
  <si>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</si>
  <si>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</si>
  <si>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</si>
  <si>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</si>
  <si>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</si>
  <si>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</si>
  <si>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</si>
  <si>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</si>
  <si>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</si>
  <si>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</si>
  <si>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</si>
  <si>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</si>
  <si>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</si>
  <si>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</si>
  <si>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</si>
  <si>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</si>
  <si>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</si>
  <si>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</si>
  <si>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</si>
  <si>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</si>
  <si>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</si>
  <si>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</si>
  <si>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</si>
  <si>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</si>
  <si>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</si>
  <si>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</si>
  <si>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</si>
  <si>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</si>
  <si>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</si>
  <si>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</si>
  <si>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</si>
  <si>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</si>
  <si>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</si>
  <si>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</si>
  <si>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</si>
  <si>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</si>
  <si>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</si>
  <si>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</si>
  <si>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</si>
  <si>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</si>
  <si>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</si>
  <si>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</si>
  <si>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</si>
  <si>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</si>
  <si>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</si>
  <si>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</si>
  <si>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</si>
  <si>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</si>
  <si>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</si>
  <si>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</si>
  <si>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</si>
  <si>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</si>
  <si>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</si>
  <si>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</si>
  <si>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</si>
  <si>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</si>
  <si>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</si>
  <si>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</si>
  <si>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</si>
  <si>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</si>
  <si>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</si>
  <si>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</si>
  <si>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</si>
  <si>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</si>
  <si>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</si>
  <si>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</si>
  <si>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</si>
  <si>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</si>
  <si>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</si>
  <si>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</si>
  <si>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</si>
  <si>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</si>
  <si>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</si>
  <si>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</si>
  <si>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</si>
  <si>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</si>
  <si>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</si>
  <si>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</si>
  <si>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</si>
  <si>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</si>
  <si>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</si>
  <si>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</si>
  <si>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</si>
  <si>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</si>
  <si>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</si>
  <si>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</si>
  <si>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</si>
  <si>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</si>
  <si>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</si>
  <si>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</si>
  <si>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</si>
  <si>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</si>
  <si>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</si>
  <si>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</si>
  <si>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</si>
  <si>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</si>
  <si>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</si>
  <si>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</si>
  <si>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</si>
  <si>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</si>
  <si>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</si>
  <si>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</si>
  <si>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</si>
  <si>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</si>
  <si>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</si>
  <si>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</si>
  <si>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</si>
  <si>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</si>
  <si>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</si>
  <si>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</si>
  <si>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</si>
  <si>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</si>
  <si>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</si>
  <si>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</si>
  <si>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</si>
  <si>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</si>
  <si>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</si>
  <si>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</si>
  <si>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</si>
  <si>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</si>
  <si>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</si>
  <si>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</si>
  <si>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</si>
  <si>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</si>
  <si>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</si>
  <si>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</si>
  <si>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</si>
  <si>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</si>
  <si>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</si>
  <si>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</si>
  <si>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</si>
  <si>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</si>
  <si>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</si>
  <si>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</si>
  <si>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</si>
  <si>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</si>
  <si>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</si>
  <si>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</si>
  <si>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</si>
  <si>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</si>
  <si>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</si>
  <si>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</si>
  <si>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</si>
  <si>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</si>
  <si>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</si>
  <si>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</si>
  <si>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</si>
  <si>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</si>
  <si>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</si>
  <si>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</si>
  <si>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</si>
  <si>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</si>
  <si>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</si>
  <si>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</si>
  <si>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</si>
  <si>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</si>
  <si>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</si>
  <si>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</si>
  <si>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</si>
  <si>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</si>
  <si>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</si>
  <si>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</si>
  <si>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</si>
  <si>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</si>
  <si>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</si>
  <si>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</si>
  <si>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</si>
  <si>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</si>
  <si>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</si>
  <si>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</si>
  <si>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</si>
  <si>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</si>
  <si>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</si>
  <si>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</si>
  <si>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</si>
  <si>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</si>
  <si>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</si>
  <si>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</si>
  <si>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</si>
  <si>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</si>
  <si>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</si>
  <si>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</si>
  <si>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</si>
  <si>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</si>
  <si>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</si>
  <si>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</si>
  <si>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</si>
  <si>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</si>
  <si>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</si>
  <si>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</si>
  <si>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</si>
  <si>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</si>
  <si>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</si>
  <si>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</si>
  <si>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</si>
  <si>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</si>
  <si>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</si>
  <si>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</si>
  <si>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</si>
  <si>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</si>
  <si>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</si>
  <si>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</si>
  <si>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</si>
  <si>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</si>
  <si>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</si>
  <si>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</si>
  <si>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</si>
  <si>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</si>
  <si>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</si>
  <si>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</si>
  <si>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</si>
  <si>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</si>
  <si>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</si>
  <si>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</si>
  <si>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</si>
  <si>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</si>
  <si>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</si>
  <si>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</si>
  <si>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</si>
  <si>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</si>
  <si>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</si>
  <si>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</si>
  <si>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</si>
  <si>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</si>
  <si>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</si>
  <si>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</si>
  <si>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</si>
  <si>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</si>
  <si>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</si>
  <si>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</si>
  <si>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</si>
  <si>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</si>
  <si>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</si>
  <si>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</si>
  <si>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</si>
  <si>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</si>
  <si>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</si>
  <si>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</si>
  <si>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</si>
  <si>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</si>
  <si>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</si>
  <si>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</si>
  <si>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</si>
  <si>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</si>
  <si>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</si>
  <si>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</si>
  <si>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</si>
  <si>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</si>
  <si>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</si>
  <si>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</si>
  <si>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</si>
  <si>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</si>
  <si>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</si>
  <si>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</si>
  <si>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</si>
  <si>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</si>
  <si>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</si>
  <si>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</si>
  <si>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</si>
  <si>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</si>
  <si>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</si>
  <si>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</si>
  <si>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</si>
  <si>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</si>
  <si>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</si>
  <si>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</si>
  <si>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</si>
  <si>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</si>
  <si>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</si>
  <si>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</si>
  <si>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</si>
  <si>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</si>
  <si>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</si>
  <si>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</si>
  <si>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</si>
  <si>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</si>
  <si>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</si>
  <si>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</si>
  <si>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</si>
  <si>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</si>
  <si>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</si>
  <si>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</si>
  <si>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</si>
  <si>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</si>
  <si>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</si>
  <si>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</si>
  <si>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</si>
  <si>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</si>
  <si>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</si>
  <si>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</si>
  <si>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</si>
  <si>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</si>
  <si>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</si>
  <si>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</si>
  <si>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</si>
  <si>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</si>
  <si>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</si>
  <si>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</si>
  <si>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</si>
  <si>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</si>
  <si>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</si>
  <si>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</si>
  <si>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</si>
  <si>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</si>
  <si>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</si>
  <si>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</si>
  <si>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</si>
  <si>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</si>
  <si>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</si>
  <si>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</si>
  <si>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</si>
  <si>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</si>
  <si>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</si>
  <si>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</si>
  <si>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</si>
  <si>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</si>
  <si>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</si>
  <si>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</si>
  <si>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</si>
  <si>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</si>
  <si>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</si>
  <si>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</si>
  <si>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</si>
  <si>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</si>
  <si>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</si>
  <si>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</si>
  <si>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</si>
  <si>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</si>
  <si>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</si>
  <si>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</si>
  <si>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</si>
  <si>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</si>
  <si>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</si>
  <si>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</si>
  <si>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</si>
  <si>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</si>
  <si>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</si>
  <si>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</si>
  <si>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</si>
  <si>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</si>
  <si>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</si>
  <si>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</si>
  <si>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</si>
  <si>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</si>
  <si>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</si>
  <si>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</si>
  <si>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</si>
  <si>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</si>
  <si>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</si>
  <si>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</si>
  <si>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</si>
  <si>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</si>
  <si>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</si>
  <si>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</si>
  <si>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</si>
  <si>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</si>
  <si>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</si>
  <si>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</si>
  <si>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</si>
  <si>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</si>
  <si>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</si>
  <si>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</si>
  <si>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</si>
  <si>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</si>
  <si>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</si>
  <si>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</si>
  <si>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</si>
  <si>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</si>
  <si>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</si>
  <si>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</si>
  <si>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</si>
  <si>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</si>
  <si>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</si>
  <si>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</si>
  <si>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</si>
  <si>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</si>
  <si>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</si>
  <si>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</si>
  <si>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</si>
  <si>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</si>
  <si>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</si>
  <si>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</si>
  <si>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</si>
  <si>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</si>
  <si>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</si>
  <si>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</si>
  <si>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</si>
  <si>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</si>
  <si>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</si>
  <si>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</si>
  <si>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</si>
  <si>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</si>
  <si>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</si>
  <si>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</si>
  <si>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</si>
  <si>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</si>
  <si>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</si>
  <si>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</si>
  <si>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</si>
  <si>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</si>
  <si>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</si>
  <si>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</si>
  <si>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</si>
  <si>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</si>
  <si>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</si>
  <si>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</si>
  <si>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</si>
  <si>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</si>
  <si>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</si>
  <si>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</si>
  <si>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</si>
  <si>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</si>
  <si>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</si>
  <si>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</si>
  <si>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</si>
  <si>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</si>
  <si>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</si>
  <si>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</si>
  <si>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</si>
  <si>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</si>
  <si>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</si>
  <si>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</si>
  <si>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</si>
  <si>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</si>
  <si>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</si>
  <si>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</si>
  <si>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</si>
  <si>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</si>
  <si>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</si>
  <si>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</si>
  <si>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</si>
  <si>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</si>
  <si>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</si>
  <si>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</si>
  <si>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</si>
  <si>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</si>
  <si>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</si>
  <si>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</si>
  <si>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</si>
  <si>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</si>
  <si>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</si>
  <si>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</si>
  <si>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</si>
  <si>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</si>
  <si>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</si>
  <si>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</si>
  <si>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</si>
  <si>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</si>
  <si>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</si>
  <si>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</si>
  <si>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</si>
  <si>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</si>
  <si>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</si>
  <si>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</si>
  <si>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</si>
  <si>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</si>
  <si>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</si>
  <si>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</si>
  <si>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</si>
  <si>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</si>
  <si>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</si>
  <si>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</si>
  <si>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</si>
  <si>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</si>
  <si>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</si>
  <si>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</si>
  <si>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</si>
  <si>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</si>
  <si>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</si>
  <si>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</si>
  <si>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</si>
  <si>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</si>
  <si>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</si>
  <si>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</si>
  <si>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</si>
  <si>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</si>
  <si>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</si>
  <si>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</si>
  <si>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</si>
  <si>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</si>
  <si>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</si>
  <si>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</si>
  <si>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</si>
  <si>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</si>
  <si>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</si>
  <si>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</si>
  <si>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</si>
  <si>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</si>
  <si>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</si>
  <si>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</si>
  <si>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</si>
  <si>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</si>
  <si>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</si>
  <si>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</si>
  <si>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</si>
  <si>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</si>
  <si>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</si>
  <si>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</si>
  <si>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</si>
  <si>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</si>
  <si>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</si>
  <si>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</si>
  <si>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</si>
  <si>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</si>
  <si>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</si>
  <si>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</si>
  <si>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</si>
  <si>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</si>
  <si>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</si>
  <si>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</si>
  <si>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</si>
  <si>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</si>
  <si>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</si>
  <si>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</si>
  <si>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</si>
  <si>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</si>
  <si>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</si>
  <si>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</si>
  <si>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</si>
  <si>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</si>
  <si>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</si>
  <si>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</si>
  <si>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</si>
  <si>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</si>
  <si>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</si>
  <si>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</si>
  <si>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</si>
  <si>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</si>
  <si>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</si>
  <si>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</si>
  <si>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</si>
  <si>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</si>
  <si>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</si>
  <si>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</si>
  <si>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</si>
  <si>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</si>
  <si>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</si>
  <si>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</si>
  <si>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</si>
  <si>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</si>
  <si>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</si>
  <si>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</si>
  <si>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</si>
  <si>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</si>
  <si>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</si>
  <si>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</si>
  <si>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</si>
  <si>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</si>
  <si>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</si>
  <si>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</si>
  <si>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</si>
  <si>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</si>
  <si>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</si>
  <si>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</si>
  <si>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</si>
  <si>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</si>
  <si>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</si>
  <si>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</si>
  <si>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</si>
  <si>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</si>
  <si>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</si>
  <si>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</si>
  <si>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</si>
  <si>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</si>
  <si>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</si>
  <si>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</si>
  <si>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</si>
  <si>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</si>
  <si>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</si>
  <si>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</si>
  <si>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</si>
  <si>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</si>
  <si>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</si>
  <si>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</si>
  <si>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</si>
  <si>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</si>
  <si>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</si>
  <si>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</si>
  <si>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</si>
  <si>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</si>
  <si>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</si>
  <si>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</si>
  <si>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</si>
  <si>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</si>
  <si>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</si>
  <si>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</si>
  <si>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</si>
  <si>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</si>
  <si>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</si>
  <si>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</si>
  <si>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</si>
  <si>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</si>
  <si>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</si>
  <si>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</si>
  <si>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</si>
  <si>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</si>
  <si>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</si>
  <si>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</si>
  <si>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</si>
  <si>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</si>
  <si>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</si>
  <si>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</si>
  <si>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</si>
  <si>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</si>
  <si>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</si>
  <si>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</si>
  <si>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</si>
  <si>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</si>
  <si>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</si>
  <si>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</si>
  <si>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</si>
  <si>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</si>
  <si>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</si>
  <si>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</si>
  <si>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</si>
  <si>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</si>
  <si>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</si>
  <si>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</si>
  <si>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</si>
  <si>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</si>
  <si>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</si>
  <si>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</si>
  <si>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</si>
  <si>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</si>
  <si>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</si>
  <si>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</si>
  <si>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</si>
  <si>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</si>
  <si>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</si>
  <si>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</si>
  <si>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</si>
  <si>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</si>
  <si>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</si>
  <si>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</si>
  <si>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</si>
  <si>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</si>
  <si>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</si>
  <si>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</si>
  <si>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</si>
  <si>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</si>
  <si>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</si>
  <si>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</si>
  <si>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</si>
  <si>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</si>
  <si>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</si>
  <si>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</si>
  <si>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</si>
  <si>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</si>
  <si>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</si>
  <si>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</si>
  <si>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</si>
  <si>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</si>
  <si>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</si>
  <si>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</si>
  <si>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</si>
  <si>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</si>
  <si>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</si>
  <si>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</si>
  <si>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</si>
  <si>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</si>
  <si>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</si>
  <si>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</si>
  <si>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</si>
  <si>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</si>
  <si>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</si>
  <si>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</si>
  <si>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</si>
  <si>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</si>
  <si>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</si>
  <si>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</si>
  <si>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</si>
  <si>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</si>
  <si>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</si>
  <si>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</si>
  <si>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</si>
  <si>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</si>
  <si>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</si>
  <si>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</si>
  <si>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</si>
  <si>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</si>
  <si>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</si>
  <si>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</si>
  <si>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</si>
  <si>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</si>
  <si>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</si>
  <si>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</si>
  <si>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</si>
  <si>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</si>
  <si>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</si>
  <si>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</si>
  <si>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</si>
  <si>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</si>
  <si>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</si>
  <si>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</si>
  <si>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</si>
  <si>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</si>
  <si>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</si>
  <si>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</si>
  <si>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</si>
  <si>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</si>
  <si>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</si>
  <si>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</si>
  <si>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</si>
  <si>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</si>
  <si>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</si>
  <si>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</si>
  <si>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</si>
  <si>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</si>
  <si>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</si>
  <si>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</si>
  <si>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</si>
  <si>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</si>
  <si>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</si>
  <si>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</si>
  <si>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</si>
  <si>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</si>
  <si>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</si>
  <si>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</si>
  <si>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</si>
  <si>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</si>
  <si>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</si>
  <si>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</si>
  <si>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</si>
  <si>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</si>
  <si>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</si>
  <si>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</si>
  <si>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</si>
  <si>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</si>
  <si>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</si>
  <si>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</si>
  <si>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</si>
  <si>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</si>
  <si>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</si>
  <si>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</si>
  <si>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</si>
  <si>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</si>
  <si>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</si>
  <si>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</si>
  <si>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</si>
  <si>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</si>
  <si>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</si>
  <si>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</si>
  <si>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</si>
  <si>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</si>
  <si>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</si>
  <si>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</si>
  <si>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</si>
  <si>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</si>
  <si>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</si>
  <si>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</si>
  <si>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</si>
  <si>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</si>
  <si>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</si>
  <si>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</si>
  <si>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</si>
  <si>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</si>
  <si>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</si>
  <si>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</si>
  <si>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</si>
  <si>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</si>
  <si>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</si>
  <si>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</si>
  <si>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</si>
  <si>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</si>
  <si>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</si>
  <si>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</si>
  <si>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</si>
  <si>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</si>
  <si>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</si>
  <si>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</si>
  <si>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</si>
  <si>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</si>
  <si>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</si>
  <si>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</si>
  <si>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</si>
  <si>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</si>
  <si>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</si>
  <si>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</si>
  <si>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</si>
  <si>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</si>
  <si>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</si>
  <si>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</si>
  <si>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</si>
  <si>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</si>
  <si>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</si>
  <si>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</si>
  <si>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</si>
  <si>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</si>
  <si>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</si>
  <si>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</si>
  <si>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</si>
  <si>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</si>
  <si>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</si>
  <si>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</si>
  <si>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</si>
  <si>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</si>
  <si>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</si>
  <si>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</si>
  <si>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</si>
  <si>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</si>
  <si>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</si>
  <si>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</si>
  <si>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</si>
  <si>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</si>
  <si>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</si>
  <si>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</si>
  <si>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</si>
  <si>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</si>
  <si>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</si>
  <si>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</si>
  <si>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</si>
  <si>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</si>
  <si>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</si>
  <si>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</si>
  <si>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</si>
  <si>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</si>
  <si>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</si>
  <si>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</si>
  <si>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</si>
  <si>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</si>
  <si>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</si>
  <si>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</si>
  <si>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</si>
  <si>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</si>
  <si>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</si>
  <si>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</si>
  <si>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</si>
  <si>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</si>
  <si>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</si>
  <si>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</si>
  <si>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</si>
  <si>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</si>
  <si>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</si>
  <si>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</si>
  <si>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</si>
  <si>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</si>
  <si>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</si>
  <si>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</si>
  <si>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</si>
  <si>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</si>
  <si>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</si>
  <si>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</si>
  <si>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</si>
  <si>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</si>
  <si>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</si>
  <si>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</si>
  <si>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</si>
  <si>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</si>
  <si>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</si>
  <si>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</si>
  <si>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</si>
  <si>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</si>
  <si>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</si>
  <si>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</si>
  <si>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</si>
  <si>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</si>
  <si>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</si>
  <si>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</si>
  <si>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</si>
  <si>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</si>
  <si>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</si>
  <si>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</si>
  <si>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</si>
  <si>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</si>
  <si>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</si>
  <si>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</si>
  <si>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</si>
  <si>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</si>
  <si>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</si>
  <si>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</si>
  <si>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</si>
  <si>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</si>
  <si>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</si>
  <si>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</si>
  <si>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</si>
  <si>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</si>
  <si>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</si>
  <si>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</si>
  <si>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</si>
  <si>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</si>
  <si>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</si>
  <si>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</si>
  <si>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</si>
  <si>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</si>
  <si>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</si>
  <si>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</si>
  <si>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</si>
  <si>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</si>
  <si>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</si>
  <si>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</si>
  <si>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</si>
  <si>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</si>
  <si>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</si>
  <si>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</si>
  <si>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</si>
  <si>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</si>
  <si>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</si>
  <si>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</si>
  <si>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</si>
  <si>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</si>
  <si>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</si>
  <si>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</si>
  <si>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</si>
  <si>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</si>
  <si>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</si>
  <si>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</si>
  <si>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</si>
  <si>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</si>
  <si>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</si>
  <si>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</si>
  <si>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</si>
  <si>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</si>
  <si>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</si>
  <si>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</si>
  <si>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</si>
  <si>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</si>
  <si>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</si>
  <si>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</si>
  <si>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</si>
  <si>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</si>
  <si>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</si>
  <si>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</si>
  <si>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</si>
  <si>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</si>
  <si>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</si>
  <si>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</si>
  <si>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</si>
  <si>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</si>
  <si>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</si>
  <si>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</si>
  <si>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</si>
  <si>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</si>
  <si>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</si>
  <si>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</si>
  <si>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</si>
  <si>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</si>
  <si>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</si>
  <si>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</si>
  <si>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</si>
  <si>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</si>
  <si>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</si>
  <si>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</si>
  <si>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</si>
  <si>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</si>
  <si>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</si>
  <si>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</si>
  <si>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</si>
  <si>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</si>
  <si>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</si>
  <si>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</si>
  <si>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</si>
  <si>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</si>
  <si>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</si>
  <si>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</si>
  <si>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</si>
  <si>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</si>
  <si>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</si>
  <si>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</si>
  <si>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</si>
  <si>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</si>
  <si>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</si>
  <si>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</si>
  <si>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</si>
  <si>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</si>
  <si>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</si>
  <si>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</si>
  <si>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</si>
  <si>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</si>
  <si>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</si>
  <si>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</si>
  <si>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</si>
  <si>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</si>
  <si>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</si>
  <si>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</si>
  <si>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</si>
  <si>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</si>
  <si>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</si>
  <si>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</si>
  <si>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</si>
  <si>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</si>
  <si>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</si>
  <si>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</si>
  <si>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</si>
  <si>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</si>
  <si>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</si>
  <si>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</si>
  <si>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</si>
  <si>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</si>
  <si>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</si>
  <si>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</si>
  <si>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</si>
  <si>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</si>
  <si>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</si>
  <si>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</si>
  <si>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</si>
  <si>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</si>
  <si>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</si>
  <si>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</si>
  <si>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</si>
  <si>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</si>
  <si>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</si>
  <si>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</si>
  <si>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</si>
  <si>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</si>
  <si>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</si>
  <si>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</si>
  <si>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</si>
  <si>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</si>
  <si>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</si>
  <si>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</si>
  <si>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</si>
  <si>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</si>
  <si>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</si>
  <si>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</si>
  <si>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</si>
  <si>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</si>
  <si>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</si>
  <si>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</si>
  <si>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</si>
  <si>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</si>
  <si>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</si>
  <si>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</si>
  <si>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</si>
  <si>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</si>
  <si>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</si>
  <si>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</si>
  <si>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</si>
  <si>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</si>
  <si>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</si>
  <si>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</si>
  <si>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</si>
  <si>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</si>
  <si>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</si>
  <si>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</si>
  <si>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</si>
  <si>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</si>
  <si>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</si>
  <si>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</si>
  <si>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</si>
  <si>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</si>
  <si>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</si>
  <si>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</si>
  <si>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</si>
  <si>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</si>
  <si>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</si>
  <si>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</si>
  <si>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</si>
  <si>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</si>
  <si>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</si>
  <si>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</si>
  <si>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</si>
  <si>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</si>
  <si>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</si>
  <si>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</si>
  <si>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</si>
  <si>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</si>
  <si>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</si>
  <si>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</si>
  <si>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</si>
  <si>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</si>
  <si>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</si>
  <si>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</si>
  <si>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</si>
  <si>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</si>
  <si>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</si>
  <si>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</si>
  <si>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</si>
  <si>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</si>
  <si>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</si>
  <si>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</si>
  <si>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</si>
  <si>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</si>
  <si>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</si>
  <si>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</si>
  <si>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</si>
  <si>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</si>
  <si>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</si>
  <si>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</si>
  <si>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</si>
  <si>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</si>
  <si>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</si>
  <si>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</si>
  <si>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</si>
  <si>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</si>
  <si>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</si>
  <si>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</si>
  <si>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</si>
  <si>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</si>
  <si>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</si>
  <si>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</si>
  <si>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</si>
  <si>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</si>
  <si>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</si>
  <si>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</si>
  <si>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</si>
  <si>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</si>
  <si>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</si>
  <si>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</si>
  <si>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</si>
  <si>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</si>
  <si>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</si>
  <si>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</si>
  <si>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</si>
  <si>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</si>
  <si>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</si>
  <si>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</si>
  <si>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</si>
  <si>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</si>
  <si>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</si>
  <si>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</si>
  <si>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</si>
  <si>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</si>
  <si>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</si>
  <si>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</si>
  <si>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</si>
  <si>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</si>
  <si>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</si>
  <si>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</si>
  <si>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</si>
  <si>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</si>
  <si>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</si>
  <si>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</si>
  <si>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</si>
  <si>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</si>
  <si>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</si>
  <si>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</si>
  <si>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</si>
  <si>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</si>
  <si>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</si>
  <si>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</si>
  <si>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</si>
  <si>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</si>
  <si>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</si>
  <si>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</si>
  <si>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</si>
  <si>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</si>
  <si>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</si>
  <si>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</si>
  <si>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</si>
  <si>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</si>
  <si>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</si>
  <si>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</si>
  <si>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</si>
  <si>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</si>
  <si>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</si>
  <si>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</si>
  <si>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</si>
  <si>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</si>
  <si>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</si>
  <si>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</si>
  <si>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</si>
  <si>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</si>
  <si>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</si>
  <si>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</si>
  <si>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</si>
  <si>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</si>
  <si>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</si>
  <si>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</si>
  <si>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</si>
  <si>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</si>
  <si>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</si>
  <si>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</si>
  <si>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</si>
  <si>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</si>
  <si>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</si>
  <si>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</si>
  <si>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</si>
  <si>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</si>
  <si>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</si>
  <si>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</si>
  <si>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</si>
  <si>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</si>
  <si>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</si>
  <si>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</si>
  <si>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</si>
  <si>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</si>
  <si>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</si>
  <si>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</si>
  <si>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</si>
  <si>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</si>
  <si>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</si>
  <si>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</si>
  <si>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</si>
  <si>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</si>
  <si>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</si>
  <si>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</si>
  <si>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</si>
  <si>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</si>
  <si>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</si>
  <si>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</si>
  <si>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</si>
  <si>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</si>
  <si>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</si>
  <si>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</si>
  <si>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</si>
  <si>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</si>
  <si>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</si>
  <si>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</si>
  <si>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</si>
  <si>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</si>
  <si>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</si>
  <si>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</si>
  <si>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</si>
  <si>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</si>
  <si>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</si>
  <si>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</si>
  <si>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</si>
  <si>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</si>
  <si>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</si>
  <si>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</si>
  <si>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</si>
  <si>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</si>
  <si>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</si>
  <si>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</si>
  <si>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</si>
  <si>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</si>
  <si>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</si>
  <si>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</si>
  <si>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</si>
  <si>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</si>
  <si>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</si>
  <si>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</si>
  <si>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</si>
  <si>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</si>
  <si>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</si>
  <si>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</si>
  <si>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</si>
  <si>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</si>
  <si>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</si>
  <si>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</si>
  <si>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</si>
  <si>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</si>
  <si>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</si>
  <si>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</si>
  <si>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</si>
  <si>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</si>
  <si>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</si>
  <si>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</si>
  <si>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</si>
  <si>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</si>
  <si>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</si>
  <si>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</si>
  <si>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</si>
  <si>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</si>
  <si>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</si>
  <si>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</si>
  <si>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</si>
  <si>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</si>
  <si>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</si>
  <si>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</si>
  <si>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</si>
  <si>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</si>
  <si>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</si>
  <si>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</si>
  <si>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</si>
  <si>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</si>
  <si>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</si>
  <si>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</si>
  <si>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</si>
  <si>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</si>
  <si>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</si>
  <si>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</si>
  <si>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</si>
  <si>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</si>
  <si>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</si>
  <si>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</si>
  <si>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</si>
  <si>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</si>
  <si>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</si>
  <si>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</si>
  <si>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</si>
  <si>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</si>
  <si>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</si>
  <si>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</si>
  <si>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</si>
  <si>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</si>
  <si>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</si>
  <si>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</si>
  <si>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</si>
  <si>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</si>
  <si>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</si>
  <si>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</si>
  <si>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</si>
  <si>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</si>
  <si>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</si>
  <si>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</si>
  <si>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</si>
  <si>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</si>
  <si>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</si>
  <si>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</si>
  <si>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</si>
  <si>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</si>
  <si>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</si>
  <si>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</si>
  <si>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</si>
  <si>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</si>
  <si>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</si>
  <si>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</si>
  <si>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</si>
  <si>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</si>
  <si>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</si>
  <si>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</si>
  <si>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</si>
  <si>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</si>
  <si>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</si>
  <si>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</si>
  <si>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</si>
  <si>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</si>
  <si>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</si>
  <si>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</si>
  <si>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</si>
  <si>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</si>
  <si>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</si>
  <si>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</si>
  <si>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</si>
  <si>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</si>
  <si>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</si>
  <si>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</si>
  <si>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</si>
  <si>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</si>
  <si>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</si>
  <si>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</si>
  <si>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</si>
  <si>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</si>
  <si>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</si>
  <si>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</si>
  <si>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</si>
  <si>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</si>
  <si>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</si>
  <si>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</si>
  <si>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</si>
  <si>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</si>
  <si>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</si>
  <si>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</si>
  <si>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</si>
  <si>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</si>
  <si>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</si>
  <si>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</si>
  <si>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</si>
  <si>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</si>
  <si>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</si>
  <si>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</si>
  <si>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</si>
  <si>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</si>
  <si>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</si>
  <si>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</si>
  <si>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</si>
  <si>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</si>
  <si>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</si>
  <si>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</si>
  <si>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</si>
  <si>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</si>
  <si>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</si>
  <si>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</si>
  <si>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</si>
  <si>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</si>
  <si>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</si>
  <si>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</si>
  <si>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</si>
  <si>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</si>
  <si>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</si>
  <si>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</si>
  <si>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</si>
  <si>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</si>
  <si>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</si>
  <si>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</si>
  <si>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</si>
  <si>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</si>
  <si>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</si>
  <si>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</si>
  <si>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</si>
  <si>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</si>
  <si>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</si>
  <si>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</si>
  <si>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</si>
  <si>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</si>
  <si>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</si>
  <si>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</si>
  <si>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</si>
  <si>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</si>
  <si>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</si>
  <si>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</si>
  <si>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</si>
  <si>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</si>
  <si>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</si>
  <si>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</si>
  <si>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</si>
  <si>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</si>
  <si>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</si>
  <si>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</si>
  <si>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</si>
  <si>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</si>
  <si>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</si>
  <si>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</si>
  <si>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</si>
  <si>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</si>
  <si>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</si>
  <si>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</si>
  <si>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</si>
  <si>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</si>
  <si>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</si>
  <si>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</si>
  <si>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</si>
  <si>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</si>
  <si>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</si>
  <si>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</si>
  <si>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</si>
  <si>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</si>
  <si>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</si>
  <si>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</si>
  <si>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</si>
  <si>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</si>
  <si>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</si>
  <si>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</si>
  <si>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</si>
  <si>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</si>
  <si>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</si>
  <si>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</si>
  <si>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</si>
  <si>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</si>
  <si>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</si>
  <si>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</si>
  <si>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</si>
  <si>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</si>
  <si>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</si>
  <si>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</si>
  <si>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</si>
  <si>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</si>
  <si>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</si>
  <si>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</si>
  <si>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</si>
  <si>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</si>
  <si>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</si>
  <si>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</si>
  <si>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</si>
  <si>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</si>
  <si>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</si>
  <si>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</si>
  <si>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</si>
  <si>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</si>
  <si>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</si>
  <si>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</si>
  <si>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</si>
  <si>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</si>
  <si>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</si>
  <si>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</si>
  <si>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</si>
  <si>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</si>
  <si>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</si>
  <si>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</si>
  <si>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</si>
  <si>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</si>
  <si>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</si>
  <si>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</si>
  <si>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</si>
  <si>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</si>
  <si>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</si>
  <si>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</si>
  <si>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</si>
  <si>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</si>
  <si>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</si>
  <si>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</si>
  <si>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</si>
  <si>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</si>
  <si>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</si>
  <si>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</si>
  <si>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</si>
  <si>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</si>
  <si>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</si>
  <si>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</si>
  <si>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</si>
  <si>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</si>
  <si>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</si>
  <si>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</si>
  <si>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</si>
  <si>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</si>
  <si>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</si>
  <si>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</si>
  <si>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</si>
  <si>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</si>
  <si>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</si>
  <si>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</si>
  <si>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</si>
  <si>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</si>
  <si>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</si>
  <si>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</si>
  <si>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</si>
  <si>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</si>
  <si>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</si>
  <si>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</si>
  <si>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</si>
  <si>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</si>
  <si>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</si>
  <si>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</si>
  <si>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</si>
  <si>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</si>
  <si>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</si>
  <si>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</si>
  <si>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</si>
  <si>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</si>
  <si>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</si>
  <si>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</si>
  <si>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</si>
  <si>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</si>
  <si>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</si>
  <si>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</si>
  <si>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</si>
  <si>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</si>
  <si>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</si>
  <si>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</si>
  <si>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</si>
  <si>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</si>
  <si>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</si>
  <si>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</si>
  <si>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</si>
  <si>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</si>
  <si>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</si>
  <si>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</si>
  <si>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</si>
  <si>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</si>
  <si>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</si>
  <si>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</si>
  <si>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</si>
  <si>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</si>
  <si>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</si>
  <si>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</si>
  <si>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</si>
  <si>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</si>
  <si>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</si>
  <si>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</si>
  <si>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</si>
  <si>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</si>
  <si>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</si>
  <si>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</si>
  <si>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</si>
  <si>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</si>
  <si>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</si>
  <si>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</si>
  <si>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</si>
  <si>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</si>
  <si>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</si>
  <si>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</si>
  <si>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</si>
  <si>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</si>
  <si>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</si>
  <si>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</si>
  <si>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</si>
  <si>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</si>
  <si>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</si>
  <si>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</si>
  <si>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</si>
  <si>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</si>
  <si>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</si>
  <si>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</si>
  <si>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</si>
  <si>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</si>
  <si>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</si>
  <si>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</si>
  <si>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</si>
  <si>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</si>
  <si>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</si>
  <si>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</si>
  <si>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</si>
  <si>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</si>
  <si>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</si>
  <si>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</si>
  <si>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</si>
  <si>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</si>
  <si>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</si>
  <si>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</si>
  <si>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</si>
  <si>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</si>
  <si>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</si>
  <si>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</si>
  <si>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</si>
  <si>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</si>
  <si>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</si>
  <si>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</si>
  <si>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</si>
  <si>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</si>
  <si>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</si>
  <si>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</si>
  <si>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</si>
  <si>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</si>
  <si>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</si>
  <si>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</si>
  <si>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</si>
  <si>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</si>
  <si>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</si>
  <si>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</si>
  <si>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</si>
  <si>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</si>
  <si>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</si>
  <si>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</si>
  <si>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</si>
  <si>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</si>
  <si>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</si>
  <si>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</si>
  <si>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</si>
  <si>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</si>
  <si>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</si>
  <si>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</si>
  <si>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</si>
  <si>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</si>
  <si>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</si>
  <si>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</si>
  <si>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</si>
  <si>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</si>
  <si>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</si>
  <si>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</si>
  <si>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</si>
  <si>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</si>
  <si>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</si>
  <si>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</si>
  <si>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</si>
  <si>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</si>
  <si>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</si>
  <si>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</si>
  <si>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</si>
  <si>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</si>
  <si>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</si>
  <si>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</si>
  <si>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</si>
  <si>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</si>
  <si>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</si>
  <si>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</si>
  <si>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</si>
  <si>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</si>
  <si>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</si>
  <si>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</si>
  <si>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</si>
  <si>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</si>
  <si>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</si>
  <si>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</si>
  <si>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</si>
  <si>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</si>
  <si>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</si>
  <si>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</si>
  <si>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</si>
  <si>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</si>
  <si>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</si>
  <si>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</si>
  <si>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</si>
  <si>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</si>
  <si>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</si>
  <si>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</si>
  <si>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</si>
  <si>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</si>
  <si>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</si>
  <si>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</si>
  <si>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</si>
  <si>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</si>
  <si>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</si>
  <si>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</si>
  <si>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</si>
  <si>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</si>
  <si>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</si>
  <si>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</si>
  <si>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</si>
  <si>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</si>
  <si>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</si>
  <si>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</si>
  <si>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</si>
  <si>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</si>
  <si>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</si>
  <si>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</si>
  <si>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</si>
  <si>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</si>
  <si>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</si>
  <si>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</si>
  <si>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</si>
  <si>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</si>
  <si>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</si>
  <si>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</si>
  <si>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</si>
  <si>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</si>
  <si>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</si>
  <si>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</si>
  <si>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</si>
  <si>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</si>
  <si>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</si>
  <si>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</si>
  <si>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</si>
  <si>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</si>
  <si>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</si>
  <si>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</si>
  <si>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</si>
  <si>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</si>
  <si>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</si>
  <si>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</si>
  <si>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</si>
  <si>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</si>
  <si>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</si>
  <si>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</si>
  <si>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</si>
  <si>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</si>
  <si>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</si>
  <si>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</si>
  <si>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</si>
  <si>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</si>
  <si>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</si>
  <si>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</si>
  <si>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</si>
  <si>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</si>
  <si>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</si>
  <si>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</si>
  <si>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</si>
  <si>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</si>
  <si>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</si>
  <si>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</si>
  <si>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</si>
  <si>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</si>
  <si>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</si>
  <si>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</si>
  <si>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</si>
  <si>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</si>
  <si>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</si>
  <si>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</si>
  <si>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</si>
  <si>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</si>
  <si>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</si>
  <si>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</si>
  <si>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</si>
  <si>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</si>
  <si>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</si>
  <si>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</si>
  <si>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</si>
  <si>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</si>
  <si>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</si>
  <si>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</si>
  <si>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</si>
  <si>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</si>
  <si>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</si>
  <si>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</si>
  <si>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</si>
  <si>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</si>
  <si>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</si>
  <si>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</si>
  <si>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</si>
  <si>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</si>
  <si>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</si>
  <si>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</si>
  <si>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</si>
  <si>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</si>
  <si>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</si>
  <si>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</si>
  <si>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</si>
  <si>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</si>
  <si>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</si>
  <si>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</si>
  <si>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</si>
  <si>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</si>
  <si>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</si>
  <si>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</si>
  <si>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</si>
  <si>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</si>
  <si>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</si>
  <si>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</si>
  <si>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</si>
  <si>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</si>
  <si>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</si>
  <si>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</si>
  <si>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</si>
  <si>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</si>
  <si>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</si>
  <si>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</si>
  <si>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</si>
  <si>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</si>
  <si>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</si>
  <si>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</si>
  <si>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</si>
  <si>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</si>
  <si>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</si>
  <si>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</si>
  <si>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</si>
  <si>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</si>
  <si>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</si>
  <si>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</si>
  <si>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</si>
  <si>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</si>
  <si>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</si>
  <si>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</si>
  <si>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</si>
  <si>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</si>
  <si>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</si>
  <si>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</si>
  <si>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</si>
  <si>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</si>
  <si>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</si>
  <si>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</si>
  <si>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</si>
  <si>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</si>
  <si>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</si>
  <si>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</si>
  <si>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</si>
  <si>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</si>
  <si>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</si>
  <si>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</si>
  <si>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</si>
  <si>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</si>
  <si>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</si>
  <si>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</si>
  <si>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</si>
  <si>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</si>
  <si>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</si>
  <si>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</si>
  <si>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</si>
  <si>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</si>
  <si>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</si>
  <si>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</si>
  <si>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</si>
  <si>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</si>
  <si>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</si>
  <si>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</si>
  <si>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</si>
  <si>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</si>
  <si>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</si>
  <si>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</si>
  <si>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</si>
  <si>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</si>
  <si>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</si>
  <si>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</si>
  <si>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</si>
  <si>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</si>
  <si>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</si>
  <si>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</si>
  <si>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</si>
  <si>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</si>
  <si>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</si>
  <si>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</si>
  <si>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</si>
  <si>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</si>
  <si>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</si>
  <si>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</si>
  <si>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</si>
  <si>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</si>
  <si>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</si>
  <si>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</si>
  <si>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</si>
  <si>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</si>
  <si>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</si>
  <si>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</si>
  <si>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</si>
  <si>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</si>
  <si>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</si>
  <si>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</si>
  <si>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</si>
  <si>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</si>
  <si>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</si>
  <si>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</si>
  <si>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</si>
  <si>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</si>
  <si>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</si>
  <si>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</si>
  <si>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</si>
  <si>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</si>
  <si>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</si>
  <si>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</si>
  <si>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</si>
  <si>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</si>
  <si>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</si>
  <si>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</si>
  <si>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</si>
  <si>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</si>
  <si>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</si>
  <si>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</si>
  <si>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</si>
  <si>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</si>
  <si>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</si>
  <si>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</si>
  <si>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</si>
  <si>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</si>
  <si>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</si>
  <si>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</si>
  <si>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</si>
  <si>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</si>
  <si>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</si>
  <si>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</si>
  <si>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</si>
  <si>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</si>
  <si>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</si>
  <si>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</si>
  <si>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</si>
  <si>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</si>
  <si>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</si>
  <si>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</si>
  <si>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</si>
  <si>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</si>
  <si>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</si>
  <si>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</si>
  <si>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</si>
  <si>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</si>
  <si>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</si>
  <si>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</si>
  <si>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</si>
  <si>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</si>
  <si>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</si>
  <si>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</si>
  <si>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</si>
  <si>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</si>
  <si>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</si>
  <si>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</si>
  <si>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</si>
  <si>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</si>
  <si>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</si>
  <si>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</si>
  <si>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</si>
  <si>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</si>
  <si>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</si>
  <si>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</si>
  <si>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</si>
  <si>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</si>
  <si>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</si>
  <si>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</si>
  <si>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</si>
  <si>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</si>
  <si>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</si>
  <si>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</si>
  <si>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</si>
  <si>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</si>
  <si>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</si>
  <si>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</si>
  <si>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</si>
  <si>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</si>
  <si>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</si>
  <si>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</si>
  <si>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</si>
  <si>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</si>
  <si>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</si>
  <si>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</si>
  <si>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</si>
  <si>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</si>
  <si>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</si>
  <si>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</si>
  <si>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</si>
  <si>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</si>
  <si>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</si>
  <si>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</si>
  <si>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</si>
  <si>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</si>
  <si>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</si>
  <si>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</si>
  <si>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</si>
  <si>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</si>
  <si>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</si>
  <si>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</si>
  <si>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</si>
  <si>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</si>
  <si>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</si>
  <si>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</si>
  <si>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</si>
  <si>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</si>
  <si>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</si>
  <si>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</si>
  <si>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</si>
  <si>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</si>
  <si>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</si>
  <si>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</si>
  <si>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</si>
  <si>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</si>
  <si>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</si>
  <si>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</si>
  <si>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</si>
  <si>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</si>
  <si>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</si>
  <si>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</si>
  <si>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</si>
  <si>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</si>
  <si>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</si>
  <si>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</si>
  <si>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</si>
  <si>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</si>
  <si>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</si>
  <si>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</si>
  <si>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</si>
  <si>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</si>
  <si>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</si>
  <si>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</si>
  <si>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</si>
  <si>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</si>
  <si>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</si>
  <si>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</si>
  <si>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</si>
  <si>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</si>
  <si>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</si>
  <si>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</si>
  <si>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</si>
  <si>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</si>
  <si>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</si>
  <si>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</si>
  <si>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</si>
  <si>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</si>
  <si>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</si>
  <si>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</si>
  <si>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</si>
  <si>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</si>
  <si>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</si>
  <si>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</si>
  <si>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</si>
  <si>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</si>
  <si>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</si>
  <si>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</si>
  <si>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</si>
  <si>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</si>
  <si>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</si>
  <si>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</si>
  <si>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</si>
  <si>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</si>
  <si>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</si>
  <si>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</si>
  <si>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</si>
  <si>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</si>
  <si>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</si>
  <si>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</si>
  <si>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</si>
  <si>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</si>
  <si>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</si>
  <si>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</si>
  <si>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</si>
  <si>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</si>
  <si>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</si>
  <si>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</si>
  <si>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</si>
  <si>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</si>
  <si>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</si>
  <si>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</si>
  <si>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</si>
  <si>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</si>
  <si>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</si>
  <si>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</si>
  <si>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</si>
  <si>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</si>
  <si>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</si>
  <si>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</si>
  <si>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</si>
  <si>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</si>
  <si>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</si>
  <si>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</si>
  <si>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</si>
  <si>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</si>
  <si>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</si>
  <si>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</si>
  <si>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</si>
  <si>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</si>
  <si>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</si>
  <si>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</si>
  <si>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</si>
  <si>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</si>
  <si>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</si>
  <si>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</si>
  <si>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</si>
  <si>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</si>
  <si>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</si>
  <si>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</si>
  <si>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</si>
  <si>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</si>
  <si>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</si>
  <si>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</si>
  <si>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</si>
  <si>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</si>
  <si>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</si>
  <si>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</si>
  <si>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</si>
  <si>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</si>
  <si>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</si>
  <si>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</si>
  <si>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</si>
  <si>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</si>
  <si>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</si>
  <si>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</si>
  <si>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</si>
  <si>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</si>
  <si>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</si>
  <si>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</si>
  <si>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</si>
  <si>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</si>
  <si>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</si>
  <si>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</si>
  <si>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</si>
  <si>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</si>
  <si>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</si>
  <si>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</si>
  <si>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</si>
  <si>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</si>
  <si>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</si>
  <si>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</si>
  <si>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</si>
  <si>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</si>
  <si>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</si>
  <si>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</si>
  <si>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</si>
  <si>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</si>
  <si>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</si>
  <si>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</si>
  <si>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</si>
  <si>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</si>
  <si>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</si>
  <si>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</si>
  <si>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</si>
  <si>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</si>
  <si>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</si>
  <si>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</si>
  <si>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</si>
  <si>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</si>
  <si>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</si>
  <si>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</si>
  <si>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</si>
  <si>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</si>
  <si>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</si>
  <si>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</si>
  <si>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</si>
  <si>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</si>
  <si>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</si>
  <si>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</si>
  <si>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</si>
  <si>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</si>
  <si>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</si>
  <si>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</si>
  <si>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</si>
  <si>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</si>
  <si>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</si>
  <si>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</si>
  <si>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</si>
  <si>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</si>
  <si>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</si>
  <si>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</si>
  <si>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</si>
  <si>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</si>
  <si>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</si>
  <si>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</si>
  <si>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</si>
  <si>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</si>
  <si>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</si>
  <si>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</si>
  <si>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</si>
  <si>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</si>
  <si>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</si>
  <si>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</si>
  <si>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</si>
  <si>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</si>
  <si>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</si>
  <si>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</si>
  <si>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</si>
  <si>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</si>
  <si>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</si>
  <si>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</si>
  <si>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</si>
  <si>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</si>
  <si>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</si>
  <si>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</si>
  <si>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</si>
  <si>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</si>
  <si>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</si>
  <si>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</si>
  <si>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</si>
  <si>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</si>
  <si>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</si>
  <si>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</si>
  <si>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</si>
  <si>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</si>
  <si>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</si>
  <si>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</si>
  <si>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</si>
  <si>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</si>
  <si>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</si>
  <si>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</si>
  <si>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</si>
  <si>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</si>
  <si>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</si>
  <si>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</si>
  <si>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</si>
  <si>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</si>
  <si>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</si>
  <si>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</si>
  <si>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</si>
  <si>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</si>
  <si>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</si>
  <si>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</si>
  <si>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</si>
  <si>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</si>
  <si>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</si>
  <si>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</si>
  <si>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</si>
  <si>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</si>
  <si>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</si>
  <si>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</si>
  <si>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</si>
  <si>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</si>
  <si>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</si>
  <si>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</si>
  <si>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</si>
  <si>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</si>
  <si>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</si>
  <si>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</si>
  <si>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</si>
  <si>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</si>
  <si>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</si>
  <si>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</si>
  <si>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</si>
  <si>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</si>
  <si>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</si>
  <si>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</si>
  <si>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</si>
  <si>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</si>
  <si>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</si>
  <si>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</si>
  <si>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</si>
  <si>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</si>
  <si>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</si>
  <si>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</si>
  <si>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</si>
  <si>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</si>
  <si>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</si>
  <si>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</si>
  <si>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</si>
  <si>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</si>
  <si>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</si>
  <si>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</si>
  <si>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</si>
  <si>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</si>
  <si>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</si>
  <si>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</si>
  <si>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</si>
  <si>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</si>
  <si>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</si>
  <si>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</si>
  <si>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</si>
  <si>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</si>
  <si>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</si>
  <si>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</si>
  <si>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</si>
  <si>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</si>
  <si>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</si>
  <si>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</si>
  <si>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</si>
  <si>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</si>
  <si>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</si>
  <si>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</si>
  <si>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</si>
  <si>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</si>
  <si>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</si>
  <si>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</si>
  <si>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</si>
  <si>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</si>
  <si>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</si>
  <si>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</si>
  <si>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</si>
  <si>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</si>
  <si>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</si>
  <si>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</si>
  <si>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</si>
  <si>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</si>
  <si>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</si>
  <si>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</si>
  <si>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</si>
  <si>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</si>
  <si>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</si>
  <si>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</si>
  <si>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</si>
  <si>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</si>
  <si>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</si>
  <si>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</si>
  <si>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</si>
  <si>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</si>
  <si>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</si>
  <si>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</si>
  <si>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</si>
  <si>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</si>
  <si>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</si>
  <si>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</si>
  <si>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</si>
  <si>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</si>
  <si>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</si>
  <si>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</si>
  <si>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</si>
  <si>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</si>
  <si>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</si>
  <si>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</si>
  <si>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</si>
  <si>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</si>
  <si>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</si>
  <si>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</si>
  <si>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</si>
  <si>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</si>
  <si>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</si>
  <si>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</si>
  <si>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</si>
  <si>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</si>
  <si>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</si>
  <si>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</si>
  <si>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</si>
  <si>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</si>
  <si>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</si>
  <si>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</si>
  <si>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</si>
  <si>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</si>
  <si>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</si>
  <si>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</si>
  <si>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</si>
  <si>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</si>
  <si>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</si>
  <si>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</si>
  <si>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</si>
  <si>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</si>
  <si>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</si>
  <si>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</si>
  <si>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</si>
  <si>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</si>
  <si>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</si>
  <si>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</si>
  <si>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</si>
  <si>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</si>
  <si>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</si>
  <si>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</si>
  <si>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</si>
  <si>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</si>
  <si>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</si>
  <si>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</si>
  <si>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</si>
  <si>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</si>
  <si>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</si>
  <si>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</si>
  <si>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</si>
  <si>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</si>
  <si>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</si>
  <si>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</si>
  <si>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</si>
  <si>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</si>
  <si>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</si>
  <si>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</si>
  <si>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</si>
  <si>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</si>
  <si>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</si>
  <si>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</si>
  <si>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</si>
  <si>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</si>
  <si>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</si>
  <si>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</si>
  <si>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</si>
  <si>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</si>
  <si>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</si>
  <si>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</si>
  <si>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</si>
  <si>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</si>
  <si>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</si>
  <si>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</si>
  <si>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</si>
  <si>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</si>
  <si>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</si>
  <si>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</si>
  <si>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</si>
  <si>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</si>
  <si>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</si>
  <si>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</si>
  <si>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</si>
  <si>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</si>
  <si>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</si>
  <si>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</si>
  <si>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</si>
  <si>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</si>
  <si>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</si>
  <si>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</si>
  <si>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</si>
  <si>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</si>
  <si>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</si>
  <si>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</si>
  <si>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</si>
  <si>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</si>
  <si>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</si>
  <si>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</si>
  <si>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</si>
  <si>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</si>
  <si>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</si>
  <si>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</si>
  <si>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</si>
  <si>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</si>
  <si>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</si>
  <si>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</si>
  <si>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</si>
  <si>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</si>
  <si>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</si>
  <si>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</si>
  <si>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</si>
  <si>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</si>
  <si>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</si>
  <si>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</si>
  <si>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</si>
  <si>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</si>
  <si>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</si>
  <si>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</si>
  <si>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</si>
  <si>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</si>
  <si>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</si>
  <si>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</si>
  <si>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</si>
  <si>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</si>
  <si>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</si>
  <si>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</si>
  <si>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</si>
  <si>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</si>
  <si>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</si>
  <si>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</si>
  <si>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</si>
  <si>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</si>
  <si>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</si>
  <si>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</si>
  <si>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</si>
  <si>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</si>
  <si>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</si>
  <si>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</si>
  <si>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</si>
  <si>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</si>
  <si>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</si>
  <si>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</si>
  <si>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</si>
  <si>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</si>
  <si>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</si>
  <si>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</si>
  <si>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</si>
  <si>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</si>
  <si>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</si>
  <si>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</si>
  <si>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</si>
  <si>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</si>
  <si>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</si>
  <si>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</si>
  <si>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</si>
  <si>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</si>
  <si>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</si>
  <si>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</si>
  <si>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</si>
  <si>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</si>
  <si>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</si>
  <si>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</si>
  <si>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</si>
  <si>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</si>
  <si>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</si>
  <si>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</si>
  <si>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</si>
  <si>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</si>
  <si>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</si>
  <si>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</si>
  <si>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</si>
  <si>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</si>
  <si>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</si>
  <si>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</si>
  <si>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</si>
  <si>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</si>
  <si>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</si>
  <si>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</si>
  <si>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</si>
  <si>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</si>
  <si>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</si>
  <si>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</si>
  <si>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</si>
  <si>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</si>
  <si>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</si>
  <si>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</si>
  <si>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</si>
  <si>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</si>
  <si>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</si>
  <si>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</si>
  <si>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</si>
  <si>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</si>
  <si>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</si>
  <si>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</si>
  <si>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</si>
  <si>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</si>
  <si>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</si>
  <si>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</si>
  <si>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</si>
  <si>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</si>
  <si>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</si>
  <si>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</si>
  <si>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</si>
  <si>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</si>
  <si>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</si>
  <si>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</si>
  <si>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</si>
  <si>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</si>
  <si>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</si>
  <si>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</si>
  <si>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</si>
  <si>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</si>
  <si>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</si>
  <si>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</si>
  <si>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</si>
  <si>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</si>
  <si>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</si>
  <si>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</si>
  <si>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</si>
  <si>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</si>
  <si>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</si>
  <si>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</si>
  <si>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</si>
  <si>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</si>
  <si>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</si>
  <si>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</si>
  <si>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</si>
  <si>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</si>
  <si>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</si>
  <si>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</si>
  <si>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</si>
  <si>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</si>
  <si>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</si>
  <si>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</si>
  <si>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</si>
  <si>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</si>
  <si>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</si>
  <si>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</si>
  <si>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</si>
  <si>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</si>
  <si>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</si>
  <si>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</si>
  <si>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</si>
  <si>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</si>
  <si>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</si>
  <si>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</si>
  <si>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</si>
  <si>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</si>
  <si>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</si>
  <si>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</si>
  <si>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</si>
  <si>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</si>
  <si>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</si>
  <si>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</si>
  <si>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</si>
  <si>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</si>
  <si>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</si>
  <si>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</si>
  <si>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</si>
  <si>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</si>
  <si>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</si>
  <si>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</si>
  <si>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</si>
  <si>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</si>
  <si>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</si>
  <si>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</si>
  <si>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</si>
  <si>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</si>
  <si>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</si>
  <si>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</si>
  <si>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</si>
  <si>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</si>
  <si>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</si>
  <si>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</si>
  <si>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</si>
  <si>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</si>
  <si>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</si>
  <si>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</si>
  <si>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</si>
  <si>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</si>
  <si>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</si>
  <si>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</si>
  <si>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</si>
  <si>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</si>
  <si>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</si>
  <si>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</si>
  <si>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</si>
  <si>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</si>
  <si>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</si>
  <si>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</si>
  <si>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</si>
  <si>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</si>
  <si>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</si>
  <si>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</si>
  <si>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</si>
  <si>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</si>
  <si>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</si>
  <si>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</si>
  <si>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</si>
  <si>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</si>
  <si>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</si>
  <si>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</si>
  <si>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</si>
  <si>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</si>
  <si>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</si>
  <si>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</si>
  <si>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</si>
  <si>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</si>
  <si>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</si>
  <si>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</si>
  <si>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</si>
  <si>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</si>
  <si>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</si>
  <si>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</si>
  <si>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</si>
  <si>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</si>
  <si>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</si>
  <si>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</si>
  <si>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</si>
  <si>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</si>
  <si>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</si>
  <si>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</si>
  <si>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</si>
  <si>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</si>
  <si>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</si>
  <si>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</si>
  <si>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</si>
  <si>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</si>
  <si>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</si>
  <si>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</si>
  <si>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</si>
  <si>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</si>
  <si>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</si>
  <si>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</si>
  <si>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</si>
  <si>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</si>
  <si>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</si>
  <si>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</si>
  <si>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</si>
  <si>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</si>
  <si>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</si>
  <si>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</si>
  <si>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</si>
  <si>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</si>
  <si>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</si>
  <si>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</si>
  <si>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</si>
  <si>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</si>
  <si>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</si>
  <si>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</si>
  <si>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</si>
  <si>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</si>
  <si>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</si>
  <si>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</si>
  <si>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</si>
  <si>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</si>
  <si>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</si>
  <si>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</si>
  <si>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</si>
  <si>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</si>
  <si>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</si>
  <si>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</si>
  <si>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</si>
  <si>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</si>
  <si>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</si>
  <si>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</si>
  <si>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</si>
  <si>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</si>
  <si>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</si>
  <si>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</si>
  <si>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</si>
  <si>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</si>
  <si>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</si>
  <si>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</si>
  <si>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</si>
  <si>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</si>
  <si>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</si>
  <si>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</si>
  <si>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</si>
  <si>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</si>
  <si>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</si>
  <si>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</si>
  <si>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</si>
  <si>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</si>
  <si>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</si>
  <si>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</si>
  <si>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</si>
  <si>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</si>
  <si>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</si>
  <si>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</si>
  <si>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</si>
  <si>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</si>
  <si>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</si>
  <si>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</si>
  <si>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</si>
  <si>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</si>
  <si>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</si>
  <si>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</si>
  <si>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</si>
  <si>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</si>
  <si>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</si>
  <si>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</si>
  <si>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</si>
  <si>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</si>
  <si>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</si>
  <si>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</si>
  <si>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</si>
  <si>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</si>
  <si>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</si>
  <si>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</si>
  <si>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</si>
  <si>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</si>
  <si>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</si>
  <si>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</si>
  <si>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</si>
  <si>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</si>
  <si>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</si>
  <si>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</si>
  <si>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</si>
  <si>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</si>
  <si>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</si>
  <si>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</si>
  <si>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</si>
  <si>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</si>
  <si>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</si>
  <si>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</si>
  <si>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</si>
  <si>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</si>
  <si>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</si>
  <si>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</si>
  <si>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</si>
  <si>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</si>
  <si>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</si>
  <si>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</si>
  <si>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</si>
  <si>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</si>
  <si>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</si>
  <si>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</si>
  <si>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</si>
  <si>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</si>
  <si>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</si>
  <si>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</si>
  <si>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</si>
  <si>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</si>
  <si>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</si>
  <si>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</si>
  <si>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</si>
  <si>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</si>
  <si>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</si>
  <si>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</si>
  <si>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</si>
  <si>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</si>
  <si>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</si>
  <si>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</si>
  <si>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</si>
  <si>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</si>
  <si>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</si>
  <si>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</si>
  <si>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</si>
  <si>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</si>
  <si>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</si>
  <si>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</si>
  <si>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</si>
  <si>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</si>
  <si>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</si>
  <si>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</si>
  <si>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</si>
  <si>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</si>
  <si>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</si>
  <si>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</si>
  <si>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</si>
  <si>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</si>
  <si>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</si>
  <si>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</si>
  <si>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</si>
  <si>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</si>
  <si>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</si>
  <si>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</si>
  <si>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</si>
  <si>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</si>
  <si>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</si>
  <si>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</si>
  <si>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</si>
  <si>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</si>
  <si>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</si>
  <si>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</si>
  <si>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</si>
  <si>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</si>
  <si>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</si>
  <si>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</si>
  <si>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</si>
  <si>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</si>
  <si>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</si>
  <si>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</si>
  <si>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</si>
  <si>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</si>
  <si>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</si>
  <si>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</si>
  <si>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</si>
  <si>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</si>
  <si>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</si>
  <si>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</si>
  <si>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</si>
  <si>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</si>
  <si>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</si>
  <si>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</si>
  <si>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</si>
  <si>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</si>
  <si>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</si>
  <si>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</si>
  <si>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</si>
  <si>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</si>
  <si>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</si>
  <si>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</si>
  <si>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</si>
  <si>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</si>
  <si>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</si>
  <si>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</si>
  <si>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</si>
  <si>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</si>
  <si>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</si>
  <si>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</si>
  <si>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</si>
  <si>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</si>
  <si>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</si>
  <si>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</si>
  <si>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</si>
  <si>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</si>
  <si>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</si>
  <si>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</si>
  <si>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</si>
  <si>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</si>
  <si>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</si>
  <si>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</si>
  <si>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</si>
  <si>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</si>
  <si>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</si>
  <si>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</si>
  <si>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</si>
  <si>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</si>
  <si>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</si>
  <si>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</si>
  <si>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</si>
  <si>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</si>
  <si>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</si>
  <si>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</si>
  <si>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</si>
  <si>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</si>
  <si>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</si>
  <si>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</si>
  <si>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</si>
  <si>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</si>
  <si>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</si>
  <si>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</si>
  <si>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</si>
  <si>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</si>
  <si>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</si>
  <si>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</si>
  <si>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</si>
  <si>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</si>
  <si>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</si>
  <si>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</si>
  <si>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</si>
  <si>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</si>
  <si>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</si>
  <si>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</si>
  <si>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</si>
  <si>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</si>
  <si>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</si>
  <si>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</si>
  <si>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</si>
  <si>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</si>
  <si>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</si>
  <si>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</si>
  <si>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</si>
  <si>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</si>
  <si>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</si>
  <si>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</si>
  <si>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</si>
  <si>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</si>
  <si>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</si>
  <si>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</si>
  <si>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</si>
  <si>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</si>
  <si>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</si>
  <si>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</si>
  <si>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</si>
  <si>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</si>
  <si>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</si>
  <si>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</si>
  <si>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</si>
  <si>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</si>
  <si>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</si>
  <si>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</si>
  <si>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</si>
  <si>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</si>
  <si>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</si>
  <si>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</si>
  <si>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</si>
  <si>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</si>
  <si>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</si>
  <si>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</si>
  <si>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</si>
  <si>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</si>
  <si>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</si>
  <si>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</si>
  <si>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</si>
  <si>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</si>
  <si>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</si>
  <si>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</si>
  <si>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</si>
  <si>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</si>
  <si>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</si>
  <si>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</si>
  <si>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</si>
  <si>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</si>
  <si>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</si>
  <si>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</si>
  <si>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</si>
  <si>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</si>
  <si>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</si>
  <si>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</si>
  <si>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</si>
  <si>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</si>
  <si>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</si>
  <si>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</si>
  <si>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</si>
  <si>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</si>
  <si>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</si>
  <si>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</si>
  <si>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</si>
  <si>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</si>
  <si>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</si>
  <si>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</si>
  <si>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</si>
  <si>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</si>
  <si>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</si>
  <si>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</si>
  <si>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</si>
  <si>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</si>
  <si>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</si>
  <si>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</si>
  <si>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</si>
  <si>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</si>
  <si>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</si>
  <si>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</si>
  <si>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</si>
  <si>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</si>
  <si>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</si>
  <si>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</si>
  <si>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</si>
  <si>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</si>
  <si>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</si>
  <si>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</si>
  <si>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</si>
  <si>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</si>
  <si>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</si>
  <si>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</si>
  <si>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</si>
  <si>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</si>
  <si>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</si>
  <si>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</si>
  <si>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</si>
  <si>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</si>
  <si>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</si>
  <si>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</si>
  <si>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</si>
  <si>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</si>
  <si>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</si>
  <si>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</si>
  <si>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</si>
  <si>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</si>
  <si>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</si>
  <si>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</si>
  <si>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</si>
  <si>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</si>
  <si>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</si>
  <si>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</si>
  <si>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</si>
  <si>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</si>
  <si>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</si>
  <si>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</si>
  <si>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</si>
  <si>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</si>
  <si>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</si>
  <si>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</si>
  <si>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</si>
  <si>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</si>
  <si>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</si>
  <si>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</si>
  <si>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</si>
  <si>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</si>
  <si>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</si>
  <si>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</si>
  <si>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</si>
  <si>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</si>
  <si>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</si>
  <si>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</si>
  <si>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</si>
  <si>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</si>
  <si>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</si>
  <si>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</si>
  <si>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</si>
  <si>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</si>
  <si>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</si>
  <si>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</si>
  <si>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</si>
  <si>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</si>
  <si>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</si>
  <si>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</si>
  <si>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</si>
  <si>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</si>
  <si>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</si>
  <si>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</si>
  <si>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</si>
  <si>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</si>
  <si>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</si>
  <si>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</si>
  <si>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</si>
  <si>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</si>
  <si>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</si>
  <si>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</si>
  <si>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</si>
  <si>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</si>
  <si>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</si>
  <si>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</si>
  <si>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</si>
  <si>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</si>
  <si>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</si>
  <si>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</si>
  <si>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</si>
  <si>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</si>
  <si>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</si>
  <si>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</si>
  <si>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</si>
  <si>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</si>
  <si>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</si>
  <si>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</si>
  <si>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</si>
  <si>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</si>
  <si>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</si>
  <si>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</si>
  <si>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</si>
  <si>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</si>
  <si>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</si>
  <si>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</si>
  <si>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</si>
  <si>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</si>
  <si>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</si>
  <si>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</si>
  <si>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</si>
  <si>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</si>
  <si>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</si>
  <si>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</si>
  <si>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</si>
  <si>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</si>
  <si>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</si>
  <si>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</si>
  <si>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</si>
  <si>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</si>
  <si>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</si>
  <si>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</si>
  <si>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</si>
  <si>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</si>
  <si>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</si>
  <si>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</si>
  <si>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</si>
  <si>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</si>
  <si>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</si>
  <si>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</si>
  <si>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</si>
  <si>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</si>
  <si>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</si>
  <si>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</si>
  <si>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</si>
  <si>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</si>
  <si>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</si>
  <si>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</si>
  <si>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</si>
  <si>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</si>
  <si>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</si>
  <si>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</si>
  <si>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</si>
  <si>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</si>
  <si>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</si>
  <si>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</si>
  <si>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</si>
  <si>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</si>
  <si>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</si>
  <si>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</si>
  <si>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</si>
  <si>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</si>
  <si>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</si>
  <si>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</si>
  <si>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</si>
  <si>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</si>
  <si>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</si>
  <si>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</si>
  <si>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</si>
  <si>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</si>
  <si>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</si>
  <si>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</si>
  <si>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</si>
  <si>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</si>
  <si>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</si>
  <si>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</si>
  <si>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</si>
  <si>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</si>
  <si>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</si>
  <si>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</si>
  <si>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</si>
  <si>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</si>
  <si>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</si>
  <si>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</si>
  <si>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</si>
  <si>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</si>
  <si>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</si>
  <si>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</si>
  <si>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</si>
  <si>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</si>
  <si>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</si>
  <si>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</si>
  <si>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</si>
  <si>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</si>
  <si>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</si>
  <si>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</si>
  <si>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</si>
  <si>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</si>
  <si>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</si>
  <si>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</si>
  <si>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</si>
  <si>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</si>
  <si>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</si>
  <si>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</si>
  <si>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</si>
  <si>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</si>
  <si>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</si>
  <si>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</si>
  <si>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</si>
  <si>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</si>
  <si>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</si>
  <si>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</si>
  <si>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</si>
  <si>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</si>
  <si>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</si>
  <si>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</si>
  <si>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</si>
  <si>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</si>
  <si>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</si>
  <si>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</si>
  <si>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</si>
  <si>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</si>
  <si>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</si>
  <si>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</si>
  <si>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</si>
  <si>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</si>
  <si>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</si>
  <si>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</si>
  <si>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</si>
  <si>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</si>
  <si>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</si>
  <si>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</si>
  <si>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</si>
  <si>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</si>
  <si>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</si>
  <si>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</si>
  <si>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</si>
  <si>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</si>
  <si>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</si>
  <si>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</si>
  <si>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</si>
  <si>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</si>
  <si>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</si>
  <si>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</si>
  <si>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</si>
  <si>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</si>
  <si>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</si>
  <si>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</si>
  <si>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</si>
  <si>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</si>
  <si>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</si>
  <si>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</si>
  <si>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</si>
  <si>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</si>
  <si>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</si>
  <si>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</si>
  <si>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</si>
  <si>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</si>
  <si>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</si>
  <si>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</si>
  <si>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</si>
  <si>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</si>
  <si>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</si>
  <si>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</si>
  <si>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</si>
  <si>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</si>
  <si>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</si>
  <si>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</si>
  <si>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</si>
  <si>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</si>
  <si>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</si>
  <si>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</si>
  <si>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</si>
  <si>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</si>
  <si>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</si>
  <si>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</si>
  <si>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</si>
  <si>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</si>
  <si>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</si>
  <si>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</si>
  <si>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</si>
  <si>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</si>
  <si>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</si>
  <si>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</si>
  <si>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</si>
  <si>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</si>
  <si>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</si>
  <si>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</si>
  <si>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</si>
  <si>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</si>
  <si>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</si>
  <si>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</si>
  <si>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</si>
  <si>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</si>
  <si>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</si>
  <si>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</si>
  <si>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</si>
  <si>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</si>
  <si>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</si>
  <si>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</si>
  <si>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</si>
  <si>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</si>
  <si>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</si>
  <si>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</si>
  <si>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</si>
  <si>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</si>
  <si>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</si>
  <si>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</si>
  <si>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</si>
  <si>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</si>
  <si>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</si>
  <si>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</si>
  <si>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</si>
  <si>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</si>
  <si>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</si>
  <si>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</si>
  <si>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</si>
  <si>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</si>
  <si>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</si>
  <si>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</si>
  <si>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</si>
  <si>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</si>
  <si>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</si>
  <si>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</si>
  <si>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</si>
  <si>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</si>
  <si>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</si>
  <si>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</si>
  <si>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</si>
  <si>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</si>
  <si>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</si>
  <si>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</si>
  <si>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</si>
  <si>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</si>
  <si>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</si>
  <si>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</si>
  <si>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</si>
  <si>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</si>
  <si>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</si>
  <si>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</si>
  <si>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</si>
  <si>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</si>
  <si>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</si>
  <si>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</si>
  <si>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</si>
  <si>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</si>
  <si>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</si>
  <si>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</si>
  <si>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</si>
  <si>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</si>
  <si>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</si>
  <si>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</si>
  <si>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</si>
  <si>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</si>
  <si>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</si>
  <si>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</si>
  <si>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</si>
  <si>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</si>
  <si>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</si>
  <si>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</si>
  <si>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</si>
  <si>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</si>
  <si>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</si>
  <si>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</si>
  <si>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</si>
  <si>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</si>
  <si>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</si>
  <si>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</si>
  <si>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</si>
  <si>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</si>
  <si>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</si>
  <si>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</si>
  <si>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</si>
  <si>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</si>
  <si>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</si>
  <si>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</si>
  <si>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</si>
  <si>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</si>
  <si>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</si>
  <si>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</si>
  <si>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</si>
  <si>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</si>
  <si>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</si>
  <si>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</si>
  <si>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</si>
  <si>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</si>
  <si>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</si>
  <si>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</si>
  <si>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</si>
  <si>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</si>
  <si>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</si>
  <si>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</si>
  <si>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</si>
  <si>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</si>
  <si>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</si>
  <si>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</si>
  <si>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</si>
  <si>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</si>
  <si>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</si>
  <si>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</si>
  <si>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</si>
  <si>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</si>
  <si>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</si>
  <si>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</si>
  <si>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</si>
  <si>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</si>
  <si>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</si>
  <si>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</si>
  <si>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</si>
  <si>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</si>
  <si>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</si>
  <si>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</si>
  <si>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</si>
  <si>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</si>
  <si>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</si>
  <si>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</si>
  <si>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</si>
  <si>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</si>
  <si>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</si>
  <si>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</si>
  <si>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</si>
  <si>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</si>
  <si>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</si>
  <si>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</si>
  <si>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</si>
  <si>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</si>
  <si>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</si>
  <si>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</si>
  <si>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</si>
  <si>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</si>
  <si>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</si>
  <si>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</si>
  <si>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</si>
  <si>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</si>
  <si>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</si>
  <si>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</si>
  <si>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</si>
  <si>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</si>
  <si>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</si>
  <si>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</si>
  <si>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</si>
  <si>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</si>
  <si>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</si>
  <si>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</si>
  <si>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</si>
  <si>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</si>
  <si>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</si>
  <si>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</si>
  <si>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</si>
  <si>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</si>
  <si>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</si>
  <si>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</si>
  <si>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</si>
  <si>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</si>
  <si>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</si>
  <si>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</si>
  <si>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</si>
  <si>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</si>
  <si>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</si>
  <si>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</si>
  <si>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</si>
  <si>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</si>
  <si>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</si>
  <si>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</si>
  <si>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</si>
  <si>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</si>
  <si>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</si>
  <si>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</si>
  <si>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</si>
  <si>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</si>
  <si>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</si>
  <si>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</si>
  <si>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</si>
  <si>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</si>
  <si>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</si>
  <si>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</si>
  <si>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</si>
  <si>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</si>
  <si>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</si>
  <si>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</si>
  <si>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</si>
  <si>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</si>
  <si>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</si>
  <si>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</si>
  <si>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</si>
  <si>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</si>
  <si>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</si>
  <si>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</si>
  <si>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</si>
  <si>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</si>
  <si>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</si>
  <si>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</si>
  <si>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</si>
  <si>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</si>
  <si>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</si>
  <si>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</si>
  <si>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</si>
  <si>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</si>
  <si>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</si>
  <si>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</si>
  <si>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</si>
  <si>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</si>
  <si>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</si>
  <si>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</si>
  <si>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</si>
  <si>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</si>
  <si>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</si>
  <si>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</si>
  <si>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</si>
  <si>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</si>
  <si>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</si>
  <si>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</si>
  <si>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</si>
  <si>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</si>
  <si>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</si>
  <si>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</si>
  <si>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</si>
  <si>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</si>
  <si>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</si>
  <si>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</si>
  <si>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</si>
  <si>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</si>
  <si>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</si>
  <si>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</si>
  <si>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</si>
  <si>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</si>
  <si>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</si>
  <si>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</si>
  <si>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</si>
  <si>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</si>
  <si>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</si>
  <si>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</si>
  <si>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</si>
  <si>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</si>
  <si>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</si>
  <si>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</si>
  <si>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</si>
  <si>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</si>
  <si>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</si>
  <si>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</si>
  <si>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</si>
  <si>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</si>
  <si>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</si>
  <si>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</si>
  <si>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</si>
  <si>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</si>
  <si>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</si>
  <si>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</si>
  <si>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</si>
  <si>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</si>
  <si>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</si>
  <si>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</si>
  <si>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</si>
  <si>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</si>
  <si>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</si>
  <si>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</si>
  <si>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</si>
  <si>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</si>
  <si>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</si>
  <si>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</si>
  <si>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</si>
  <si>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</si>
  <si>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</si>
  <si>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</si>
  <si>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</si>
  <si>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</si>
  <si>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</si>
  <si>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</si>
  <si>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</si>
  <si>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</si>
  <si>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</si>
  <si>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</si>
  <si>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</si>
  <si>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</si>
  <si>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</si>
  <si>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</si>
  <si>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</si>
  <si>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</si>
  <si>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</si>
  <si>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</si>
  <si>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</si>
  <si>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</si>
  <si>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</si>
  <si>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</si>
  <si>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</si>
  <si>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</si>
  <si>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</si>
  <si>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</si>
  <si>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</si>
  <si>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</si>
  <si>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</si>
  <si>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</si>
  <si>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</si>
  <si>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</si>
  <si>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</si>
  <si>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</si>
  <si>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</si>
  <si>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</si>
  <si>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</si>
  <si>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</si>
  <si>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</si>
  <si>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</si>
  <si>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</si>
  <si>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</si>
  <si>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</si>
  <si>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</si>
  <si>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</si>
  <si>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</si>
  <si>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</si>
  <si>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</si>
  <si>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</si>
  <si>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</si>
  <si>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</si>
  <si>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</si>
  <si>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</si>
  <si>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</si>
  <si>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</si>
  <si>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</si>
  <si>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</si>
  <si>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</si>
  <si>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</si>
  <si>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</si>
  <si>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</si>
  <si>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</si>
  <si>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</si>
  <si>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</si>
  <si>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</si>
  <si>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</si>
  <si>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</si>
  <si>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</si>
  <si>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</si>
  <si>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</si>
  <si>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</si>
  <si>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</si>
  <si>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</si>
  <si>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</si>
  <si>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</si>
  <si>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</si>
  <si>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</si>
  <si>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</si>
  <si>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</si>
  <si>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</si>
  <si>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</si>
  <si>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</si>
  <si>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</si>
  <si>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</si>
  <si>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</si>
  <si>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</si>
  <si>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</si>
  <si>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</si>
  <si>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</si>
  <si>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</si>
  <si>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</si>
  <si>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</si>
  <si>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</si>
  <si>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</si>
  <si>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</si>
  <si>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</si>
  <si>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</si>
  <si>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</si>
  <si>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</si>
  <si>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</si>
  <si>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</si>
  <si>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</si>
  <si>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</si>
  <si>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</si>
  <si>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</si>
  <si>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</si>
  <si>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</si>
  <si>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</si>
  <si>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</si>
  <si>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</si>
  <si>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</si>
  <si>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</si>
  <si>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</si>
  <si>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</si>
  <si>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</si>
  <si>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</si>
  <si>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</si>
  <si>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</si>
  <si>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</si>
  <si>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</si>
  <si>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</si>
  <si>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</si>
  <si>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</si>
  <si>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</si>
  <si>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</si>
  <si>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</si>
  <si>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</si>
  <si>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</si>
  <si>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</si>
  <si>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</si>
  <si>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</si>
  <si>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</si>
  <si>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</si>
  <si>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</si>
  <si>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</si>
  <si>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</si>
  <si>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</si>
  <si>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</si>
  <si>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</si>
  <si>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</si>
  <si>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</si>
  <si>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</si>
  <si>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</si>
  <si>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</si>
  <si>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</si>
  <si>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</si>
  <si>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</si>
  <si>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</si>
  <si>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</si>
  <si>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</si>
  <si>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</si>
  <si>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</si>
  <si>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</si>
  <si>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</si>
  <si>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</si>
  <si>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</si>
  <si>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</si>
  <si>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</si>
  <si>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</si>
  <si>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</si>
  <si>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</si>
  <si>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</si>
  <si>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</si>
  <si>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</si>
  <si>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</si>
  <si>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</si>
  <si>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</si>
  <si>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</si>
  <si>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</si>
  <si>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</si>
  <si>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</si>
  <si>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</si>
  <si>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</si>
  <si>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</si>
  <si>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</si>
  <si>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</si>
  <si>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</si>
  <si>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</si>
  <si>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</si>
  <si>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</si>
  <si>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</si>
  <si>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</si>
  <si>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</si>
  <si>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</si>
  <si>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</si>
  <si>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</si>
  <si>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</si>
  <si>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</si>
  <si>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</si>
  <si>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</si>
  <si>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</si>
  <si>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</si>
  <si>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</si>
  <si>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</si>
  <si>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</si>
  <si>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</si>
  <si>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</si>
  <si>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</si>
  <si>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</si>
  <si>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</si>
  <si>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</si>
  <si>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</si>
  <si>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</si>
  <si>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</si>
  <si>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</si>
  <si>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</si>
  <si>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</si>
  <si>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</si>
  <si>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</si>
  <si>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</si>
  <si>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</si>
  <si>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</si>
  <si>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</si>
  <si>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</si>
  <si>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</si>
  <si>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</si>
  <si>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</si>
  <si>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</si>
  <si>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</si>
  <si>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</si>
  <si>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</si>
  <si>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</si>
  <si>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</si>
  <si>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</si>
  <si>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</si>
  <si>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</si>
  <si>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</si>
  <si>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</si>
  <si>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</si>
  <si>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</si>
  <si>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</si>
  <si>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</si>
  <si>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</si>
  <si>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</si>
  <si>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</si>
  <si>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</si>
  <si>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</si>
  <si>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</si>
  <si>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</si>
  <si>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</si>
  <si>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</si>
  <si>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</si>
  <si>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</si>
  <si>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</si>
  <si>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</si>
  <si>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</si>
  <si>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</si>
  <si>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</si>
  <si>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</si>
  <si>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</si>
  <si>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</si>
  <si>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</si>
  <si>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</si>
  <si>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</si>
  <si>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</si>
  <si>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</si>
  <si>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</si>
  <si>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</si>
  <si>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</si>
  <si>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</si>
  <si>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</si>
  <si>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</si>
  <si>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</si>
  <si>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</si>
  <si>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</si>
  <si>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</si>
  <si>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</si>
  <si>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</si>
  <si>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</si>
  <si>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</si>
  <si>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</si>
  <si>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</si>
  <si>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</si>
  <si>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</si>
  <si>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</si>
  <si>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</si>
  <si>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</si>
  <si>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</si>
  <si>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</si>
  <si>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</si>
  <si>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</si>
  <si>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</si>
  <si>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</si>
  <si>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</si>
  <si>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</si>
  <si>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</si>
  <si>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</si>
  <si>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</si>
  <si>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</si>
  <si>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</si>
  <si>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</si>
  <si>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</si>
  <si>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</si>
  <si>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</si>
  <si>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</si>
  <si>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</si>
  <si>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</si>
  <si>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</si>
  <si>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</si>
  <si>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</si>
  <si>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</si>
  <si>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</si>
  <si>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</si>
  <si>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</si>
  <si>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</si>
  <si>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</si>
  <si>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</si>
  <si>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</si>
  <si>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</si>
  <si>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</si>
  <si>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</si>
  <si>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</si>
  <si>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</si>
  <si>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</si>
  <si>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</si>
  <si>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</si>
  <si>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</si>
  <si>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</si>
  <si>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</si>
  <si>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</si>
  <si>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</si>
  <si>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</si>
  <si>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</si>
  <si>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</si>
  <si>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</si>
  <si>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</si>
  <si>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</si>
  <si>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</si>
  <si>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</si>
  <si>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</si>
  <si>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</si>
  <si>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</si>
  <si>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</si>
  <si>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</si>
  <si>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</si>
  <si>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</si>
  <si>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</si>
  <si>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</si>
  <si>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</si>
  <si>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</si>
  <si>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</si>
  <si>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</si>
  <si>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</si>
  <si>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</si>
  <si>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</si>
  <si>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</si>
  <si>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</si>
  <si>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</si>
  <si>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</si>
  <si>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</si>
  <si>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</si>
  <si>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</si>
  <si>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</si>
  <si>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</si>
  <si>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</si>
  <si>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</si>
  <si>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</si>
  <si>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</si>
  <si>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</si>
  <si>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</si>
  <si>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</si>
  <si>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</si>
  <si>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</si>
  <si>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</si>
  <si>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</si>
  <si>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</si>
  <si>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</si>
  <si>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</si>
  <si>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</si>
  <si>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</si>
  <si>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</si>
  <si>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</si>
  <si>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</si>
  <si>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</si>
  <si>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</si>
  <si>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</si>
  <si>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</si>
  <si>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</si>
  <si>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</si>
  <si>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</si>
  <si>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</si>
  <si>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</si>
  <si>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</si>
  <si>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</si>
  <si>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</si>
  <si>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</si>
  <si>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</si>
  <si>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</si>
  <si>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</si>
  <si>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</si>
  <si>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</si>
  <si>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</si>
  <si>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</si>
  <si>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</si>
  <si>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</si>
  <si>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</si>
  <si>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</si>
  <si>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</si>
  <si>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</si>
  <si>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</si>
  <si>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</si>
  <si>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</si>
  <si>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</si>
  <si>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</si>
  <si>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</si>
  <si>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</si>
  <si>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</si>
  <si>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</si>
  <si>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</si>
  <si>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</si>
  <si>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</si>
  <si>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</si>
  <si>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</si>
  <si>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</si>
  <si>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</si>
  <si>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</si>
  <si>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</si>
  <si>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</si>
  <si>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</si>
  <si>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</si>
  <si>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</si>
  <si>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</si>
  <si>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</si>
  <si>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</si>
  <si>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</si>
  <si>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</si>
  <si>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</si>
  <si>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</si>
  <si>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</si>
  <si>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</si>
  <si>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</si>
  <si>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</si>
  <si>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</si>
  <si>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</si>
  <si>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</si>
  <si>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</si>
  <si>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</si>
  <si>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</si>
  <si>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</si>
  <si>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</si>
  <si>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</si>
  <si>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</si>
  <si>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</si>
  <si>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</si>
  <si>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</si>
  <si>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</si>
  <si>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</si>
  <si>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</si>
  <si>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</si>
  <si>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</si>
  <si>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</si>
  <si>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</si>
  <si>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</si>
  <si>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</si>
  <si>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</si>
  <si>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</si>
  <si>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</si>
  <si>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</si>
  <si>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</si>
  <si>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</si>
  <si>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</si>
  <si>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</si>
  <si>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</si>
  <si>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</si>
  <si>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</si>
  <si>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</si>
  <si>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</si>
  <si>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</si>
  <si>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</si>
  <si>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</si>
  <si>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</si>
  <si>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</si>
  <si>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</si>
  <si>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</si>
  <si>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</si>
  <si>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</si>
  <si>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</si>
  <si>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</si>
  <si>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</si>
  <si>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</si>
  <si>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</si>
  <si>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</si>
  <si>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</si>
  <si>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</si>
  <si>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</si>
  <si>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</si>
  <si>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</si>
  <si>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</si>
  <si>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</si>
  <si>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</si>
  <si>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</si>
  <si>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</si>
  <si>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</si>
  <si>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</si>
  <si>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</si>
  <si>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</si>
  <si>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</si>
  <si>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</si>
  <si>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</si>
  <si>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</si>
  <si>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</si>
  <si>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</si>
  <si>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</si>
  <si>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</si>
  <si>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</si>
  <si>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</si>
  <si>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</si>
  <si>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</si>
  <si>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</si>
  <si>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</si>
  <si>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</si>
  <si>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</si>
  <si>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</si>
  <si>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</si>
  <si>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</si>
  <si>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</si>
  <si>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</si>
  <si>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</si>
  <si>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</si>
  <si>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</si>
  <si>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</si>
  <si>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</si>
  <si>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</si>
  <si>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</si>
  <si>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</si>
  <si>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</si>
  <si>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</si>
  <si>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</si>
  <si>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</si>
  <si>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</si>
  <si>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</si>
  <si>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</si>
  <si>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</si>
  <si>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</si>
  <si>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</si>
  <si>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</si>
  <si>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</si>
  <si>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</si>
  <si>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</si>
  <si>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</si>
  <si>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</si>
  <si>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</si>
  <si>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</si>
  <si>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</si>
  <si>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</si>
  <si>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</si>
  <si>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</si>
  <si>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</si>
  <si>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</si>
  <si>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</si>
  <si>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</si>
  <si>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</si>
  <si>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</si>
  <si>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</si>
  <si>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</si>
  <si>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</si>
  <si>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</si>
  <si>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</si>
  <si>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</si>
  <si>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</si>
  <si>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</si>
  <si>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</si>
  <si>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</si>
  <si>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</si>
  <si>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</si>
  <si>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</si>
  <si>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</si>
  <si>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</si>
  <si>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</si>
  <si>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</si>
  <si>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</si>
  <si>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</si>
  <si>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</si>
  <si>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</si>
  <si>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</si>
  <si>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</si>
  <si>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</si>
  <si>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</si>
  <si>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</si>
  <si>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</si>
  <si>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</si>
  <si>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</si>
  <si>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</si>
  <si>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</si>
  <si>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</si>
  <si>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</si>
  <si>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</si>
  <si>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</si>
  <si>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</si>
  <si>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</si>
  <si>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</si>
  <si>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</si>
  <si>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</si>
  <si>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</si>
  <si>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</si>
  <si>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</si>
  <si>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</si>
  <si>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</si>
  <si>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</si>
  <si>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</si>
  <si>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</si>
  <si>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</si>
  <si>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</si>
  <si>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</si>
  <si>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</si>
  <si>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</si>
  <si>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</si>
  <si>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</si>
  <si>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</si>
  <si>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</si>
  <si>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</si>
  <si>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Catergory</t>
  </si>
  <si>
    <t>Subgatergory</t>
  </si>
  <si>
    <t>Row Labels</t>
  </si>
  <si>
    <t>Grand Total</t>
  </si>
  <si>
    <t>film &amp; video/</t>
  </si>
  <si>
    <t>food/</t>
  </si>
  <si>
    <t>journalism/</t>
  </si>
  <si>
    <t>music/</t>
  </si>
  <si>
    <t>publishing/</t>
  </si>
  <si>
    <t>technology/</t>
  </si>
  <si>
    <t>theater/</t>
  </si>
  <si>
    <t>games/</t>
  </si>
  <si>
    <t>photography/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</si>
  <si>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</si>
  <si>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</si>
  <si>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</si>
  <si>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</si>
  <si>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</si>
  <si>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</si>
  <si>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</si>
  <si>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</si>
  <si>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</si>
  <si>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</si>
  <si>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</si>
  <si>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</si>
  <si>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</si>
  <si>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</si>
  <si>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</si>
  <si>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</si>
  <si>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</si>
  <si>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</si>
  <si>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</si>
  <si>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</si>
  <si>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</si>
  <si>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</si>
  <si>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</si>
  <si>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</si>
  <si>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</si>
  <si>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</si>
  <si>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</si>
  <si>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</si>
  <si>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</si>
  <si>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</si>
  <si>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</si>
  <si>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</si>
  <si>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</si>
  <si>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</si>
  <si>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</si>
  <si>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</si>
  <si>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</si>
  <si>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</si>
  <si>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</si>
  <si>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</si>
  <si>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</si>
  <si>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</si>
  <si>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</si>
  <si>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</si>
  <si>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 xml:space="preserve">Date Created Conversion </t>
  </si>
  <si>
    <t xml:space="preserve">Date Ended Conversion 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</si>
  <si>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</si>
  <si>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</si>
  <si>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</si>
  <si>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</si>
  <si>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</si>
  <si>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</si>
  <si>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</si>
  <si>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</si>
  <si>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</si>
  <si>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</si>
  <si>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</si>
  <si>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</si>
  <si>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</si>
  <si>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</si>
  <si>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 xml:space="preserve"> </t>
  </si>
  <si>
    <t xml:space="preserve">Number succesful </t>
  </si>
  <si>
    <t xml:space="preserve">Number Failed </t>
  </si>
  <si>
    <t>Number Canceled</t>
  </si>
  <si>
    <t xml:space="preserve">Total Projects 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</si>
  <si>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</si>
  <si>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</si>
  <si>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</si>
  <si>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</si>
  <si>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</si>
  <si>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</si>
  <si>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</si>
  <si>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</si>
  <si>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</si>
  <si>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</si>
  <si>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&gt; 50000</t>
  </si>
  <si>
    <t>45000 to 50000</t>
  </si>
  <si>
    <t>Percentage Successful (%)</t>
  </si>
  <si>
    <t>Percentage Failed (%)</t>
  </si>
  <si>
    <t>Percentage Canceled (%)</t>
  </si>
  <si>
    <t xml:space="preserve">Catergory </t>
  </si>
  <si>
    <t xml:space="preserve">Outcome </t>
  </si>
  <si>
    <t>Bakers Count</t>
  </si>
  <si>
    <t>Outcome</t>
  </si>
  <si>
    <t>Successful</t>
  </si>
  <si>
    <t>Total</t>
  </si>
  <si>
    <t>Failed</t>
  </si>
  <si>
    <t>The Mean Backers</t>
  </si>
  <si>
    <t xml:space="preserve">The Median Backers </t>
  </si>
  <si>
    <t xml:space="preserve">The Minimum Number </t>
  </si>
  <si>
    <t>The Variance of the number of backers</t>
  </si>
  <si>
    <t>The Standard Deviation of Backers</t>
  </si>
  <si>
    <t>The maximum Number</t>
  </si>
  <si>
    <t xml:space="preserve">Bakers 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</si>
</sst>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2" borderId="0" xfId="0" applyFill="1"/>
    <xf numFmtId="0" fontId="0" fillId="3" borderId="0" xfId="0" applyFill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conditional format.xlsx]Country!PivotTable4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Country!$B$5:$B$14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3-4831-9100-58510DFAD8C5}"/>
            </c:ext>
          </c:extLst>
        </c:ser>
        <c:ser>
          <c:idx val="1"/>
          <c:order val="1"/>
          <c:tx>
            <c:strRef>
              <c:f>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Country!$C$5:$C$14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3-4831-9100-58510DFAD8C5}"/>
            </c:ext>
          </c:extLst>
        </c:ser>
        <c:ser>
          <c:idx val="2"/>
          <c:order val="2"/>
          <c:tx>
            <c:strRef>
              <c:f>Country!$D$3:$D$4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Country!$D$5:$D$14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03-4831-9100-58510DFAD8C5}"/>
            </c:ext>
          </c:extLst>
        </c:ser>
        <c:ser>
          <c:idx val="3"/>
          <c:order val="3"/>
          <c:tx>
            <c:strRef>
              <c:f>Country!$E$3:$E$4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Country!$A$5:$A$14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Country!$E$5:$E$14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03-4831-9100-58510DFA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912624"/>
        <c:axId val="2121167520"/>
      </c:barChart>
      <c:catAx>
        <c:axId val="65691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167520"/>
        <c:crosses val="autoZero"/>
        <c:auto val="1"/>
        <c:lblAlgn val="ctr"/>
        <c:lblOffset val="100"/>
        <c:noMultiLvlLbl val="0"/>
      </c:catAx>
      <c:valAx>
        <c:axId val="212116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conditional format.xlsx]Cat Country!PivotTable5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F-48B6-99D5-77642E8CE9D1}"/>
            </c:ext>
          </c:extLst>
        </c:ser>
        <c:ser>
          <c:idx val="1"/>
          <c:order val="1"/>
          <c:tx>
            <c:strRef>
              <c:f>'Cat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F-48B6-99D5-77642E8CE9D1}"/>
            </c:ext>
          </c:extLst>
        </c:ser>
        <c:ser>
          <c:idx val="2"/>
          <c:order val="2"/>
          <c:tx>
            <c:strRef>
              <c:f>'Cat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 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EF-48B6-99D5-77642E8CE9D1}"/>
            </c:ext>
          </c:extLst>
        </c:ser>
        <c:ser>
          <c:idx val="3"/>
          <c:order val="3"/>
          <c:tx>
            <c:strRef>
              <c:f>'Cat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 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EF-48B6-99D5-77642E8C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9371408"/>
        <c:axId val="73744944"/>
      </c:barChart>
      <c:catAx>
        <c:axId val="7893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4944"/>
        <c:crosses val="autoZero"/>
        <c:auto val="1"/>
        <c:lblAlgn val="ctr"/>
        <c:lblOffset val="100"/>
        <c:noMultiLvlLbl val="0"/>
      </c:catAx>
      <c:valAx>
        <c:axId val="737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3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conditional format.xlsx]YEAR CAT!PivotTable6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CAT'!$B$6:$B$18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28</c:v>
                </c:pt>
                <c:pt idx="6">
                  <c:v>42</c:v>
                </c:pt>
                <c:pt idx="7">
                  <c:v>35</c:v>
                </c:pt>
                <c:pt idx="8">
                  <c:v>23</c:v>
                </c:pt>
                <c:pt idx="9">
                  <c:v>19</c:v>
                </c:pt>
                <c:pt idx="10">
                  <c:v>39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C-4FE8-804F-7597D4A0E0C4}"/>
            </c:ext>
          </c:extLst>
        </c:ser>
        <c:ser>
          <c:idx val="1"/>
          <c:order val="1"/>
          <c:tx>
            <c:strRef>
              <c:f>'YEAR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 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CAT'!$C$6:$C$18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110</c:v>
                </c:pt>
                <c:pt idx="3">
                  <c:v>103</c:v>
                </c:pt>
                <c:pt idx="4">
                  <c:v>123</c:v>
                </c:pt>
                <c:pt idx="5">
                  <c:v>149</c:v>
                </c:pt>
                <c:pt idx="6">
                  <c:v>149</c:v>
                </c:pt>
                <c:pt idx="7">
                  <c:v>137</c:v>
                </c:pt>
                <c:pt idx="8">
                  <c:v>127</c:v>
                </c:pt>
                <c:pt idx="9">
                  <c:v>145</c:v>
                </c:pt>
                <c:pt idx="10">
                  <c:v>120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C-4FE8-804F-7597D4A0E0C4}"/>
            </c:ext>
          </c:extLst>
        </c:ser>
        <c:ser>
          <c:idx val="2"/>
          <c:order val="2"/>
          <c:tx>
            <c:strRef>
              <c:f>'YEAR CAT'!$D$4:$D$5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 CAT'!$A$6:$A$18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 CAT'!$D$6:$D$18</c:f>
              <c:numCache>
                <c:formatCode>General</c:formatCode>
                <c:ptCount val="12"/>
                <c:pt idx="0">
                  <c:v>186</c:v>
                </c:pt>
                <c:pt idx="1">
                  <c:v>198</c:v>
                </c:pt>
                <c:pt idx="2">
                  <c:v>183</c:v>
                </c:pt>
                <c:pt idx="3">
                  <c:v>195</c:v>
                </c:pt>
                <c:pt idx="4">
                  <c:v>231</c:v>
                </c:pt>
                <c:pt idx="5">
                  <c:v>208</c:v>
                </c:pt>
                <c:pt idx="6">
                  <c:v>196</c:v>
                </c:pt>
                <c:pt idx="7">
                  <c:v>164</c:v>
                </c:pt>
                <c:pt idx="8">
                  <c:v>149</c:v>
                </c:pt>
                <c:pt idx="9">
                  <c:v>183</c:v>
                </c:pt>
                <c:pt idx="10">
                  <c:v>182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2C-4FE8-804F-7597D4A0E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6051568"/>
        <c:axId val="79682464"/>
      </c:lineChart>
      <c:catAx>
        <c:axId val="7960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2464"/>
        <c:crosses val="autoZero"/>
        <c:auto val="1"/>
        <c:lblAlgn val="ctr"/>
        <c:lblOffset val="100"/>
        <c:noMultiLvlLbl val="0"/>
      </c:catAx>
      <c:valAx>
        <c:axId val="7968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5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>
        <c:manualLayout>
          <c:xMode val="edge"/>
          <c:yMode val="edge"/>
          <c:x val="0.32953850714015942"/>
          <c:y val="5.04504504504504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646588345542623E-2"/>
          <c:y val="0.11203603603603605"/>
          <c:w val="0.9557632803392091"/>
          <c:h val="0.70031212314676883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 (%)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&gt; 50000</c:v>
                </c:pt>
              </c:strCache>
            </c:strRef>
          </c:cat>
          <c:val>
            <c:numRef>
              <c:f>Bonus!$F$2:$F$13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53.146853146853147</c:v>
                </c:pt>
                <c:pt idx="3">
                  <c:v>47.578347578347582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47.619047619047613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6-4940-BB90-44C9EFCC234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 (%)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&gt;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39.58041958041958</c:v>
                </c:pt>
                <c:pt idx="3">
                  <c:v>41.025641025641022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38.095238095238095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B6-4940-BB90-44C9EFCC234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 (%)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&gt;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7.2727272727272725</c:v>
                </c:pt>
                <c:pt idx="3">
                  <c:v>11.396011396011396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14.285714285714285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B6-4940-BB90-44C9EFCC2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8007663"/>
        <c:axId val="18336470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380</c:v>
                      </c:pt>
                      <c:pt idx="3">
                        <c:v>167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20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BB6-4940-BB90-44C9EFCC23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BB6-4940-BB90-44C9EFCC23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BB6-4940-BB90-44C9EFCC23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&gt;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715</c:v>
                      </c:pt>
                      <c:pt idx="3">
                        <c:v>351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42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BB6-4940-BB90-44C9EFCC2343}"/>
                  </c:ext>
                </c:extLst>
              </c15:ser>
            </c15:filteredLineSeries>
          </c:ext>
        </c:extLst>
      </c:lineChart>
      <c:catAx>
        <c:axId val="182800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647055"/>
        <c:crosses val="autoZero"/>
        <c:auto val="1"/>
        <c:lblAlgn val="ctr"/>
        <c:lblOffset val="100"/>
        <c:noMultiLvlLbl val="0"/>
      </c:catAx>
      <c:valAx>
        <c:axId val="183364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0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470047619237385"/>
          <c:y val="0.89954912392707664"/>
          <c:w val="0.44618527597148289"/>
          <c:h val="5.66754596481485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1</xdr:row>
      <xdr:rowOff>128587</xdr:rowOff>
    </xdr:from>
    <xdr:to>
      <xdr:col>15</xdr:col>
      <xdr:colOff>190499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9BA95-621F-4C44-AF22-11EB9FB97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171450</xdr:rowOff>
    </xdr:from>
    <xdr:to>
      <xdr:col>19</xdr:col>
      <xdr:colOff>428625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0F1AF-10C9-4784-AFC3-693729049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47625</xdr:rowOff>
    </xdr:from>
    <xdr:to>
      <xdr:col>16</xdr:col>
      <xdr:colOff>133350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A4DE5-BEE4-417F-8E8A-F3647B5C8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466723</xdr:colOff>
      <xdr:row>13</xdr:row>
      <xdr:rowOff>123824</xdr:rowOff>
    </xdr:from>
    <xdr:to>
      <xdr:col>19</xdr:col>
      <xdr:colOff>438150</xdr:colOff>
      <xdr:row>33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2DB1E-3154-4927-A01D-A8F6D9768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en Lim" refreshedDate="43993.618384837966" createdVersion="6" refreshedVersion="6" minRefreshableVersion="3" recordCount="4114" xr:uid="{34EDC200-B257-43B3-8DBF-D306CE5C9337}">
  <cacheSource type="worksheet">
    <worksheetSource ref="A1:R4115" sheet="ORI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 " numFmtId="2">
      <sharedItems containsMixedTypes="1" containsNumber="1" minValue="1" maxValue="3304"/>
    </cacheField>
    <cacheField name="Cater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g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mien Lim" refreshedDate="43993.743692592594" createdVersion="6" refreshedVersion="6" minRefreshableVersion="3" recordCount="4114" xr:uid="{29164EC5-F4E6-4222-A1DA-FECEACEC5363}">
  <cacheSource type="worksheet">
    <worksheetSource ref="A1:T4115" sheet="ORI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1">
      <sharedItems containsSemiMixedTypes="0" containsString="0" containsNumber="1" minValue="0" maxValue="2260300"/>
    </cacheField>
    <cacheField name="Average donation " numFmtId="2">
      <sharedItems containsMixedTypes="1" containsNumber="1" minValue="1" maxValue="3304"/>
    </cacheField>
    <cacheField name="Catergory" numFmtId="0">
      <sharedItems/>
    </cacheField>
    <cacheField name="Subgatergory" numFmtId="0">
      <sharedItems/>
    </cacheField>
    <cacheField name="Date Created Conversion " numFmtId="164">
      <sharedItems containsSemiMixedTypes="0" containsNonDate="0" containsDate="1" containsString="0" minDate="1999-05-17T03:55:13" maxDate="2007-03-15T15:30:07" count="4114">
        <d v="2005-06-21T00:10:11"/>
        <d v="2007-01-31T14:24:43"/>
        <d v="2006-02-04T16:51:23"/>
        <d v="2004-07-07T12:21:47"/>
        <d v="2005-11-18T20:01:19"/>
        <d v="2006-07-12T22:23:27"/>
        <d v="2004-06-03T01:44:10"/>
        <d v="2006-05-26T01:07:47"/>
        <d v="2006-04-08T22:40:12"/>
        <d v="2006-03-18T02:29:04"/>
        <d v="2004-05-20T01:37:59"/>
        <d v="2006-07-21T18:41:02"/>
        <d v="2004-05-31T17:07:05"/>
        <d v="2006-05-18T16:15:09"/>
        <d v="2004-06-17T00:38:08"/>
        <d v="2005-09-08T09:24:18"/>
        <d v="2004-04-30T19:06:51"/>
        <d v="2004-10-04T17:33:42"/>
        <d v="2004-08-17T13:00:56"/>
        <d v="2005-06-19T19:35:34"/>
        <d v="2005-07-14T18:11:52"/>
        <d v="2004-08-26T15:03:09"/>
        <d v="2004-12-15T21:52:20"/>
        <d v="2005-04-02T18:41:41"/>
        <d v="2005-08-12T19:41:03"/>
        <d v="2005-11-09T00:36:01"/>
        <d v="2004-07-07T12:22:24"/>
        <d v="2004-10-16T03:57:13"/>
        <d v="2005-11-15T23:08:04"/>
        <d v="2004-06-21T16:09:28"/>
        <d v="2004-07-21T07:01:55"/>
        <d v="2006-01-06T19:00:34"/>
        <d v="2006-04-01T15:03:37"/>
        <d v="2005-10-08T15:51:41"/>
        <d v="2004-07-20T07:43:21"/>
        <d v="2005-04-03T07:00:14"/>
        <d v="2005-03-04T07:22:05"/>
        <d v="2005-01-27T16:37:59"/>
        <d v="2003-04-11T01:22:24"/>
        <d v="2004-04-24T01:07:48"/>
        <d v="2004-05-29T05:08:08"/>
        <d v="2004-09-04T13:39:14"/>
        <d v="2004-11-27T15:20:26"/>
        <d v="2004-06-11T18:58:06"/>
        <d v="2004-08-22T02:22:17"/>
        <d v="2006-03-28T14:58:27"/>
        <d v="2005-11-14T23:09:34"/>
        <d v="2004-10-19T19:40:07"/>
        <d v="2005-01-28T12:24:20"/>
        <d v="2005-09-23T04:14:05"/>
        <d v="2004-12-21T18:04:18"/>
        <d v="2005-07-10T22:17:17"/>
        <d v="2004-06-16T16:50:46"/>
        <d v="2004-03-20T13:10:45"/>
        <d v="2005-11-24T17:07:01"/>
        <d v="2006-05-06T23:15:16"/>
        <d v="2005-05-24T13:10:24"/>
        <d v="2005-03-25T19:59:22"/>
        <d v="2004-10-19T17:52:52"/>
        <d v="2005-08-13T05:39:36"/>
        <d v="2004-03-02T21:38:37"/>
        <d v="2003-05-15T19:32:37"/>
        <d v="2003-02-06T19:11:18"/>
        <d v="2003-12-04T21:53:33"/>
        <d v="2003-06-08T00:26:21"/>
        <d v="2004-07-14T19:42:34"/>
        <d v="2006-06-18T20:23:40"/>
        <d v="2002-06-15T14:00:04"/>
        <d v="2004-01-24T13:39:51"/>
        <d v="2001-08-30T04:30:25"/>
        <d v="2001-07-05T21:30:45"/>
        <d v="2002-03-29T06:30:57"/>
        <d v="2002-10-26T00:14:41"/>
        <d v="2001-02-12T18:09:44"/>
        <d v="2005-12-21T11:41:35"/>
        <d v="2003-03-24T05:01:12"/>
        <d v="2001-10-27T16:35:58"/>
        <d v="2002-03-29T03:28:37"/>
        <d v="2006-08-22T17:32:01"/>
        <d v="2004-03-25T18:38:13"/>
        <d v="2003-11-05T02:00:56"/>
        <d v="2002-07-10T03:48:47"/>
        <d v="2001-09-08T19:41:01"/>
        <d v="2005-02-06T14:46:29"/>
        <d v="2001-04-14T18:11:26"/>
        <d v="2001-08-23T03:00:37"/>
        <d v="2005-10-13T13:20:45"/>
        <d v="2000-05-23T12:56:43"/>
        <d v="2004-05-26T15:48:51"/>
        <d v="2003-05-08T18:03:12"/>
        <d v="2001-06-11T07:08:19"/>
        <d v="2001-03-16T09:39:24"/>
        <d v="2006-12-17T04:46:23"/>
        <d v="2002-06-05T20:35:37"/>
        <d v="2004-03-17T17:13:42"/>
        <d v="2002-01-26T00:07:21"/>
        <d v="2000-05-25T15:54:01"/>
        <d v="2001-06-11T03:14:42"/>
        <d v="2002-11-01T19:04:34"/>
        <d v="2003-12-23T21:39:59"/>
        <d v="2002-10-15T18:04:46"/>
        <d v="2002-12-31T18:38:30"/>
        <d v="2000-11-22T03:08:53"/>
        <d v="2004-02-12T19:20:30"/>
        <d v="2001-03-09T16:41:06"/>
        <d v="2006-04-25T17:23:40"/>
        <d v="2002-03-19T18:38:21"/>
        <d v="2001-04-01T23:34:47"/>
        <d v="2003-04-01T14:42:50"/>
        <d v="2001-01-26T00:37:10"/>
        <d v="2003-10-10T22:47:33"/>
        <d v="2005-04-30T07:59:47"/>
        <d v="2004-03-19T01:01:58"/>
        <d v="2001-07-28T18:12:08"/>
        <d v="2001-11-13T06:34:48"/>
        <d v="2002-01-09T17:44:04"/>
        <d v="2001-02-20T11:55:55"/>
        <d v="2000-03-10T20:02:24"/>
        <d v="2001-06-28T01:17:16"/>
        <d v="2001-07-14T01:39:46"/>
        <d v="2006-09-03T01:11:47"/>
        <d v="2005-04-01T16:55:10"/>
        <d v="2006-08-11T10:21:47"/>
        <d v="2004-09-21T18:46:04"/>
        <d v="2005-04-19T22:17:22"/>
        <d v="2006-12-05T23:51:20"/>
        <d v="2005-05-10T14:08:57"/>
        <d v="2005-03-03T14:59:01"/>
        <d v="2006-09-15T05:28:13"/>
        <d v="2004-08-30T22:29:43"/>
        <d v="2004-05-18T21:58:12"/>
        <d v="2006-06-20T20:06:01"/>
        <d v="2004-09-22T19:30:07"/>
        <d v="2006-05-01T19:23:04"/>
        <d v="2005-08-04T21:50:18"/>
        <d v="2004-05-28T09:09:57"/>
        <d v="2005-04-01T09:50:34"/>
        <d v="2005-08-22T13:46:33"/>
        <d v="2005-06-30T06:10:41"/>
        <d v="2005-07-01T22:06:12"/>
        <d v="2005-02-17T04:45:32"/>
        <d v="2005-04-15T03:40:23"/>
        <d v="2004-10-25T21:26:18"/>
        <d v="2006-07-08T01:32:22"/>
        <d v="2005-02-11T18:17:52"/>
        <d v="2005-07-14T13:00:52"/>
        <d v="2006-11-19T00:23:18"/>
        <d v="2004-11-25T18:25:40"/>
        <d v="2006-01-27T06:45:36"/>
        <d v="2004-11-24T04:07:50"/>
        <d v="2005-03-26T03:53:02"/>
        <d v="2005-04-18T13:13:11"/>
        <d v="2004-08-23T01:51:40"/>
        <d v="2004-10-20T14:04:04"/>
        <d v="2005-04-20T13:08:15"/>
        <d v="2005-06-12T13:25:35"/>
        <d v="2004-06-03T02:59:56"/>
        <d v="2006-01-26T21:52:52"/>
        <d v="2004-09-21T01:50:28"/>
        <d v="2006-05-24T10:25:45"/>
        <d v="2005-06-15T21:54:51"/>
        <d v="2004-06-01T16:29:55"/>
        <d v="2004-07-14T03:02:36"/>
        <d v="2005-08-26T23:04:14"/>
        <d v="2004-07-20T18:18:21"/>
        <d v="2005-12-12T15:48:44"/>
        <d v="2006-12-17T01:49:22"/>
        <d v="2005-06-04T22:15:35"/>
        <d v="2005-02-16T20:02:50"/>
        <d v="2004-09-17T12:07:39"/>
        <d v="2005-07-30T23:28:03"/>
        <d v="2006-06-13T04:20:14"/>
        <d v="2005-02-11T09:28:43"/>
        <d v="2005-01-28T13:45:08"/>
        <d v="2005-03-08T18:12:56"/>
        <d v="2004-08-03T18:40:11"/>
        <d v="2005-07-05T19:46:39"/>
        <d v="2005-03-06T01:08:46"/>
        <d v="2005-10-26T22:55:45"/>
        <d v="2006-02-02T01:55:55"/>
        <d v="2005-03-03T23:47:23"/>
        <d v="2005-05-22T17:48:15"/>
        <d v="2006-12-08T00:17:12"/>
        <d v="2004-10-26T19:26:50"/>
        <d v="2004-07-04T18:59:22"/>
        <d v="2006-07-19T21:52:19"/>
        <d v="2007-02-01T19:30:34"/>
        <d v="2005-06-26T05:37:37"/>
        <d v="2004-08-05T04:23:35"/>
        <d v="2006-07-05T16:34:37"/>
        <d v="2006-06-06T15:37:26"/>
        <d v="2005-08-22T10:35:38"/>
        <d v="2004-09-16T19:00:32"/>
        <d v="2004-09-28T22:26:06"/>
        <d v="2006-01-05T23:55:31"/>
        <d v="2005-05-10T16:05:32"/>
        <d v="2005-09-11T13:01:38"/>
        <d v="2007-01-06T20:21:40"/>
        <d v="2004-09-04T09:12:02"/>
        <d v="2006-08-02T02:58:22"/>
        <d v="2004-08-15T02:00:03"/>
        <d v="2005-01-18T19:38:49"/>
        <d v="2005-09-07T22:16:04"/>
        <d v="2004-11-29T20:21:04"/>
        <d v="2006-07-05T14:00:03"/>
        <d v="2005-08-31T15:10:22"/>
        <d v="2006-07-16T00:06:23"/>
        <d v="2004-12-04T04:43:58"/>
        <d v="2004-11-15T08:52:47"/>
        <d v="2005-06-09T22:08:55"/>
        <d v="2005-09-01T01:33:12"/>
        <d v="2005-08-19T03:50:17"/>
        <d v="2006-02-15T21:08:40"/>
        <d v="2005-07-16T14:15:47"/>
        <d v="2005-01-04T15:22:29"/>
        <d v="2006-01-05T05:31:22"/>
        <d v="2005-03-02T23:00:37"/>
        <d v="2004-11-26T15:22:29"/>
        <d v="2005-03-15T15:04:49"/>
        <d v="2006-02-28T07:50:25"/>
        <d v="2005-07-09T15:27:10"/>
        <d v="2005-01-26T20:06:04"/>
        <d v="2005-01-26T18:28:38"/>
        <d v="2006-04-22T01:09:10"/>
        <d v="2005-05-10T05:38:46"/>
        <d v="2006-03-09T23:04:14"/>
        <d v="2005-04-11T15:59:04"/>
        <d v="2005-06-08T21:27:21"/>
        <d v="2005-04-01T16:28:25"/>
        <d v="2006-01-13T22:24:57"/>
        <d v="2005-05-04T18:39:11"/>
        <d v="2005-12-02T23:00:51"/>
        <d v="2005-01-27T19:49:06"/>
        <d v="2006-08-30T21:52:52"/>
        <d v="2005-05-11T00:50:59"/>
        <d v="2005-06-08T21:48:17"/>
        <d v="2005-11-12T02:01:39"/>
        <d v="2006-01-07T13:51:09"/>
        <d v="2006-12-09T23:06:00"/>
        <d v="2005-10-19T02:38:50"/>
        <d v="2003-03-21T17:00:11"/>
        <d v="2004-11-05T16:45:04"/>
        <d v="2001-11-14T11:49:50"/>
        <d v="2004-01-23T01:08:24"/>
        <d v="2000-02-04T07:45:59"/>
        <d v="2002-07-17T01:16:25"/>
        <d v="2000-10-28T08:43:25"/>
        <d v="2000-09-08T14:30:14"/>
        <d v="2001-11-22T18:35:09"/>
        <d v="2000-06-02T22:10:20"/>
        <d v="2003-05-07T13:34:51"/>
        <d v="2002-04-14T18:54:06"/>
        <d v="2000-03-28T15:54:18"/>
        <d v="2002-01-15T15:37:15"/>
        <d v="2005-09-15T22:51:50"/>
        <d v="2001-02-13T12:38:02"/>
        <d v="2003-02-14T18:27:47"/>
        <d v="2006-04-19T15:02:42"/>
        <d v="2001-05-18T01:14:26"/>
        <d v="2005-03-08T17:42:49"/>
        <d v="2000-05-31T18:07:59"/>
        <d v="2002-04-18T21:15:04"/>
        <d v="2001-01-11T05:57:08"/>
        <d v="2002-08-28T22:54:54"/>
        <d v="2002-04-11T14:53:15"/>
        <d v="2000-03-29T05:53:50"/>
        <d v="2000-01-27T04:11:47"/>
        <d v="2004-05-25T10:51:39"/>
        <d v="2001-09-22T03:39:38"/>
        <d v="2007-01-23T04:43:42"/>
        <d v="2001-04-03T20:47:50"/>
        <d v="2003-12-04T02:24:21"/>
        <d v="2000-02-26T21:36:31"/>
        <d v="2001-06-02T11:57:46"/>
        <d v="2002-03-01T21:53:49"/>
        <d v="2002-10-11T00:46:06"/>
        <d v="2002-02-27T01:57:54"/>
        <d v="2005-04-22T21:23:39"/>
        <d v="2002-09-12T00:58:59"/>
        <d v="2007-01-24T05:51:36"/>
        <d v="2004-04-14T14:10:35"/>
        <d v="1999-05-17T03:55:13"/>
        <d v="2000-01-16T22:04:52"/>
        <d v="2001-05-11T17:02:24"/>
        <d v="2001-12-26T17:43:00"/>
        <d v="2003-08-20T18:08:48"/>
        <d v="2003-02-08T19:35:24"/>
        <d v="2002-10-02T06:40:18"/>
        <d v="2002-05-22T04:03:13"/>
        <d v="2003-10-03T10:57:14"/>
        <d v="2000-12-13T08:51:37"/>
        <d v="2003-04-12T18:27:26"/>
        <d v="2001-09-25T19:16:39"/>
        <d v="2004-03-20T16:01:54"/>
        <d v="2000-06-13T02:01:34"/>
        <d v="2003-09-02T00:06:49"/>
        <d v="2002-08-13T11:24:43"/>
        <d v="2005-03-25T17:28:21"/>
        <d v="2004-03-10T11:07:28"/>
        <d v="2000-10-17T05:24:20"/>
        <d v="2001-03-23T23:02:18"/>
        <d v="2003-02-07T17:42:15"/>
        <d v="2002-01-24T20:33:58"/>
        <d v="2002-05-03T01:42:26"/>
        <d v="2002-07-24T02:16:37"/>
        <d v="2002-02-08T15:07:29"/>
        <d v="2003-02-28T20:05:33"/>
        <d v="2003-01-08T22:40:01"/>
        <d v="2001-01-23T16:40:10"/>
        <d v="2002-08-13T18:02:14"/>
        <d v="2001-10-04T04:23:43"/>
        <d v="2001-11-20T05:16:32"/>
        <d v="2003-03-15T21:03:52"/>
        <d v="2000-06-27T05:28:14"/>
        <d v="2003-01-30T19:59:48"/>
        <d v="2002-07-23T18:32:14"/>
        <d v="2004-11-06T22:09:57"/>
        <d v="2003-11-11T16:14:43"/>
        <d v="2003-02-25T00:55:51"/>
        <d v="1999-11-06T20:07:09"/>
        <d v="2005-11-22T13:13:53"/>
        <d v="2006-10-04T10:43:06"/>
        <d v="2006-04-13T13:40:48"/>
        <d v="2006-11-23T07:42:46"/>
        <d v="2005-06-28T15:01:48"/>
        <d v="2006-11-15T04:30:33"/>
        <d v="2007-02-09T07:33:26"/>
        <d v="2005-02-22T05:38:49"/>
        <d v="2005-09-30T22:43:08"/>
        <d v="2005-10-13T11:12:07"/>
        <d v="2003-04-15T12:22:43"/>
        <d v="2006-05-17T13:57:14"/>
        <d v="2005-09-15T16:19:37"/>
        <d v="2006-03-08T15:16:31"/>
        <d v="2005-04-06T16:22:37"/>
        <d v="2005-04-06T17:41:55"/>
        <d v="2005-10-13T14:18:38"/>
        <d v="2005-02-11T03:05:08"/>
        <d v="2006-07-08T18:08:10"/>
        <d v="2005-03-29T18:14:28"/>
        <d v="2007-02-06T16:03:27"/>
        <d v="2004-09-11T21:06:38"/>
        <d v="2006-03-30T18:44:25"/>
        <d v="2004-10-13T17:42:25"/>
        <d v="2005-04-16T23:18:14"/>
        <d v="2005-04-19T22:39:50"/>
        <d v="2005-09-13T12:00:21"/>
        <d v="2005-10-14T11:53:29"/>
        <d v="2005-07-21T14:05:16"/>
        <d v="2007-01-25T11:58:28"/>
        <d v="2006-08-04T01:35:09"/>
        <d v="2006-02-26T23:09:14"/>
        <d v="2004-09-07T04:01:08"/>
        <d v="2005-10-19T19:00:19"/>
        <d v="2006-03-09T19:52:01"/>
        <d v="2004-10-30T07:03:14"/>
        <d v="2006-02-14T19:16:33"/>
        <d v="2005-03-14T05:19:57"/>
        <d v="2006-05-17T20:38:41"/>
        <d v="2004-10-22T01:41:30"/>
        <d v="2005-06-07T21:33:00"/>
        <d v="2004-10-23T00:01:46"/>
        <d v="2004-07-16T05:03:11"/>
        <d v="2000-03-17T17:52:16"/>
        <d v="2004-05-20T20:37:52"/>
        <d v="2004-01-29T14:33:19"/>
        <d v="2002-04-20T19:01:58"/>
        <d v="2003-03-22T13:51:18"/>
        <d v="2005-02-07T14:32:02"/>
        <d v="2001-12-15T13:14:29"/>
        <d v="2006-12-07T19:05:00"/>
        <d v="2002-12-18T18:25:39"/>
        <d v="2006-02-24T13:50:44"/>
        <d v="2002-06-18T21:53:18"/>
        <d v="2001-08-01T21:20:31"/>
        <d v="2004-01-18T23:38:31"/>
        <d v="2006-07-25T10:51:56"/>
        <d v="2005-10-14T06:01:08"/>
        <d v="2005-12-31T13:43:28"/>
        <d v="2002-03-19T16:31:12"/>
        <d v="2005-12-28T17:16:32"/>
        <d v="2002-06-25T16:45:17"/>
        <d v="2002-08-23T17:01:40"/>
        <d v="2004-04-25T02:49:19"/>
        <d v="2004-12-06T18:45:47"/>
        <d v="2004-10-21T14:01:41"/>
        <d v="2005-07-25T22:49:51"/>
        <d v="2005-07-14T16:14:18"/>
        <d v="2006-06-28T01:49:40"/>
        <d v="2004-02-04T01:30:50"/>
        <d v="2005-04-17T00:52:52"/>
        <d v="2001-11-17T01:00:51"/>
        <d v="2001-08-07T17:12:51"/>
        <d v="2003-09-09T17:00:52"/>
        <d v="2006-02-16T19:38:02"/>
        <d v="2002-03-22T21:49:20"/>
        <d v="2002-06-22T13:33:26"/>
        <d v="2000-07-19T18:38:04"/>
        <d v="2005-03-14T19:02:06"/>
        <d v="2006-11-13T21:01:07"/>
        <d v="2004-04-15T15:15:47"/>
        <d v="2001-07-07T20:12:50"/>
        <d v="2005-10-14T12:56:57"/>
        <d v="2001-06-23T07:27:21"/>
        <d v="2004-01-07T15:04:22"/>
        <d v="2004-02-04T02:02:19"/>
        <d v="2001-04-04T03:53:57"/>
        <d v="2001-09-19T20:54:10"/>
        <d v="2003-09-26T17:39:50"/>
        <d v="2006-06-22T20:42:24"/>
        <d v="2005-04-18T23:33:17"/>
        <d v="2003-11-20T04:13:24"/>
        <d v="2002-07-09T17:49:38"/>
        <d v="2002-06-19T21:03:31"/>
        <d v="2003-09-12T01:31:05"/>
        <d v="2004-09-21T20:26:42"/>
        <d v="2004-01-09T09:30:31"/>
        <d v="2003-03-27T23:17:40"/>
        <d v="2005-06-22T06:46:37"/>
        <d v="2003-04-30T20:13:07"/>
        <d v="2004-02-12T05:40:31"/>
        <d v="2005-06-21T11:47:36"/>
        <d v="2004-08-11T06:14:57"/>
        <d v="2003-05-06T22:13:50"/>
        <d v="2002-01-25T09:01:39"/>
        <d v="2005-09-27T20:40:04"/>
        <d v="2006-01-30T17:05:14"/>
        <d v="2005-10-07T21:49:00"/>
        <d v="2004-05-18T18:24:05"/>
        <d v="1999-09-14T21:38:02"/>
        <d v="2003-08-27T02:34:27"/>
        <d v="2006-06-05T20:54:43"/>
        <d v="2005-08-21T17:26:21"/>
        <d v="2005-08-11T15:07:02"/>
        <d v="2003-10-29T20:01:42"/>
        <d v="2003-08-14T17:56:20"/>
        <d v="2003-07-01T08:41:53"/>
        <d v="2006-08-09T07:38:46"/>
        <d v="2005-10-18T06:15:58"/>
        <d v="2004-10-06T18:16:58"/>
        <d v="2006-02-22T23:39:13"/>
        <d v="2003-10-03T19:03:16"/>
        <d v="2005-01-19T21:19:43"/>
        <d v="2004-01-11T00:21:41"/>
        <d v="2001-12-16T21:46:01"/>
        <d v="2005-05-05T08:02:55"/>
        <d v="2005-02-01T02:00:20"/>
        <d v="2003-02-26T13:19:23"/>
        <d v="2004-04-23T18:11:35"/>
        <d v="2003-09-17T13:38:05"/>
        <d v="2004-01-15T22:43:20"/>
        <d v="2003-12-26T17:09:51"/>
        <d v="2005-04-12T16:53:35"/>
        <d v="2005-02-02T19:47:59"/>
        <d v="2004-10-25T17:12:51"/>
        <d v="2002-03-03T00:03:42"/>
        <d v="2003-09-30T16:40:01"/>
        <d v="2004-07-16T18:25:12"/>
        <d v="2003-04-14T16:47:40"/>
        <d v="2001-09-13T15:22:07"/>
        <d v="2004-04-29T13:01:15"/>
        <d v="2003-05-13T20:19:27"/>
        <d v="2001-06-10T03:02:21"/>
        <d v="2001-07-25T17:02:33"/>
        <d v="2006-04-28T20:22:15"/>
        <d v="2004-06-10T02:52:54"/>
        <d v="2002-08-08T22:37:44"/>
        <d v="2002-08-14T16:18:54"/>
        <d v="2002-05-12T04:01:23"/>
        <d v="2004-07-06T23:45:24"/>
        <d v="2003-11-27T04:01:29"/>
        <d v="2004-03-04T17:19:39"/>
        <d v="2004-07-23T22:08:38"/>
        <d v="2004-08-17T16:45:19"/>
        <d v="2007-01-18T07:53:49"/>
        <d v="2005-04-05T02:04:03"/>
        <d v="2004-04-27T23:24:01"/>
        <d v="2002-03-19T20:02:14"/>
        <d v="2005-03-01T21:51:49"/>
        <d v="2004-09-21T09:47:15"/>
        <d v="2003-07-10T12:00:15"/>
        <d v="2002-09-10T16:08:09"/>
        <d v="2006-03-18T21:31:30"/>
        <d v="2002-11-30T04:44:32"/>
        <d v="2005-09-24T22:32:52"/>
        <d v="2003-04-17T12:08:19"/>
        <d v="2004-05-01T22:37:19"/>
        <d v="2006-10-26T14:16:34"/>
        <d v="2006-12-10T01:18:20"/>
        <d v="2001-12-04T11:33:36"/>
        <d v="2002-07-23T23:14:45"/>
        <d v="2005-12-27T23:34:59"/>
        <d v="2006-08-14T00:50:30"/>
        <d v="2005-04-19T17:25:38"/>
        <d v="2004-06-08T19:56:05"/>
        <d v="2005-06-15T19:51:45"/>
        <d v="2003-12-12T22:21:14"/>
        <d v="2004-11-01T00:54:25"/>
        <d v="2001-11-10T18:17:29"/>
        <d v="1999-08-18T21:29:28"/>
        <d v="2000-03-09T21:15:51"/>
        <d v="2001-06-08T05:37:31"/>
        <d v="2002-02-16T13:17:05"/>
        <d v="2004-12-17T12:38:23"/>
        <d v="2002-02-09T23:36:27"/>
        <d v="2005-11-09T02:21:26"/>
        <d v="2003-07-11T13:15:20"/>
        <d v="2002-09-04T23:00:57"/>
        <d v="2002-03-27T00:35:01"/>
        <d v="2005-05-28T15:09:30"/>
        <d v="2006-01-30T04:13:59"/>
        <d v="2003-03-07T07:16:22"/>
        <d v="2006-10-06T17:48:47"/>
        <d v="2006-07-01T15:41:45"/>
        <d v="2004-07-09T14:44:07"/>
        <d v="2005-11-18T11:46:41"/>
        <d v="2005-03-27T18:41:20"/>
        <d v="2007-01-03T14:46:01"/>
        <d v="2005-08-06T14:47:04"/>
        <d v="2002-11-05T09:23:41"/>
        <d v="2005-11-09T16:51:01"/>
        <d v="2006-10-03T02:13:39"/>
        <d v="2006-03-01T00:58:45"/>
        <d v="2005-08-21T03:11:16"/>
        <d v="2006-05-02T17:12:49"/>
        <d v="2004-07-29T09:37:21"/>
        <d v="2005-07-06T14:12:24"/>
        <d v="2007-01-18T04:56:06"/>
        <d v="2005-05-30T22:05:07"/>
        <d v="2006-12-21T00:44:54"/>
        <d v="2005-06-01T14:11:08"/>
        <d v="2006-11-02T01:33:49"/>
        <d v="2006-04-13T00:10:08"/>
        <d v="2006-04-22T10:26:05"/>
        <d v="2005-09-22T19:27:50"/>
        <d v="2006-12-07T13:05:05"/>
        <d v="2005-06-23T08:16:47"/>
        <d v="2005-10-04T18:26:31"/>
        <d v="2006-04-13T19:04:23"/>
        <d v="2006-06-14T01:11:47"/>
        <d v="2005-01-04T19:36:46"/>
        <d v="2005-09-28T01:07:14"/>
        <d v="2006-03-04T17:41:56"/>
        <d v="2004-10-01T02:12:42"/>
        <d v="2006-06-04T15:46:00"/>
        <d v="2005-10-05T14:13:09"/>
        <d v="2005-09-01T16:01:55"/>
        <d v="2006-01-10T16:42:44"/>
        <d v="2005-09-28T21:40:48"/>
        <d v="2005-06-07T15:17:02"/>
        <d v="2007-01-18T16:17:25"/>
        <d v="2005-06-17T06:37:04"/>
        <d v="2005-11-09T14:48:16"/>
        <d v="2004-10-14T17:16:31"/>
        <d v="2004-09-18T16:26:12"/>
        <d v="2006-05-13T08:29:03"/>
        <d v="2005-12-06T20:38:37"/>
        <d v="2006-11-02T22:36:43"/>
        <d v="2005-02-21T21:11:45"/>
        <d v="2005-11-12T06:47:40"/>
        <d v="2004-11-16T18:30:45"/>
        <d v="2005-09-20T15:48:33"/>
        <d v="2006-11-18T09:20:15"/>
        <d v="2005-01-17T01:40:47"/>
        <d v="2006-02-10T22:37:55"/>
        <d v="2005-06-09T18:50:49"/>
        <d v="2006-06-14T16:25:33"/>
        <d v="2004-12-01T20:13:14"/>
        <d v="2005-12-09T22:07:03"/>
        <d v="2005-12-01T20:20:12"/>
        <d v="2006-01-18T19:09:29"/>
        <d v="2005-07-06T19:35:23"/>
        <d v="2005-10-04T17:11:28"/>
        <d v="2004-11-19T01:12:11"/>
        <d v="2006-09-19T10:38:27"/>
        <d v="2005-05-13T16:37:23"/>
        <d v="2005-01-26T11:19:12"/>
        <d v="2006-03-21T14:08:22"/>
        <d v="2005-08-13T13:53:13"/>
        <d v="2004-11-24T20:27:03"/>
        <d v="2006-08-23T21:47:47"/>
        <d v="2005-07-02T00:18:24"/>
        <d v="2005-02-19T17:45:19"/>
        <d v="2005-02-16T22:31:27"/>
        <d v="2005-02-13T17:11:56"/>
        <d v="2005-10-05T09:22:57"/>
        <d v="2005-01-15T20:30:07"/>
        <d v="2005-03-16T18:10:33"/>
        <d v="2006-09-18T18:28:06"/>
        <d v="2005-06-22T14:44:59"/>
        <d v="2006-01-07T13:18:51"/>
        <d v="2005-06-21T13:02:10"/>
        <d v="2004-11-02T05:34:20"/>
        <d v="2005-03-06T16:15:45"/>
        <d v="2006-03-17T18:43:26"/>
        <d v="2005-03-19T01:40:38"/>
        <d v="2006-10-03T21:31:32"/>
        <d v="2006-06-24T16:55:35"/>
        <d v="2004-11-04T00:03:01"/>
        <d v="2005-02-11T19:30:02"/>
        <d v="2005-03-09T19:09:22"/>
        <d v="2004-11-25T20:35:39"/>
        <d v="2005-05-18T19:03:35"/>
        <d v="2004-07-14T15:20:23"/>
        <d v="2004-07-28T00:50:56"/>
        <d v="2005-07-08T08:35:08"/>
        <d v="2005-04-07T15:36:49"/>
        <d v="2005-10-22T19:48:56"/>
        <d v="2005-05-15T22:06:20"/>
        <d v="2005-10-29T00:49:04"/>
        <d v="2005-03-22T19:56:26"/>
        <d v="2005-11-19T13:27:17"/>
        <d v="2006-08-03T00:45:46"/>
        <d v="2005-08-30T11:55:20"/>
        <d v="2006-05-25T01:29:00"/>
        <d v="2005-08-25T02:55:59"/>
        <d v="2007-01-26T09:01:47"/>
        <d v="2005-03-23T08:14:03"/>
        <d v="2005-11-08T19:26:43"/>
        <d v="2004-09-25T15:36:30"/>
        <d v="2004-07-10T17:12:18"/>
        <d v="2006-06-07T23:42:17"/>
        <d v="2006-06-11T18:35:38"/>
        <d v="2005-04-27T00:13:17"/>
        <d v="2005-04-13T23:44:01"/>
        <d v="2007-02-24T21:29:37"/>
        <d v="2005-07-12T13:25:39"/>
        <d v="2006-01-14T07:21:51"/>
        <d v="2004-06-12T16:37:37"/>
        <d v="2006-04-14T15:18:28"/>
        <d v="2005-08-06T14:52:01"/>
        <d v="2006-04-29T18:32:09"/>
        <d v="2005-10-25T15:49:25"/>
        <d v="2006-05-17T07:11:02"/>
        <d v="2005-01-26T22:17:09"/>
        <d v="2005-03-12T02:12:42"/>
        <d v="2005-05-06T10:55:50"/>
        <d v="2007-01-27T23:05:18"/>
        <d v="2007-01-24T14:14:22"/>
        <d v="2004-08-13T13:59:55"/>
        <d v="2006-11-09T10:05:15"/>
        <d v="2005-07-13T13:40:48"/>
        <d v="2005-07-13T15:37:54"/>
        <d v="2005-04-05T15:24:35"/>
        <d v="2004-09-15T15:58:59"/>
        <d v="2006-07-13T00:37:54"/>
        <d v="2004-07-11T20:27:47"/>
        <d v="2006-02-15T18:25:49"/>
        <d v="2004-09-08T16:38:28"/>
        <d v="2004-08-25T21:53:33"/>
        <d v="2004-10-19T00:53:04"/>
        <d v="2004-11-12T00:25:11"/>
        <d v="2006-11-01T16:34:10"/>
        <d v="2005-07-13T14:50:40"/>
        <d v="2005-06-07T22:58:33"/>
        <d v="2005-02-09T22:58:32"/>
        <d v="2006-02-16T19:18:39"/>
        <d v="2005-11-22T20:17:52"/>
        <d v="2005-06-23T03:51:29"/>
        <d v="2005-07-23T14:14:55"/>
        <d v="2004-10-09T17:47:59"/>
        <d v="2006-09-23T15:29:19"/>
        <d v="2004-12-16T10:30:47"/>
        <d v="2005-06-17T20:14:16"/>
        <d v="2005-03-13T15:59:35"/>
        <d v="2006-11-14T17:04:21"/>
        <d v="2004-07-17T19:58:18"/>
        <d v="2006-09-19T08:57:43"/>
        <d v="2005-03-26T19:57:02"/>
        <d v="2006-06-06T15:00:58"/>
        <d v="2006-05-16T17:02:00"/>
        <d v="2004-12-10T16:37:32"/>
        <d v="2004-11-30T05:16:04"/>
        <d v="2004-07-17T20:10:17"/>
        <d v="2004-06-12T02:47:07"/>
        <d v="2004-12-01T22:20:04"/>
        <d v="2005-01-07T18:26:21"/>
        <d v="2006-05-14T09:41:35"/>
        <d v="2006-04-21T09:02:18"/>
        <d v="2006-07-05T16:41:49"/>
        <d v="2004-08-12T12:02:11"/>
        <d v="2006-09-26T19:20:04"/>
        <d v="2007-02-12T18:22:02"/>
        <d v="2006-09-21T21:36:04"/>
        <d v="2004-06-18T11:21:31"/>
        <d v="2004-11-27T20:47:52"/>
        <d v="2005-07-03T16:09:30"/>
        <d v="2006-12-07T18:00:53"/>
        <d v="2005-09-14T02:30:53"/>
        <d v="2006-11-01T16:01:37"/>
        <d v="2006-07-28T15:14:01"/>
        <d v="2005-06-02T00:40:46"/>
        <d v="2006-11-22T09:01:03"/>
        <d v="2005-03-30T19:23:47"/>
        <d v="2007-01-02T15:55:59"/>
        <d v="2004-09-30T12:30:20"/>
        <d v="2004-06-24T22:15:02"/>
        <d v="2006-01-18T12:33:09"/>
        <d v="2004-08-14T22:20:45"/>
        <d v="2003-10-16T11:39:08"/>
        <d v="2006-12-11T16:31:21"/>
        <d v="2004-06-22T15:54:40"/>
        <d v="2006-10-25T17:26:27"/>
        <d v="2006-12-07T22:49:09"/>
        <d v="2006-12-22T04:37:48"/>
        <d v="2006-12-22T11:47:58"/>
        <d v="2006-11-02T23:53:03"/>
        <d v="2006-11-22T15:55:27"/>
        <d v="2004-07-14T13:56:40"/>
        <d v="2004-11-04T00:59:19"/>
        <d v="2004-07-16T23:38:22"/>
        <d v="2006-11-04T11:01:08"/>
        <d v="2006-01-14T16:20:32"/>
        <d v="2006-05-06T12:42:12"/>
        <d v="2006-12-30T18:54:42"/>
        <d v="2005-09-25T02:10:40"/>
        <d v="2004-10-27T15:48:27"/>
        <d v="2004-08-05T20:30:02"/>
        <d v="2007-01-17T20:17:27"/>
        <d v="2006-02-08T00:57:56"/>
        <d v="2001-12-31T15:34:51"/>
        <d v="2004-06-16T13:43:27"/>
        <d v="2002-03-09T19:19:38"/>
        <d v="2005-06-28T19:35:49"/>
        <d v="2001-05-30T15:19:23"/>
        <d v="2005-11-12T15:01:52"/>
        <d v="2003-03-13T01:01:27"/>
        <d v="2002-12-04T00:29:09"/>
        <d v="2001-07-06T20:05:57"/>
        <d v="2002-07-21T04:27:41"/>
        <d v="2001-11-06T17:53:11"/>
        <d v="2001-12-01T19:05:47"/>
        <d v="2003-07-31T10:11:01"/>
        <d v="2003-11-20T10:04:52"/>
        <d v="2005-04-07T03:57:00"/>
        <d v="2004-11-02T00:42:26"/>
        <d v="2003-11-01T17:37:20"/>
        <d v="2004-01-28T06:36:27"/>
        <d v="2004-10-30T14:29:54"/>
        <d v="2004-07-08T12:03:49"/>
        <d v="2005-06-06T03:31:22"/>
        <d v="2003-05-07T15:33:26"/>
        <d v="2004-02-19T22:01:52"/>
        <d v="2002-03-22T17:01:25"/>
        <d v="2002-11-13T22:58:23"/>
        <d v="2003-04-03T13:44:05"/>
        <d v="2002-09-05T01:01:49"/>
        <d v="2004-12-14T13:10:19"/>
        <d v="2004-07-10T20:19:26"/>
        <d v="2006-12-29T22:35:30"/>
        <d v="2003-01-25T21:04:32"/>
        <d v="2001-06-18T15:07:55"/>
        <d v="2006-09-26T10:06:57"/>
        <d v="2005-01-14T14:09:51"/>
        <d v="2002-12-06T17:58:41"/>
        <d v="2003-04-19T14:31:17"/>
        <d v="2001-02-15T18:24:19"/>
        <d v="2002-11-22T01:18:34"/>
        <d v="2000-09-07T20:04:28"/>
        <d v="2004-05-29T07:55:39"/>
        <d v="2006-10-27T18:20:13"/>
        <d v="2004-01-03T18:02:06"/>
        <d v="2006-11-16T20:36:10"/>
        <d v="2003-07-16T10:43:28"/>
        <d v="2005-08-10T04:09:21"/>
        <d v="2004-09-18T13:01:24"/>
        <d v="2005-01-16T18:48:03"/>
        <d v="2005-04-20T03:26:50"/>
        <d v="2003-11-16T04:58:10"/>
        <d v="2003-11-26T23:54:54"/>
        <d v="2003-01-15T23:59:29"/>
        <d v="2005-12-10T19:46:42"/>
        <d v="1999-09-12T01:21:59"/>
        <d v="2005-04-05T17:39:45"/>
        <d v="2004-01-24T18:43:38"/>
        <d v="2001-11-15T01:26:35"/>
        <d v="2005-09-02T16:27:25"/>
        <d v="2003-07-01T23:32:57"/>
        <d v="2004-03-30T16:51:20"/>
        <d v="2000-09-14T16:25:05"/>
        <d v="2001-04-02T16:10:25"/>
        <d v="2003-05-09T00:01:14"/>
        <d v="2002-07-26T18:11:42"/>
        <d v="2002-03-19T18:34:09"/>
        <d v="2004-02-05T03:35:19"/>
        <d v="2003-01-29T14:15:15"/>
        <d v="2002-03-15T01:20:34"/>
        <d v="2003-10-02T15:03:46"/>
        <d v="2002-05-30T00:09:48"/>
        <d v="2003-01-03T04:28:00"/>
        <d v="2003-01-02T01:08:59"/>
        <d v="2003-10-10T18:44:06"/>
        <d v="2003-10-08T20:58:03"/>
        <d v="2003-06-17T17:47:24"/>
        <d v="2001-07-11T02:45:37"/>
        <d v="2002-02-23T14:42:46"/>
        <d v="2003-08-16T21:11:25"/>
        <d v="2002-03-28T23:51:28"/>
        <d v="2004-08-30T14:09:47"/>
        <d v="2002-03-28T16:00:46"/>
        <d v="2004-08-11T10:24:14"/>
        <d v="2001-05-31T19:05:20"/>
        <d v="2002-08-02T00:32:04"/>
        <d v="2001-05-01T22:47:58"/>
        <d v="2001-07-05T02:32:06"/>
        <d v="2001-05-26T19:45:12"/>
        <d v="2001-08-07T16:35:39"/>
        <d v="2007-01-24T15:05:11"/>
        <d v="2004-11-18T02:24:46"/>
        <d v="2003-12-20T20:00:30"/>
        <d v="2002-08-02T01:21:02"/>
        <d v="2003-06-18T15:26:42"/>
        <d v="2003-01-08T00:25:52"/>
        <d v="2002-06-20T23:02:45"/>
        <d v="2001-05-15T17:50:01"/>
        <d v="2004-10-01T22:01:43"/>
        <d v="2003-03-08T20:54:03"/>
        <d v="2002-01-16T14:23:31"/>
        <d v="2002-07-30T21:11:21"/>
        <d v="2003-12-11T23:57:34"/>
        <d v="2004-05-08T20:12:22"/>
        <d v="2005-03-29T22:07:45"/>
        <d v="2002-09-05T22:44:10"/>
        <d v="2005-02-19T23:20:52"/>
        <d v="2000-03-12T05:48:38"/>
        <d v="2002-10-04T07:21:24"/>
        <d v="2002-03-05T00:55:30"/>
        <d v="2002-01-18T11:21:47"/>
        <d v="2002-06-13T01:13:02"/>
        <d v="2006-05-14T19:14:00"/>
        <d v="2003-02-20T12:37:05"/>
        <d v="2002-03-28T15:31:34"/>
        <d v="2001-11-21T16:12:15"/>
        <d v="2004-03-19T21:04:35"/>
        <d v="2003-05-28T19:44:52"/>
        <d v="2002-04-06T10:59:18"/>
        <d v="2003-09-07T01:21:58"/>
        <d v="2004-03-31T23:57:42"/>
        <d v="2001-12-17T21:33:05"/>
        <d v="2002-08-23T18:19:16"/>
        <d v="2006-08-25T05:26:27"/>
        <d v="2004-10-10T20:07:43"/>
        <d v="2003-09-09T14:13:03"/>
        <d v="2006-11-21T06:11:20"/>
        <d v="2004-09-22T16:25:52"/>
        <d v="2006-07-27T04:56:36"/>
        <d v="2004-02-24T09:24:15"/>
        <d v="2005-06-09T19:09:36"/>
        <d v="2005-03-14T19:00:33"/>
        <d v="2005-02-15T03:34:24"/>
        <d v="2006-03-23T19:51:57"/>
        <d v="2006-06-01T21:07:33"/>
        <d v="2006-10-13T19:19:55"/>
        <d v="2005-01-16T19:58:29"/>
        <d v="2006-11-28T05:05:46"/>
        <d v="2006-06-24T03:00:17"/>
        <d v="2006-08-27T07:29:16"/>
        <d v="2005-10-13T13:57:11"/>
        <d v="2005-03-15T17:53:38"/>
        <d v="2005-05-03T19:41:08"/>
        <d v="2003-10-23T11:35:13"/>
        <d v="2006-08-17T23:10:04"/>
        <d v="2003-10-12T13:19:08"/>
        <d v="2002-01-12T02:49:26"/>
        <d v="2003-09-24T02:33:58"/>
        <d v="2002-11-17T18:33:17"/>
        <d v="2005-01-20T15:18:38"/>
        <d v="1999-10-02T02:31:46"/>
        <d v="2003-12-08T00:39:58"/>
        <d v="2003-03-09T20:17:37"/>
        <d v="2003-08-02T00:32:03"/>
        <d v="2003-10-30T13:28:15"/>
        <d v="2001-01-23T19:48:47"/>
        <d v="2002-10-02T04:00:40"/>
        <d v="2003-04-04T14:00:34"/>
        <d v="2005-08-31T17:22:11"/>
        <d v="2003-01-02T11:55:27"/>
        <d v="2003-11-19T18:56:00"/>
        <d v="2000-11-22T05:35:24"/>
        <d v="2002-05-08T19:55:05"/>
        <d v="2002-09-27T07:42:18"/>
        <d v="2001-11-29T06:01:26"/>
        <d v="2001-08-03T20:39:10"/>
        <d v="2006-01-01T22:27:15"/>
        <d v="2002-03-13T19:15:46"/>
        <d v="2006-12-09T22:35:11"/>
        <d v="2006-08-21T20:53:33"/>
        <d v="2002-04-27T23:00:55"/>
        <d v="2001-07-26T18:04:45"/>
        <d v="2004-09-04T18:49:03"/>
        <d v="2003-10-22T16:46:19"/>
        <d v="2004-07-21T00:45:30"/>
        <d v="2000-05-05T04:48:03"/>
        <d v="2005-03-01T21:32:43"/>
        <d v="2006-05-06T23:33:30"/>
        <d v="2000-09-09T03:03:49"/>
        <d v="2005-08-01T20:57:06"/>
        <d v="2002-10-29T16:31:48"/>
        <d v="2001-11-30T18:11:50"/>
        <d v="2001-04-12T02:22:42"/>
        <d v="2006-02-28T20:23:22"/>
        <d v="2000-04-22T19:28:34"/>
        <d v="2004-07-08T23:10:22"/>
        <d v="2002-08-28T19:06:20"/>
        <d v="2005-12-03T01:55:37"/>
        <d v="2000-11-24T05:45:26"/>
        <d v="2004-02-11T04:33:10"/>
        <d v="2001-08-11T04:37:03"/>
        <d v="2000-06-10T19:14:15"/>
        <d v="2002-06-21T16:34:00"/>
        <d v="2007-01-02T13:05:19"/>
        <d v="2004-01-03T00:07:25"/>
        <d v="2002-10-12T02:37:27"/>
        <d v="2002-04-05T03:20:19"/>
        <d v="2002-07-26T18:19:07"/>
        <d v="2002-01-28T16:18:34"/>
        <d v="2000-09-12T20:28:54"/>
        <d v="2004-06-11T22:38:50"/>
        <d v="2004-10-31T21:59:21"/>
        <d v="2002-11-14T15:24:05"/>
        <d v="2003-10-15T16:07:02"/>
        <d v="2001-10-30T04:06:16"/>
        <d v="2004-08-26T12:43:13"/>
        <d v="2004-10-21T23:02:03"/>
        <d v="2003-01-14T22:37:49"/>
        <d v="2003-10-28T21:08:31"/>
        <d v="2000-06-08T00:28:50"/>
        <d v="2002-04-14T19:44:55"/>
        <d v="2002-09-28T20:41:53"/>
        <d v="2002-03-10T05:42:49"/>
        <d v="2000-05-13T21:58:26"/>
        <d v="2004-02-10T08:38:22"/>
        <d v="2003-02-05T23:15:45"/>
        <d v="2004-03-12T04:03:29"/>
        <d v="2004-04-03T17:41:24"/>
        <d v="2005-12-29T08:00:29"/>
        <d v="2001-12-05T00:34:49"/>
        <d v="2003-10-04T19:09:17"/>
        <d v="2002-08-03T11:30:48"/>
        <d v="2003-05-22T18:18:58"/>
        <d v="2005-06-26T00:12:06"/>
        <d v="2007-01-11T02:19:05"/>
        <d v="2006-01-12T20:14:20"/>
        <d v="2006-10-30T16:01:45"/>
        <d v="2006-03-15T14:00:50"/>
        <d v="2006-12-28T20:57:06"/>
        <d v="2006-08-10T18:00:48"/>
        <d v="2006-05-01T18:45:06"/>
        <d v="2006-02-10T19:52:44"/>
        <d v="2005-12-22T01:02:56"/>
        <d v="2005-12-17T18:01:01"/>
        <d v="2006-04-20T15:41:12"/>
        <d v="2006-10-19T14:43:32"/>
        <d v="2004-12-25T03:56:39"/>
        <d v="2005-07-08T20:00:39"/>
        <d v="2006-08-04T07:05:00"/>
        <d v="2005-02-24T21:55:59"/>
        <d v="2006-10-17T13:15:33"/>
        <d v="2005-03-18T19:16:03"/>
        <d v="2004-12-19T04:11:05"/>
        <d v="2007-01-31T15:02:35"/>
        <d v="2007-01-05T16:38:55"/>
        <d v="2006-01-03T17:05:53"/>
        <d v="2006-09-12T15:15:19"/>
        <d v="2005-07-22T15:05:19"/>
        <d v="2006-09-24T00:24:06"/>
        <d v="2006-09-06T15:15:32"/>
        <d v="2006-02-21T06:06:14"/>
        <d v="2004-07-15T20:20:34"/>
        <d v="2007-01-07T07:16:47"/>
        <d v="2006-12-17T05:17:33"/>
        <d v="2005-04-16T17:01:00"/>
        <d v="2004-08-04T20:46:38"/>
        <d v="2005-09-09T00:21:33"/>
        <d v="2006-02-23T17:59:16"/>
        <d v="2006-04-29T16:43:05"/>
        <d v="2005-06-29T01:24:57"/>
        <d v="2006-01-21T22:36:37"/>
        <d v="2006-01-25T07:25:01"/>
        <d v="2006-05-16T10:00:28"/>
        <d v="2004-10-15T21:42:02"/>
        <d v="2004-07-09T22:43:42"/>
        <d v="2006-09-02T18:04:46"/>
        <d v="2006-07-23T16:01:25"/>
        <d v="2005-02-25T02:46:48"/>
        <d v="2005-11-30T23:13:30"/>
        <d v="2005-11-15T18:25:00"/>
        <d v="2004-05-13T07:04:10"/>
        <d v="2006-09-01T08:33:45"/>
        <d v="2006-08-29T22:24:55"/>
        <d v="2004-08-03T18:49:24"/>
        <d v="2006-06-17T18:09:48"/>
        <d v="2006-03-08T22:11:59"/>
        <d v="2006-10-09T23:09:28"/>
        <d v="2004-10-08T06:18:50"/>
        <d v="2004-11-03T22:34:40"/>
        <d v="2004-06-26T20:47:40"/>
        <d v="2004-10-28T02:28:17"/>
        <d v="2005-10-04T04:03:21"/>
        <d v="2004-10-13T07:11:30"/>
        <d v="2007-01-14T01:26:00"/>
        <d v="2006-12-16T17:16:53"/>
        <d v="2005-11-16T16:25:14"/>
        <d v="2007-02-14T17:01:01"/>
        <d v="2006-01-18T17:00:27"/>
        <d v="2005-09-28T14:59:43"/>
        <d v="2004-12-03T00:57:52"/>
        <d v="2006-11-02T14:00:23"/>
        <d v="2006-11-28T19:25:15"/>
        <d v="2006-05-20T14:30:46"/>
        <d v="2006-07-10T19:54:22"/>
        <d v="2004-11-02T21:33:15"/>
        <d v="2006-12-10T10:34:12"/>
        <d v="2005-11-30T20:00:56"/>
        <d v="2004-11-11T00:03:35"/>
        <d v="2005-10-25T21:04:55"/>
        <d v="2006-02-21T02:34:16"/>
        <d v="2005-10-11T16:12:15"/>
        <d v="2006-06-14T11:48:53"/>
        <d v="2005-01-04T23:22:29"/>
        <d v="2005-05-02T01:40:09"/>
        <d v="2005-09-23T06:02:51"/>
        <d v="2005-04-16T15:31:17"/>
        <d v="2005-05-20T22:04:21"/>
        <d v="2005-12-31T13:56:03"/>
        <d v="2005-02-13T20:00:37"/>
        <d v="2006-02-25T09:46:56"/>
        <d v="2004-09-22T00:49:07"/>
        <d v="2007-01-20T15:03:25"/>
        <d v="2005-02-08T17:05:07"/>
        <d v="2006-08-29T11:35:49"/>
        <d v="2005-11-15T18:20:10"/>
        <d v="2006-05-24T16:00:25"/>
        <d v="2006-11-14T17:34:40"/>
        <d v="2006-07-04T04:00:04"/>
        <d v="2005-01-11T15:23:40"/>
        <d v="2002-12-06T10:46:30"/>
        <d v="2005-04-24T19:44:22"/>
        <d v="2006-02-17T05:33:43"/>
        <d v="2006-11-18T02:37:26"/>
        <d v="2006-07-28T17:00:09"/>
        <d v="2004-07-10T01:26:32"/>
        <d v="2004-07-30T16:42:28"/>
        <d v="2005-04-19T06:04:15"/>
        <d v="2005-01-06T22:13:21"/>
        <d v="2004-07-23T20:59:10"/>
        <d v="2005-11-10T20:26:00"/>
        <d v="2004-10-05T19:38:35"/>
        <d v="2006-08-16T01:16:29"/>
        <d v="2006-01-12T10:20:45"/>
        <d v="2005-08-14T19:07:57"/>
        <d v="2004-07-29T00:20:25"/>
        <d v="2006-04-23T19:08:15"/>
        <d v="2007-02-09T04:08:52"/>
        <d v="2004-07-10T20:26:39"/>
        <d v="2006-02-05T23:49:05"/>
        <d v="2005-02-22T17:16:17"/>
        <d v="2006-11-04T20:54:43"/>
        <d v="2005-02-11T21:37:23"/>
        <d v="2005-02-10T18:57:36"/>
        <d v="2005-03-15T21:54:53"/>
        <d v="2006-03-03T06:38:28"/>
        <d v="2006-07-05T19:22:21"/>
        <d v="2006-08-01T00:44:22"/>
        <d v="2003-05-23T05:28:23"/>
        <d v="2004-01-22T09:08:42"/>
        <d v="2003-06-20T23:06:22"/>
        <d v="2003-11-21T20:32:11"/>
        <d v="2006-03-11T08:54:24"/>
        <d v="2003-10-25T05:30:59"/>
        <d v="2002-09-11T00:17:02"/>
        <d v="2005-10-17T18:04:53"/>
        <d v="2004-01-06T19:58:17"/>
        <d v="2001-09-15T23:09:01"/>
        <d v="2003-12-05T04:09:05"/>
        <d v="2002-04-06T21:41:56"/>
        <d v="2004-07-17T09:04:10"/>
        <d v="2005-12-14T04:00:11"/>
        <d v="2001-06-06T04:42:01"/>
        <d v="2006-04-19T13:35:36"/>
        <d v="2004-04-10T03:18:53"/>
        <d v="2004-12-28T22:14:52"/>
        <d v="2002-07-11T21:44:48"/>
        <d v="2004-06-02T15:49:43"/>
        <d v="2004-07-08T21:53:24"/>
        <d v="2006-02-12T16:06:15"/>
        <d v="2004-07-24T20:48:11"/>
        <d v="2004-05-15T17:08:07"/>
        <d v="2004-03-24T19:11:07"/>
        <d v="2005-05-26T04:32:55"/>
        <d v="2005-04-28T04:27:33"/>
        <d v="2006-03-11T19:41:12"/>
        <d v="2002-12-07T00:37:18"/>
        <d v="2006-01-26T23:22:17"/>
        <d v="2001-09-08T17:07:13"/>
        <d v="2003-07-31T12:53:40"/>
        <d v="2004-09-02T12:25:54"/>
        <d v="2004-01-21T19:01:17"/>
        <d v="2004-03-13T18:18:15"/>
        <d v="2005-04-12T20:04:28"/>
        <d v="2006-01-14T02:39:31"/>
        <d v="2006-06-17T18:32:18"/>
        <d v="2003-10-30T01:05:25"/>
        <d v="2006-04-19T05:19:50"/>
        <d v="2004-05-11T09:50:21"/>
        <d v="2004-02-22T03:15:27"/>
        <d v="2002-03-05T17:46:15"/>
        <d v="2004-06-22T20:40:24"/>
        <d v="2002-02-12T15:17:15"/>
        <d v="2006-10-19T18:03:10"/>
        <d v="2002-11-07T22:23:42"/>
        <d v="2005-12-08T04:53:10"/>
        <d v="2004-11-19T18:13:31"/>
        <d v="2004-07-14T23:27:00"/>
        <d v="2003-09-09T08:18:07"/>
        <d v="2006-02-28T16:41:35"/>
        <d v="2002-04-10T20:20:08"/>
        <d v="2005-11-24T14:21:53"/>
        <d v="2004-03-05T03:59:39"/>
        <d v="2004-03-23T19:01:04"/>
        <d v="2001-09-12T20:56:40"/>
        <d v="2006-02-11T22:25:16"/>
        <d v="2003-05-16T16:53:45"/>
        <d v="2004-03-19T12:34:08"/>
        <d v="2005-03-30T16:00:51"/>
        <d v="2005-07-26T14:58:50"/>
        <d v="2006-06-14T07:51:34"/>
        <d v="2004-10-13T20:30:00"/>
        <d v="2004-07-07T15:35:17"/>
        <d v="2006-05-06T06:21:33"/>
        <d v="2004-09-25T23:55:00"/>
        <d v="2005-11-23T21:47:48"/>
        <d v="2006-12-02T02:46:11"/>
        <d v="2004-06-30T09:46:21"/>
        <d v="2004-11-14T06:50:28"/>
        <d v="2006-07-07T23:44:54"/>
        <d v="2005-11-18T16:07:09"/>
        <d v="2006-03-24T19:40:21"/>
        <d v="2007-01-01T21:45:31"/>
        <d v="2004-12-01T08:20:26"/>
        <d v="2005-07-06T11:05:21"/>
        <d v="2005-06-08T16:47:30"/>
        <d v="2005-01-17T00:08:47"/>
        <d v="2005-11-16T04:38:46"/>
        <d v="2005-03-29T04:22:00"/>
        <d v="2004-08-02T17:56:32"/>
        <d v="2004-03-24T22:52:53"/>
        <d v="2004-08-19T23:19:43"/>
        <d v="2006-11-01T04:06:21"/>
        <d v="2006-05-17T17:02:46"/>
        <d v="2005-11-08T22:54:35"/>
        <d v="2005-08-07T02:27:43"/>
        <d v="2005-04-14T17:01:52"/>
        <d v="2005-05-18T17:08:25"/>
        <d v="2005-08-06T02:36:46"/>
        <d v="2004-07-14T18:20:08"/>
        <d v="2005-01-24T01:42:42"/>
        <d v="2004-10-05T15:04:40"/>
        <d v="2004-11-08T02:12:08"/>
        <d v="2005-05-29T17:26:05"/>
        <d v="2005-02-25T03:43:06"/>
        <d v="2005-04-27T15:06:29"/>
        <d v="2004-08-24T16:24:24"/>
        <d v="2004-07-09T17:22:00"/>
        <d v="2006-05-19T17:23:02"/>
        <d v="2004-06-01T05:08:50"/>
        <d v="2005-05-25T11:39:02"/>
        <d v="2004-08-11T17:38:15"/>
        <d v="2006-08-23T01:17:45"/>
        <d v="2005-01-22T08:29:23"/>
        <d v="2005-04-29T21:26:11"/>
        <d v="2004-10-25T19:18:47"/>
        <d v="2004-07-20T16:22:32"/>
        <d v="2005-06-28T04:27:37"/>
        <d v="2006-04-08T20:12:07"/>
        <d v="2005-06-14T17:28:59"/>
        <d v="2007-01-11T00:28:18"/>
        <d v="2004-09-14T15:51:36"/>
        <d v="2004-07-16T21:44:12"/>
        <d v="2005-09-27T17:17:07"/>
        <d v="2004-05-21T19:21:54"/>
        <d v="2005-01-29T08:08:41"/>
        <d v="2006-12-24T19:51:28"/>
        <d v="2006-10-13T20:40:23"/>
        <d v="2007-01-06T14:23:31"/>
        <d v="2005-05-05T20:45:49"/>
        <d v="2005-04-28T20:43:15"/>
        <d v="2005-04-14T21:28:43"/>
        <d v="2006-12-07T16:49:00"/>
        <d v="2006-06-08T23:29:55"/>
        <d v="2004-07-31T15:58:45"/>
        <d v="2006-02-18T14:29:20"/>
        <d v="2007-01-12T12:09:38"/>
        <d v="2006-02-08T18:37:33"/>
        <d v="2005-03-08T11:42:59"/>
        <d v="2005-10-20T08:20:53"/>
        <d v="2005-11-17T19:38:59"/>
        <d v="2006-05-13T15:57:14"/>
        <d v="2005-11-24T14:51:26"/>
        <d v="2005-06-05T18:30:00"/>
        <d v="2005-03-25T11:27:36"/>
        <d v="2006-06-15T14:34:06"/>
        <d v="2005-05-27T06:55:54"/>
        <d v="2005-04-30T14:45:27"/>
        <d v="2005-10-19T17:57:13"/>
        <d v="2005-05-13T12:09:11"/>
        <d v="2007-02-06T18:37:33"/>
        <d v="2006-03-01T10:19:33"/>
        <d v="2006-02-22T17:01:04"/>
        <d v="2007-01-26T20:18:25"/>
        <d v="2005-05-07T22:36:12"/>
        <d v="2006-05-25T20:47:41"/>
        <d v="2005-11-09T22:48:15"/>
        <d v="2006-12-27T18:08:20"/>
        <d v="2005-04-09T20:10:05"/>
        <d v="2004-04-29T22:09:16"/>
        <d v="2005-08-30T14:47:37"/>
        <d v="2006-06-14T19:25:40"/>
        <d v="2005-09-30T15:53:20"/>
        <d v="2006-09-20T11:05:13"/>
        <d v="2005-07-25T15:05:12"/>
        <d v="2006-11-06T11:24:48"/>
        <d v="2006-03-01T17:17:27"/>
        <d v="2006-10-11T04:15:09"/>
        <d v="2004-04-06T13:11:42"/>
        <d v="2003-08-23T21:44:38"/>
        <d v="2004-03-16T20:59:41"/>
        <d v="2004-07-06T22:03:36"/>
        <d v="2001-07-29T17:30:08"/>
        <d v="2002-03-17T11:02:07"/>
        <d v="2001-01-24T23:20:30"/>
        <d v="2005-07-07T22:36:08"/>
        <d v="2003-08-20T20:21:10"/>
        <d v="2002-01-30T22:46:14"/>
        <d v="2005-01-02T18:55:42"/>
        <d v="2003-11-05T03:14:59"/>
        <d v="2002-07-20T16:19:24"/>
        <d v="2002-08-04T06:47:45"/>
        <d v="2001-07-06T14:38:56"/>
        <d v="2001-12-05T23:06:07"/>
        <d v="2003-05-15T00:57:37"/>
        <d v="2004-10-10T20:06:20"/>
        <d v="2001-08-26T03:58:22"/>
        <d v="2001-05-07T21:06:11"/>
        <d v="2003-03-22T19:48:43"/>
        <d v="2004-05-14T14:23:54"/>
        <d v="2001-10-21T01:02:29"/>
        <d v="2003-04-06T07:00:55"/>
        <d v="2004-05-07T15:45:53"/>
        <d v="2002-06-07T17:46:51"/>
        <d v="2004-07-22T15:25:31"/>
        <d v="2001-07-26T19:32:47"/>
        <d v="2003-09-26T23:42:49"/>
        <d v="2004-08-03T18:48:27"/>
        <d v="2000-11-04T14:54:46"/>
        <d v="2003-11-01T20:17:32"/>
        <d v="2002-01-12T22:03:51"/>
        <d v="2001-02-12T02:03:10"/>
        <d v="2003-08-01T14:40:12"/>
        <d v="2004-05-06T23:17:44"/>
        <d v="2004-01-27T20:13:40"/>
        <d v="2003-12-30T08:13:47"/>
        <d v="2004-01-17T18:18:12"/>
        <d v="2004-02-22T02:01:10"/>
        <d v="2003-09-30T15:54:43"/>
        <d v="2000-10-13T15:43:35"/>
        <d v="2003-12-12T21:02:25"/>
        <d v="2003-06-24T14:02:38"/>
        <d v="2003-08-21T20:17:27"/>
        <d v="2006-03-16T19:45:12"/>
        <d v="2002-01-24T20:34:02"/>
        <d v="2003-10-14T16:24:19"/>
        <d v="2000-04-05T17:52:59"/>
        <d v="2004-07-31T17:31:31"/>
        <d v="2002-07-26T16:33:45"/>
        <d v="2003-07-03T20:49:47"/>
        <d v="1999-07-13T16:54:07"/>
        <d v="2002-07-31T13:29:07"/>
        <d v="2004-05-26T13:19:26"/>
        <d v="2004-02-12T02:22:50"/>
        <d v="2000-11-30T18:10:54"/>
        <d v="2003-07-08T17:50:36"/>
        <d v="2003-11-08T11:24:15"/>
        <d v="2003-02-15T17:13:09"/>
        <d v="2006-12-08T05:38:02"/>
        <d v="2005-06-04T13:59:35"/>
        <d v="2005-02-03T09:13:47"/>
        <d v="2005-04-12T14:54:16"/>
        <d v="2006-07-10T03:42:43"/>
        <d v="2006-12-05T03:14:05"/>
        <d v="2005-03-22T14:45:31"/>
        <d v="2005-02-28T15:39:51"/>
        <d v="2005-09-08T18:20:28"/>
        <d v="2005-10-14T16:49:31"/>
        <d v="2005-09-30T10:53:17"/>
        <d v="2005-06-28T13:44:57"/>
        <d v="2006-02-22T01:12:53"/>
        <d v="2006-04-01T17:55:58"/>
        <d v="2006-03-29T16:20:32"/>
        <d v="2005-06-13T19:32:39"/>
        <d v="2006-04-23T16:12:18"/>
        <d v="2005-07-09T17:59:38"/>
        <d v="2006-11-01T01:23:31"/>
        <d v="2006-07-15T10:35:20"/>
        <d v="2007-01-12T04:40:05"/>
        <d v="2006-06-22T15:58:28"/>
        <d v="2004-11-03T10:58:54"/>
        <d v="2006-01-17T12:04:39"/>
        <d v="2006-08-29T14:43:32"/>
        <d v="2005-09-09T21:11:08"/>
        <d v="2006-07-05T16:00:50"/>
        <d v="2006-10-26T19:15:19"/>
        <d v="2005-03-18T16:52:02"/>
        <d v="2006-02-01T17:01:54"/>
        <d v="2006-08-22T16:04:20"/>
        <d v="2005-09-30T11:57:28"/>
        <d v="2006-01-23T23:05:09"/>
        <d v="2006-05-30T05:39:06"/>
        <d v="2004-12-11T01:02:52"/>
        <d v="2004-06-25T19:29:25"/>
        <d v="2006-12-01T16:34:06"/>
        <d v="2006-11-23T17:58:57"/>
        <d v="2005-04-20T15:45:25"/>
        <d v="2006-03-22T16:45:46"/>
        <d v="2006-09-13T15:12:32"/>
        <d v="2006-11-30T02:03:55"/>
        <d v="2004-11-30T19:00:28"/>
        <d v="2005-04-28T16:17:15"/>
        <d v="2006-08-30T15:25:34"/>
        <d v="2004-10-22T05:19:05"/>
        <d v="2006-06-01T06:38:29"/>
        <d v="2006-07-18T12:05:54"/>
        <d v="2006-12-28T01:26:48"/>
        <d v="2004-06-15T02:33:45"/>
        <d v="2006-02-09T18:34:47"/>
        <d v="2005-11-04T22:28:22"/>
        <d v="2004-11-11T20:43:48"/>
        <d v="2007-02-01T13:51:19"/>
        <d v="2005-07-02T19:17:13"/>
        <d v="2004-10-23T15:31:55"/>
        <d v="2004-07-15T14:17:33"/>
        <d v="2006-08-30T14:58:37"/>
        <d v="2005-06-16T19:35:39"/>
        <d v="2006-06-21T12:38:03"/>
        <d v="2006-06-01T18:57:19"/>
        <d v="2004-06-08T19:32:39"/>
        <d v="2003-05-28T01:49:11"/>
        <d v="2005-02-04T15:18:45"/>
        <d v="2004-11-19T12:08:53"/>
        <d v="2005-11-08T07:58:55"/>
        <d v="2005-11-25T00:18:54"/>
        <d v="2006-01-12T17:45:44"/>
        <d v="2005-07-14T13:52:46"/>
        <d v="2003-02-04T02:49:48"/>
        <d v="2006-05-12T19:22:59"/>
        <d v="2002-10-31T06:06:45"/>
        <d v="2003-06-05T00:56:00"/>
        <d v="2003-01-30T23:05:37"/>
        <d v="2001-05-25T13:42:03"/>
        <d v="2001-05-04T19:33:10"/>
        <d v="2002-07-05T21:37:00"/>
        <d v="2004-05-21T17:12:52"/>
        <d v="2003-07-09T22:25:31"/>
        <d v="2006-01-26T20:15:27"/>
        <d v="2004-11-07T16:41:46"/>
        <d v="2005-02-13T17:35:52"/>
        <d v="2004-10-11T23:54:23"/>
        <d v="2005-10-14T00:04:10"/>
        <d v="2005-05-21T04:34:54"/>
        <d v="2004-03-11T14:15:46"/>
        <d v="2003-10-01T00:04:50"/>
        <d v="2005-04-06T18:12:22"/>
        <d v="2002-06-12T17:45:32"/>
        <d v="2006-11-30T22:50:33"/>
        <d v="2006-02-23T03:53:08"/>
        <d v="2006-12-16T01:35:19"/>
        <d v="2006-11-03T16:03:26"/>
        <d v="2007-01-12T05:16:10"/>
        <d v="2006-07-17T18:13:30"/>
        <d v="2005-05-05T11:47:56"/>
        <d v="2005-05-16T18:18:26"/>
        <d v="2006-11-29T05:08:45"/>
        <d v="2003-04-06T19:12:16"/>
        <d v="2006-12-03T01:47:58"/>
        <d v="2005-06-04T17:38:42"/>
        <d v="2006-03-04T16:32:01"/>
        <d v="2005-06-28T15:31:29"/>
        <d v="2005-05-01T22:06:35"/>
        <d v="2006-09-21T14:45:17"/>
        <d v="2006-07-14T11:32:37"/>
        <d v="2005-03-23T19:16:46"/>
        <d v="2005-07-07T15:36:58"/>
        <d v="2006-01-31T03:43:06"/>
        <d v="2006-07-02T16:22:03"/>
        <d v="2007-01-17T03:28:46"/>
        <d v="2006-12-15T21:48:01"/>
        <d v="2005-01-13T23:58:02"/>
        <d v="2006-09-27T22:01:50"/>
        <d v="2006-06-05T20:58:54"/>
        <d v="2004-09-06T00:06:13"/>
        <d v="2006-05-08T08:11:13"/>
        <d v="2003-05-05T23:54:34"/>
        <d v="2005-03-01T01:16:51"/>
        <d v="2003-06-26T01:30:35"/>
        <d v="2005-01-27T12:14:45"/>
        <d v="2004-10-28T16:20:01"/>
        <d v="2005-10-19T10:23:27"/>
        <d v="2004-07-17T12:52:58"/>
        <d v="2005-10-13T20:55:56"/>
        <d v="2004-11-01T03:12:15"/>
        <d v="2006-04-19T07:38:40"/>
        <d v="2005-01-08T01:25:00"/>
        <d v="2004-11-03T01:31:39"/>
        <d v="2005-12-21T10:29:30"/>
        <d v="2006-12-04T06:04:27"/>
        <d v="2005-07-06T16:13:11"/>
        <d v="2005-10-21T22:13:39"/>
        <d v="2005-08-15T03:36:14"/>
        <d v="2006-01-25T10:57:14"/>
        <d v="2006-09-09T10:56:59"/>
        <d v="2006-06-03T16:01:26"/>
        <d v="2005-01-08T21:58:29"/>
        <d v="2006-08-22T05:45:04"/>
        <d v="2005-12-01T08:38:51"/>
        <d v="2006-11-02T17:13:22"/>
        <d v="2005-03-29T03:09:19"/>
        <d v="2005-06-24T09:22:00"/>
        <d v="2006-08-19T20:26:25"/>
        <d v="2006-03-03T09:06:57"/>
        <d v="2005-03-10T01:27:22"/>
        <d v="2004-11-17T19:31:28"/>
        <d v="2005-10-26T05:03:36"/>
        <d v="2005-06-19T18:43:48"/>
        <d v="2006-10-30T15:01:15"/>
        <d v="2005-05-17T18:24:38"/>
        <d v="2005-09-10T18:43:40"/>
        <d v="2006-01-21T08:24:17"/>
        <d v="2004-06-05T12:45:39"/>
        <d v="2006-03-28T20:54:59"/>
        <d v="2005-02-04T19:55:01"/>
        <d v="2006-04-26T17:57:43"/>
        <d v="2005-07-12T18:22:49"/>
        <d v="2006-04-25T15:29:18"/>
        <d v="2006-12-03T22:13:29"/>
        <d v="2005-07-13T20:57:42"/>
        <d v="2005-05-14T13:00:55"/>
        <d v="2006-04-01T10:44:38"/>
        <d v="2006-06-08T17:32:14"/>
        <d v="2005-04-20T22:28:38"/>
        <d v="2005-03-22T19:28:25"/>
        <d v="2006-01-20T04:06:37"/>
        <d v="2004-10-18T23:00:59"/>
        <d v="2004-06-27T16:52:43"/>
        <d v="2007-03-01T16:42:27"/>
        <d v="2006-04-03T20:48:00"/>
        <d v="2004-07-11T16:08:40"/>
        <d v="2006-12-04T16:02:45"/>
        <d v="2005-10-11T21:30:44"/>
        <d v="2004-07-10T16:56:00"/>
        <d v="2005-11-03T04:54:56"/>
        <d v="2004-10-02T21:31:38"/>
        <d v="2004-09-16T15:29:14"/>
        <d v="2003-03-11T15:54:31"/>
        <d v="2003-02-21T21:52:18"/>
        <d v="2003-01-17T15:52:38"/>
        <d v="2002-02-19T17:37:32"/>
        <d v="2005-12-01T04:07:46"/>
        <d v="2002-01-24T19:14:45"/>
        <d v="2001-04-12T00:20:49"/>
        <d v="2003-01-16T14:21:49"/>
        <d v="2002-12-07T19:51:03"/>
        <d v="2005-03-09T22:58:54"/>
        <d v="2003-09-16T13:01:43"/>
        <d v="2002-01-30T23:30:39"/>
        <d v="2003-08-14T17:28:12"/>
        <d v="2004-11-16T17:21:03"/>
        <d v="2001-08-10T01:00:22"/>
        <d v="2001-10-23T14:46:44"/>
        <d v="2003-04-30T20:55:13"/>
        <d v="2004-04-24T17:53:09"/>
        <d v="2003-07-09T22:24:59"/>
        <d v="2003-10-03T22:09:05"/>
        <d v="2002-08-15T20:35:36"/>
        <d v="2006-06-27T04:37:55"/>
        <d v="2002-05-24T04:49:23"/>
        <d v="2005-05-05T19:06:13"/>
        <d v="2005-01-27T04:02:41"/>
        <d v="2006-07-03T22:01:11"/>
        <d v="2003-12-06T13:31:00"/>
        <d v="2002-10-16T14:40:52"/>
        <d v="2003-09-03T13:27:54"/>
        <d v="2004-12-17T17:07:23"/>
        <d v="2001-05-18T21:14:06"/>
        <d v="2003-05-17T20:47:55"/>
        <d v="2005-03-03T17:20:13"/>
        <d v="2001-07-27T18:57:11"/>
        <d v="2004-07-17T11:24:19"/>
        <d v="2003-06-19T15:25:22"/>
        <d v="2004-07-19T23:36:18"/>
        <d v="2006-06-06T00:10:33"/>
        <d v="2003-04-01T21:42:37"/>
        <d v="2005-06-07T14:00:23"/>
        <d v="2006-02-25T13:01:20"/>
        <d v="2006-08-24T08:20:01"/>
        <d v="2004-05-12T15:47:04"/>
        <d v="2006-02-13T10:38:23"/>
        <d v="2004-06-23T18:51:44"/>
        <d v="2000-03-16T10:48:29"/>
        <d v="2004-05-26T14:44:41"/>
        <d v="2007-01-16T12:48:05"/>
        <d v="2004-06-18T09:14:38"/>
        <d v="2005-10-18T14:00:04"/>
        <d v="2007-01-06T16:25:39"/>
        <d v="2004-06-15T15:17:46"/>
        <d v="2005-08-17T14:20:40"/>
        <d v="2006-02-14T06:04:57"/>
        <d v="2006-09-06T11:11:32"/>
        <d v="2004-11-04T13:35:53"/>
        <d v="2004-04-30T19:40:52"/>
        <d v="2004-05-22T17:48:03"/>
        <d v="2004-11-11T20:35:13"/>
        <d v="2006-05-03T04:01:31"/>
        <d v="2004-09-16T19:55:39"/>
        <d v="2004-11-20T18:01:56"/>
        <d v="2007-01-21T12:01:30"/>
        <d v="2006-07-19T16:52:18"/>
        <d v="2005-11-30T06:37:27"/>
        <d v="2007-02-14T14:24:46"/>
        <d v="2007-01-01T17:35:22"/>
        <d v="2005-02-16T15:05:20"/>
        <d v="2005-09-27T18:24:55"/>
        <d v="2004-10-28T19:15:26"/>
        <d v="2006-01-21T11:24:25"/>
        <d v="2006-03-14T00:02:57"/>
        <d v="2005-08-04T16:11:02"/>
        <d v="2006-04-24T19:53:51"/>
        <d v="2005-07-27T19:15:10"/>
        <d v="2006-07-01T07:33:47"/>
        <d v="2004-12-07T18:46:10"/>
        <d v="2006-12-01T22:03:39"/>
        <d v="2004-10-26T00:10:16"/>
        <d v="2004-11-30T17:05:38"/>
        <d v="2005-06-14T23:55:00"/>
        <d v="2004-10-22T12:13:54"/>
        <d v="2005-02-17T01:13:44"/>
        <d v="2005-01-26T21:13:54"/>
        <d v="2004-07-18T05:06:39"/>
        <d v="2007-02-16T10:14:42"/>
        <d v="2005-10-08T21:10:20"/>
        <d v="2005-10-03T03:15:59"/>
        <d v="2006-04-12T10:47:14"/>
        <d v="2005-04-26T19:47:19"/>
        <d v="2004-09-09T16:31:48"/>
        <d v="2005-08-02T06:47:27"/>
        <d v="2005-07-02T06:03:10"/>
        <d v="2005-08-24T14:43:52"/>
        <d v="2006-06-04T03:40:24"/>
        <d v="2004-08-19T15:40:33"/>
        <d v="2005-06-29T09:32:39"/>
        <d v="2005-04-13T01:16:39"/>
        <d v="2004-10-23T00:29:53"/>
        <d v="2003-10-08T01:00:03"/>
        <d v="1999-09-23T13:35:16"/>
        <d v="2004-01-13T17:49:11"/>
        <d v="2005-04-26T08:48:29"/>
        <d v="2001-05-08T17:31:01"/>
        <d v="2006-06-28T22:00:04"/>
        <d v="2004-02-01T22:29:05"/>
        <d v="2004-11-18T01:29:45"/>
        <d v="2003-04-25T16:18:34"/>
        <d v="2006-03-09T19:31:22"/>
        <d v="2005-05-19T18:28:03"/>
        <d v="2006-02-03T00:47:39"/>
        <d v="2007-02-20T00:00:02"/>
        <d v="2005-01-12T22:15:29"/>
        <d v="2004-06-08T12:34:56"/>
        <d v="2005-05-15T21:06:08"/>
        <d v="2002-05-25T20:20:48"/>
        <d v="2000-08-08T01:34:51"/>
        <d v="2003-07-26T23:54:51"/>
        <d v="2002-03-22T01:12:06"/>
        <d v="2005-11-16T10:46:30"/>
        <d v="2005-08-29T18:57:33"/>
        <d v="2004-08-25T21:43:11"/>
        <d v="2004-05-19T15:35:01"/>
        <d v="2006-12-03T21:29:28"/>
        <d v="2005-03-05T02:30:22"/>
        <d v="2004-11-12T22:49:25"/>
        <d v="2004-12-31T05:59:59"/>
        <d v="2005-09-08T23:38:06"/>
        <d v="2005-08-23T20:34:24"/>
        <d v="2006-03-04T17:25:41"/>
        <d v="2005-02-10T01:44:45"/>
        <d v="2005-01-28T20:17:35"/>
        <d v="2006-03-16T17:06:22"/>
        <d v="2004-05-20T01:12:08"/>
        <d v="2004-10-28T10:19:29"/>
        <d v="2006-08-21T08:29:57"/>
        <d v="2005-05-26T16:00:58"/>
        <d v="2006-03-09T12:56:16"/>
        <d v="2004-05-31T01:22:32"/>
        <d v="2001-04-04T02:13:53"/>
        <d v="2001-09-01T07:08:37"/>
        <d v="2001-11-28T04:04:19"/>
        <d v="2002-02-05T20:17:15"/>
        <d v="2001-07-22T00:18:33"/>
        <d v="2000-12-23T02:40:38"/>
        <d v="2002-05-24T19:24:11"/>
        <d v="2003-11-29T19:56:26"/>
        <d v="2001-09-09T00:01:49"/>
        <d v="2002-11-15T22:11:50"/>
        <d v="2003-05-15T00:00:32"/>
        <d v="2002-12-03T20:59:44"/>
        <d v="2002-06-22T01:40:02"/>
        <d v="2004-06-03T23:32:49"/>
        <d v="2001-10-28T01:13:16"/>
        <d v="2002-10-12T17:10:21"/>
        <d v="2003-09-29T15:56:28"/>
        <d v="2003-01-27T15:42:15"/>
        <d v="2004-08-24T04:28:06"/>
        <d v="2003-02-16T08:09:00"/>
        <d v="2002-04-04T14:33:35"/>
        <d v="2004-11-06T07:04:34"/>
        <d v="2003-06-28T16:31:29"/>
        <d v="2002-11-30T08:48:55"/>
        <d v="2002-08-14T16:47:33"/>
        <d v="2003-11-01T20:21:07"/>
        <d v="2002-10-23T16:58:09"/>
        <d v="2004-05-14T17:41:22"/>
        <d v="2004-01-06T20:48:53"/>
        <d v="2002-01-30T20:06:15"/>
        <d v="2002-09-12T20:37:41"/>
        <d v="2001-07-25T08:10:54"/>
        <d v="2001-12-18T21:12:36"/>
        <d v="2001-04-24T04:33:21"/>
        <d v="2006-05-12T20:51:01"/>
        <d v="2001-04-29T02:04:48"/>
        <d v="1999-11-05T18:02:20"/>
        <d v="2003-01-14T16:29:28"/>
        <d v="2002-02-01T15:39:25"/>
        <d v="2000-07-19T05:32:35"/>
        <d v="2004-11-18T14:19:04"/>
        <d v="2001-05-24T00:35:27"/>
        <d v="2002-08-25T19:46:52"/>
        <d v="2002-09-23T01:26:00"/>
        <d v="2003-09-04T14:49:00"/>
        <d v="2004-07-12T10:48:23"/>
        <d v="2002-05-10T09:49:37"/>
        <d v="2001-02-17T16:54:42"/>
        <d v="2004-04-07T16:25:55"/>
        <d v="2003-09-09T10:27:17"/>
        <d v="2001-03-22T21:37:00"/>
        <d v="2003-10-25T11:49:53"/>
        <d v="2001-03-23T20:01:36"/>
        <d v="2002-03-19T21:22:40"/>
        <d v="2002-03-06T19:00:20"/>
        <d v="2002-11-13T22:17:32"/>
        <d v="2002-04-24T18:46:08"/>
        <d v="2002-11-10T05:19:27"/>
        <d v="2003-11-18T21:55:21"/>
        <d v="2006-03-30T16:39:10"/>
        <d v="2005-12-04T23:57:11"/>
        <d v="2001-10-31T04:45:36"/>
        <d v="2005-01-01T00:31:47"/>
        <d v="2002-01-30T18:16:58"/>
        <d v="2001-01-20T15:35:13"/>
        <d v="2003-02-26T06:04:33"/>
        <d v="2004-02-12T01:41:38"/>
        <d v="2001-10-28T03:35:39"/>
        <d v="2006-04-01T21:14:36"/>
        <d v="2000-05-14T22:19:59"/>
        <d v="2006-07-02T13:03:34"/>
        <d v="2002-05-05T15:45:30"/>
        <d v="2005-02-03T21:04:52"/>
        <d v="2006-07-18T14:31:46"/>
        <d v="2001-09-15T17:35:40"/>
        <d v="2002-03-05T17:25:47"/>
        <d v="2006-02-15T09:46:16"/>
        <d v="2004-01-23T20:31:11"/>
        <d v="2001-06-28T01:39:05"/>
        <d v="2004-06-11T18:11:07"/>
        <d v="2007-02-08T02:54:44"/>
        <d v="2007-02-13T05:07:40"/>
        <d v="2007-03-14T18:45:38"/>
        <d v="2007-02-17T19:34:01"/>
        <d v="2007-02-22T06:00:23"/>
        <d v="2007-02-26T20:15:19"/>
        <d v="2007-03-08T01:07:25"/>
        <d v="2007-03-10T12:49:54"/>
        <d v="2007-02-14T22:37:10"/>
        <d v="2007-03-07T10:20:42"/>
        <d v="2007-03-01T16:50:08"/>
        <d v="2007-02-22T03:37:47"/>
        <d v="2007-03-09T22:05:12"/>
        <d v="2007-02-25T16:04:34"/>
        <d v="2007-03-07T00:45:14"/>
        <d v="2007-03-02T01:40:11"/>
        <d v="2007-03-11T00:47:28"/>
        <d v="2007-03-02T04:59:20"/>
        <d v="2007-03-12T20:44:05"/>
        <d v="2007-03-02T01:43:10"/>
        <d v="2004-12-15T15:56:45"/>
        <d v="2005-02-27T20:52:30"/>
        <d v="2005-07-01T06:45:37"/>
        <d v="2005-01-16T03:21:13"/>
        <d v="2005-08-28T00:24:06"/>
        <d v="2005-06-23T07:21:12"/>
        <d v="2006-02-26T17:18:15"/>
        <d v="2006-03-22T20:48:26"/>
        <d v="2004-07-20T13:31:54"/>
        <d v="2005-12-02T14:11:28"/>
        <d v="2004-07-31T15:30:34"/>
        <d v="2005-04-30T21:55:53"/>
        <d v="2004-09-04T19:13:32"/>
        <d v="2005-03-31T22:02:41"/>
        <d v="2005-02-28T05:13:05"/>
        <d v="2006-10-30T13:51:39"/>
        <d v="2006-03-31T23:33:58"/>
        <d v="2006-03-31T14:39:09"/>
        <d v="2004-08-17T12:49:51"/>
        <d v="2004-10-09T18:47:51"/>
        <d v="2005-11-10T11:04:23"/>
        <d v="2006-02-24T23:03:49"/>
        <d v="2005-05-04T19:48:35"/>
        <d v="2004-09-29T22:22:42"/>
        <d v="2004-07-24T23:14:09"/>
        <d v="2004-05-28T22:04:24"/>
        <d v="2005-02-08T22:16:17"/>
        <d v="2005-09-20T15:01:14"/>
        <d v="2006-04-11T01:15:06"/>
        <d v="2005-09-24T02:06:23"/>
        <d v="2005-05-27T21:45:52"/>
        <d v="2005-11-16T16:24:41"/>
        <d v="2006-09-01T16:12:54"/>
        <d v="2005-04-07T00:52:36"/>
        <d v="2006-07-08T19:32:25"/>
        <d v="2005-10-08T20:40:33"/>
        <d v="2005-06-19T22:46:32"/>
        <d v="2004-09-01T20:59:02"/>
        <d v="2006-03-06T20:58:52"/>
        <d v="2005-06-15T19:37:02"/>
        <d v="2005-04-25T15:04:31"/>
        <d v="2006-12-06T21:02:50"/>
        <d v="2006-08-04T22:12:55"/>
        <d v="2005-01-21T14:31:17"/>
        <d v="2006-11-16T06:13:58"/>
        <d v="2006-10-25T04:14:27"/>
        <d v="2005-10-14T10:27:10"/>
        <d v="2005-08-02T22:49:03"/>
        <d v="2007-01-23T23:25:21"/>
        <d v="2006-03-25T20:05:04"/>
        <d v="2005-02-16T18:45:23"/>
        <d v="2006-09-14T06:04:42"/>
        <d v="2006-02-19T17:59:28"/>
        <d v="2005-03-03T21:02:33"/>
        <d v="2005-09-04T18:56:01"/>
        <d v="2006-07-20T04:01:09"/>
        <d v="2006-12-29T19:51:23"/>
        <d v="2006-05-15T22:56:32"/>
        <d v="2005-03-04T19:53:49"/>
        <d v="2006-02-04T16:08:33"/>
        <d v="2005-07-23T13:37:40"/>
        <d v="2006-02-09T23:34:05"/>
        <d v="2006-09-23T20:50:40"/>
        <d v="2004-07-04T11:39:39"/>
        <d v="2004-07-13T23:31:52"/>
        <d v="2004-08-03T20:38:08"/>
        <d v="2004-07-03T15:48:04"/>
        <d v="2004-07-28T13:27:24"/>
        <d v="2004-12-13T19:39:19"/>
        <d v="2004-09-08T18:43:14"/>
        <d v="2004-09-22T23:30:40"/>
        <d v="2004-05-06T17:13:56"/>
        <d v="2004-12-04T18:14:58"/>
        <d v="2004-10-17T05:14:52"/>
        <d v="2004-09-08T23:26:00"/>
        <d v="2004-09-22T22:57:51"/>
        <d v="2005-01-20T08:34:13"/>
        <d v="2005-02-09T20:43:15"/>
        <d v="2006-08-03T16:36:20"/>
        <d v="2006-05-03T14:25:10"/>
        <d v="2006-08-15T14:49:05"/>
        <d v="2006-01-18T13:48:09"/>
        <d v="2005-04-20T22:47:58"/>
        <d v="2004-12-29T15:44:00"/>
        <d v="2004-09-14T03:14:15"/>
        <d v="2004-11-14T13:12:57"/>
        <d v="2005-03-04T15:43:57"/>
        <d v="2004-09-30T22:45:42"/>
        <d v="2004-11-12T06:00:03"/>
        <d v="2005-01-05T16:11:18"/>
        <d v="2004-11-29T17:46:05"/>
        <d v="2005-07-03T00:44:42"/>
        <d v="2004-10-27T21:24:00"/>
        <d v="2005-01-06T13:13:42"/>
        <d v="2006-09-15T06:55:41"/>
        <d v="2006-05-25T10:32:46"/>
        <d v="2006-11-15T13:39:49"/>
        <d v="2005-12-05T07:50:33"/>
        <d v="2004-10-21T20:13:28"/>
        <d v="2006-09-10T14:32:50"/>
        <d v="2005-11-12T15:51:08"/>
        <d v="2005-06-03T11:20:30"/>
        <d v="2005-01-13T01:43:02"/>
        <d v="2005-10-04T16:16:44"/>
        <d v="2005-08-30T19:17:38"/>
        <d v="2004-08-25T15:19:09"/>
        <d v="2004-08-28T01:38:33"/>
        <d v="2007-01-07T16:20:30"/>
        <d v="2005-01-24T21:47:19"/>
        <d v="2004-08-08T21:50:26"/>
        <d v="2004-08-24T10:24:30"/>
        <d v="2006-06-03T07:38:56"/>
        <d v="2004-07-08T21:20:12"/>
        <d v="2005-01-28T07:32:16"/>
        <d v="2005-06-16T21:45:37"/>
        <d v="2006-06-27T21:01:43"/>
        <d v="2006-12-01T15:53:27"/>
        <d v="2005-03-03T05:37:30"/>
        <d v="2004-06-29T18:03:16"/>
        <d v="2005-03-01T02:01:30"/>
        <d v="2002-01-17T07:39:27"/>
        <d v="2003-12-26T19:07:42"/>
        <d v="2002-09-24T16:26:16"/>
        <d v="2003-12-18T21:59:27"/>
        <d v="2003-06-18T20:01:43"/>
        <d v="2004-01-18T22:10:17"/>
        <d v="2001-01-11T07:49:21"/>
        <d v="2004-04-06T21:35:30"/>
        <d v="2000-12-03T02:06:11"/>
        <d v="2004-01-25T16:25:07"/>
        <d v="2002-04-27T23:54:23"/>
        <d v="2001-02-01T12:57:07"/>
        <d v="2003-01-29T01:03:23"/>
        <d v="2004-12-14T23:08:15"/>
        <d v="2006-03-01T16:51:11"/>
        <d v="2003-01-31T19:25:29"/>
        <d v="2002-01-17T01:08:55"/>
        <d v="2001-09-01T18:52:37"/>
        <d v="2006-09-01T17:19:42"/>
        <d v="2003-04-18T02:18:30"/>
        <d v="2004-04-15T20:17:25"/>
        <d v="2005-01-26T15:09:41"/>
        <d v="2001-01-20T23:52:34"/>
        <d v="2001-05-02T23:21:54"/>
        <d v="2006-06-02T07:59:58"/>
        <d v="2002-11-15T15:36:17"/>
        <d v="2005-03-30T05:40:32"/>
        <d v="2001-05-27T18:54:48"/>
        <d v="2002-09-17T20:17:39"/>
        <d v="2004-06-09T23:01:40"/>
        <d v="2004-07-06T21:45:38"/>
        <d v="2005-03-17T18:30:52"/>
        <d v="2002-09-25T01:26:57"/>
        <d v="2003-04-24T00:30:37"/>
        <d v="2003-11-22T12:55:40"/>
        <d v="2004-06-26T20:31:12"/>
        <d v="2004-08-12T18:26:53"/>
        <d v="2001-10-16T04:48:41"/>
        <d v="2001-08-22T18:28:49"/>
        <d v="2004-01-16T17:01:24"/>
        <d v="2004-12-26T07:12:21"/>
        <d v="2007-01-20T11:49:34"/>
        <d v="2004-05-12T19:08:05"/>
        <d v="2004-04-03T17:11:40"/>
        <d v="2006-10-02T08:49:07"/>
        <d v="2007-01-07T05:54:57"/>
        <d v="2006-10-06T22:11:52"/>
        <d v="2005-11-19T18:42:05"/>
        <d v="2006-12-05T00:04:09"/>
        <d v="2006-01-01T08:32:15"/>
        <d v="2004-10-10T18:48:21"/>
        <d v="2005-05-30T03:06:42"/>
        <d v="2005-06-08T14:46:50"/>
        <d v="2006-06-08T23:15:33"/>
        <d v="2006-06-07T21:35:08"/>
        <d v="2004-05-16T06:50:05"/>
        <d v="2005-01-30T00:42:05"/>
        <d v="2004-05-13T00:12:35"/>
        <d v="2006-02-12T15:35:29"/>
        <d v="2006-03-01T13:36:20"/>
        <d v="2005-02-07T03:39:49"/>
        <d v="2002-06-07T22:46:52"/>
        <d v="2002-03-09T22:45:08"/>
        <d v="2002-10-23T04:45:35"/>
        <d v="2002-07-09T02:15:10"/>
        <d v="2004-10-12T21:45:38"/>
        <d v="2005-11-14T19:12:12"/>
        <d v="2000-04-30T05:45:32"/>
        <d v="2003-01-25T19:02:26"/>
        <d v="2002-11-15T18:52:08"/>
        <d v="2000-06-05T19:09:14"/>
        <d v="2001-05-07T15:18:01"/>
        <d v="2001-03-29T22:36:25"/>
        <d v="2002-01-11T21:43:03"/>
        <d v="2005-09-19T17:55:22"/>
        <d v="2002-03-13T17:02:45"/>
        <d v="2004-02-10T14:00:06"/>
        <d v="2005-12-27T04:37:53"/>
        <d v="2005-02-22T22:36:06"/>
        <d v="2002-09-08T20:55:31"/>
        <d v="2005-04-21T13:02:09"/>
        <d v="2005-02-01T18:57:27"/>
        <d v="2006-11-28T18:29:51"/>
        <d v="2005-11-17T16:27:01"/>
        <d v="2004-08-07T22:13:14"/>
        <d v="2006-05-24T16:06:23"/>
        <d v="2004-05-07T14:05:25"/>
        <d v="2006-11-29T22:01:40"/>
        <d v="2004-09-22T10:17:59"/>
        <d v="2005-09-16T23:06:57"/>
        <d v="2004-07-09T00:48:54"/>
        <d v="2005-05-04T05:26:00"/>
        <d v="2004-09-07T12:16:18"/>
        <d v="2004-10-16T04:11:13"/>
        <d v="2004-08-12T01:10:22"/>
        <d v="2006-10-13T17:12:55"/>
        <d v="2007-01-11T06:28:53"/>
        <d v="2004-07-07T18:57:31"/>
        <d v="2005-04-18T21:00:49"/>
        <d v="2005-09-22T21:01:01"/>
        <d v="2002-06-14T05:19:03"/>
        <d v="2003-11-12T06:08:27"/>
        <d v="2001-08-16T20:22:12"/>
        <d v="2003-12-18T18:15:55"/>
        <d v="2003-09-18T21:38:08"/>
        <d v="2000-10-04T22:54:16"/>
        <d v="2002-02-20T20:40:39"/>
        <d v="2003-04-07T15:33:14"/>
        <d v="2001-05-23T00:31:06"/>
        <d v="2003-05-08T13:24:42"/>
        <d v="2002-05-08T21:25:09"/>
        <d v="2002-01-02T19:26:13"/>
        <d v="2004-08-27T03:08:27"/>
        <d v="2001-11-17T20:48:41"/>
        <d v="2004-05-13T22:22:51"/>
        <d v="2001-11-04T21:21:10"/>
        <d v="2002-05-30T02:51:21"/>
        <d v="2003-06-01T06:13:51"/>
        <d v="2003-02-08T23:38:28"/>
        <d v="2001-05-06T12:10:33"/>
        <d v="2004-04-14T06:58:51"/>
        <d v="2001-04-04T19:52:20"/>
        <d v="2006-06-27T06:28:36"/>
        <d v="2004-03-31T14:01:30"/>
        <d v="2005-06-01T06:02:38"/>
        <d v="2004-02-19T03:36:01"/>
        <d v="1999-10-16T22:02:00"/>
        <d v="2006-04-13T14:30:09"/>
        <d v="2004-06-09T10:09:11"/>
        <d v="2001-03-21T04:21:13"/>
        <d v="2006-10-08T10:05:37"/>
        <d v="2003-09-09T14:33:35"/>
        <d v="2002-02-01T04:47:45"/>
        <d v="2006-01-24T13:56:16"/>
        <d v="2002-04-21T06:31:21"/>
        <d v="2005-03-03T22:10:05"/>
        <d v="2002-09-27T02:21:53"/>
        <d v="2003-02-21T23:42:41"/>
        <d v="2004-08-19T20:17:40"/>
        <d v="2004-11-20T08:42:21"/>
        <d v="2002-08-27T04:40:17"/>
        <d v="2004-04-12T18:43:56"/>
        <d v="2004-08-11T10:18:54"/>
        <d v="2006-03-23T06:32:52"/>
        <d v="2001-12-20T02:08:30"/>
        <d v="2004-07-14T12:58:18"/>
        <d v="2004-03-31T15:55:29"/>
        <d v="2006-11-02T14:05:15"/>
        <d v="2006-07-06T19:01:08"/>
        <d v="2003-02-19T04:38:21"/>
        <d v="2003-10-14T12:01:01"/>
        <d v="2002-10-19T00:17:24"/>
        <d v="2006-06-28T17:21:04"/>
        <d v="2003-06-20T08:01:09"/>
        <d v="2003-02-08T18:07:31"/>
        <d v="2003-06-13T21:35:25"/>
        <d v="2005-11-02T05:12:20"/>
        <d v="2002-05-10T05:24:52"/>
        <d v="2005-10-12T11:02:26"/>
        <d v="2006-02-22T13:01:02"/>
        <d v="2004-06-08T17:24:25"/>
        <d v="2006-11-04T14:04:47"/>
        <d v="2006-08-11T00:16:58"/>
        <d v="2004-09-30T18:58:01"/>
        <d v="2006-07-04T16:46:11"/>
        <d v="2006-02-12T10:24:43"/>
        <d v="2005-01-29T15:21:16"/>
        <d v="2005-07-20T18:19:02"/>
        <d v="2006-11-11T16:20:08"/>
        <d v="2006-01-28T04:42:12"/>
        <d v="2005-06-11T21:26:26"/>
        <d v="2005-01-18T03:26:31"/>
        <d v="2005-11-20T14:07:17"/>
        <d v="2006-10-08T00:09:02"/>
        <d v="2005-06-25T21:38:56"/>
        <d v="2004-06-09T19:40:11"/>
        <d v="2004-07-26T22:20:12"/>
        <d v="2004-06-16T02:50:38"/>
        <d v="2004-10-13T11:35:08"/>
        <d v="2005-12-06T22:50:13"/>
        <d v="2005-05-11T05:01:56"/>
        <d v="2006-12-24T17:05:43"/>
        <d v="2000-06-17T03:00:52"/>
        <d v="2004-06-09T14:31:03"/>
        <d v="2003-09-18T19:30:18"/>
        <d v="2004-10-28T12:00:45"/>
        <d v="2000-06-17T20:06:26"/>
        <d v="2001-08-05T14:30:22"/>
        <d v="2006-10-18T07:45:43"/>
        <d v="2006-07-19T23:54:51"/>
        <d v="2005-12-08T08:36:13"/>
        <d v="2005-01-05T19:44:01"/>
        <d v="2006-05-09T23:03:34"/>
        <d v="2003-02-19T05:08:59"/>
        <d v="2001-08-09T21:02:43"/>
        <d v="2003-02-07T21:08:19"/>
        <d v="2002-02-21T01:22:35"/>
        <d v="2005-07-13T08:46:49"/>
        <d v="2006-08-23T17:00:21"/>
        <d v="2004-04-07T02:20:24"/>
        <d v="2004-08-09T01:41:37"/>
        <d v="2006-05-12T13:39:32"/>
        <d v="2005-05-11T10:05:53"/>
        <d v="2002-07-09T23:12:24"/>
        <d v="2005-05-11T04:25:46"/>
        <d v="2004-03-05T17:39:45"/>
        <d v="2005-02-12T19:31:59"/>
        <d v="2000-02-06T22:03:26"/>
        <d v="2004-07-27T00:31:21"/>
        <d v="2002-10-30T23:54:56"/>
        <d v="2004-12-01T07:54:13"/>
        <d v="2006-11-15T13:34:34"/>
        <d v="2004-03-26T01:58:38"/>
        <d v="2005-03-12T03:07:13"/>
        <d v="2005-11-02T15:00:07"/>
        <d v="2004-04-08T20:45:19"/>
        <d v="2003-10-31T05:02:33"/>
        <d v="2003-05-30T06:30:21"/>
        <d v="2006-11-01T10:32:05"/>
        <d v="2003-10-31T22:15:03"/>
        <d v="2006-10-11T12:37:07"/>
        <d v="2005-11-22T16:59:34"/>
        <d v="2006-10-18T04:14:37"/>
        <d v="2005-05-13T16:25:14"/>
        <d v="2002-06-09T02:07:27"/>
        <d v="2003-04-23T04:07:24"/>
        <d v="2005-03-17T21:41:10"/>
        <d v="2003-04-23T15:38:11"/>
        <d v="2003-10-28T12:39:23"/>
        <d v="2005-04-20T01:42:58"/>
        <d v="2003-11-26T00:32:17"/>
        <d v="2006-01-05T02:00:53"/>
        <d v="2005-10-25T14:49:11"/>
        <d v="2004-04-01T12:30:10"/>
        <d v="2004-11-02T16:10:43"/>
        <d v="2003-03-18T18:15:42"/>
        <d v="2006-01-26T11:52:12"/>
        <d v="2005-01-21T08:53:50"/>
        <d v="2005-12-22T14:27:34"/>
        <d v="2004-05-23T15:25:50"/>
        <d v="2006-12-01T18:20:54"/>
        <d v="2006-02-22T09:11:38"/>
        <d v="2006-04-12T17:35:01"/>
        <d v="2003-04-25T08:45:23"/>
        <d v="2003-11-25T08:00:29"/>
        <d v="2004-07-23T18:31:23"/>
        <d v="2005-04-20T20:29:36"/>
        <d v="2006-09-20T20:11:55"/>
        <d v="2005-12-01T23:19:51"/>
        <d v="2006-05-29T15:45:23"/>
        <d v="2006-08-18T06:41:24"/>
        <d v="2006-04-07T13:57:12"/>
        <d v="2005-03-23T16:01:58"/>
        <d v="2006-04-06T19:49:42"/>
        <d v="2003-06-25T16:21:28"/>
        <d v="2004-06-12T21:08:09"/>
        <d v="2005-04-08T01:01:16"/>
        <d v="2006-11-18T18:30:57"/>
        <d v="2005-05-25T17:03:13"/>
        <d v="2005-10-11T22:58:20"/>
        <d v="2002-04-05T03:45:55"/>
        <d v="2001-09-24T02:53:16"/>
        <d v="2002-05-05T17:19:55"/>
        <d v="2004-04-01T19:59:42"/>
        <d v="2002-06-15T20:03:07"/>
        <d v="2001-11-12T16:05:32"/>
        <d v="2001-08-08T04:54:18"/>
        <d v="2000-08-04T17:09:12"/>
        <d v="2003-06-28T01:49:54"/>
        <d v="2003-01-25T09:09:15"/>
        <d v="2001-01-11T07:44:38"/>
        <d v="2001-08-07T16:58:52"/>
        <d v="2002-10-23T20:30:32"/>
        <d v="2002-01-30T00:28:50"/>
        <d v="2001-08-02T17:36:13"/>
        <d v="2002-10-10T18:12:15"/>
        <d v="2001-10-01T14:02:15"/>
        <d v="2002-02-06T02:43:55"/>
        <d v="2005-06-17T17:54:44"/>
        <d v="2002-06-14T20:02:21"/>
        <d v="2001-12-14T03:35:14"/>
        <d v="2001-04-04T20:50:48"/>
        <d v="2002-10-10T18:07:07"/>
        <d v="2003-04-30T01:47:14"/>
        <d v="2004-11-07T18:55:53"/>
        <d v="2002-12-27T05:09:34"/>
        <d v="2004-10-21T17:03:13"/>
        <d v="2002-08-14T04:13:00"/>
        <d v="2005-06-04T17:00:17"/>
        <d v="2004-04-29T16:06:09"/>
        <d v="2001-06-08T04:43:45"/>
        <d v="2003-04-01T22:16:33"/>
        <d v="2004-08-18T20:46:16"/>
        <d v="2000-10-06T19:34:30"/>
        <d v="2001-01-20T01:56:41"/>
        <d v="2002-08-15T18:40:03"/>
        <d v="2005-10-12T01:25:49"/>
        <d v="2001-06-23T20:08:56"/>
        <d v="2002-07-17T03:07:25"/>
        <d v="2003-11-13T23:08:56"/>
        <d v="2006-12-12T17:49:08"/>
        <d v="2006-12-08T07:12:49"/>
        <d v="2000-01-20T10:11:47"/>
        <d v="2000-10-12T00:40:35"/>
        <d v="2005-07-05T00:33:53"/>
        <d v="2004-11-07T23:21:27"/>
        <d v="2005-02-09T12:07:43"/>
        <d v="2004-07-22T18:32:49"/>
        <d v="2006-02-08T00:35:00"/>
        <d v="2004-07-11T02:04:23"/>
        <d v="2005-06-11T04:58:11"/>
        <d v="2004-01-04T11:41:32"/>
        <d v="2001-03-16T02:19:59"/>
        <d v="2003-03-28T21:16:31"/>
        <d v="2002-09-04T23:07:13"/>
        <d v="2003-09-19T12:13:06"/>
        <d v="2004-11-04T18:30:29"/>
        <d v="2003-10-10T00:18:59"/>
        <d v="2006-10-04T18:00:08"/>
        <d v="2002-12-12T20:00:24"/>
        <d v="2004-10-14T05:39:19"/>
        <d v="2005-12-01T16:50:10"/>
        <d v="2000-06-02T21:16:52"/>
        <d v="2003-08-13T13:07:20"/>
        <d v="2003-10-28T05:41:54"/>
        <d v="2006-01-27T16:18:30"/>
        <d v="2004-10-14T07:05:48"/>
        <d v="2005-03-02T17:36:22"/>
        <d v="2000-06-25T00:35:56"/>
        <d v="2006-06-13T06:49:59"/>
        <d v="2006-05-30T20:20:14"/>
        <d v="2004-02-13T19:58:29"/>
        <d v="2004-11-30T21:51:58"/>
        <d v="2004-01-08T15:10:27"/>
        <d v="2006-03-01T17:56:25"/>
        <d v="2003-08-02T20:30:06"/>
        <d v="2006-11-20T23:33:03"/>
        <d v="2002-12-21T20:29:34"/>
        <d v="2001-06-15T17:32:54"/>
        <d v="2002-04-19T17:05:05"/>
        <d v="2005-08-23T20:27:39"/>
        <d v="2004-06-22T18:23:11"/>
        <d v="2005-04-16T21:35:20"/>
        <d v="2006-05-25T17:13:34"/>
        <d v="2006-03-09T16:00:35"/>
        <d v="2004-10-20T20:06:58"/>
        <d v="2002-09-01T01:35:37"/>
        <d v="2007-01-10T14:24:21"/>
        <d v="2007-02-27T16:49:11"/>
        <d v="2005-07-12T18:00:22"/>
        <d v="2005-05-16T22:58:15"/>
        <d v="2005-03-18T13:55:20"/>
        <d v="2003-08-09T16:37:23"/>
        <d v="2006-04-05T13:01:47"/>
        <d v="2006-07-14T00:13:06"/>
        <d v="2005-04-01T15:11:49"/>
        <d v="2006-05-12T06:01:07"/>
        <d v="2006-12-19T15:16:37"/>
        <d v="2005-03-11T04:06:32"/>
        <d v="2005-10-01T16:04:28"/>
        <d v="2007-02-07T00:07:33"/>
        <d v="2004-08-27T21:37:05"/>
        <d v="2007-01-10T08:46:17"/>
        <d v="2006-01-10T16:34:01"/>
        <d v="2003-02-14T08:23:59"/>
        <d v="2006-08-01T14:45:43"/>
        <d v="2005-03-04T05:01:06"/>
        <d v="2006-09-20T14:04:01"/>
        <d v="2006-04-07T18:55:00"/>
        <d v="2006-02-16T15:00:04"/>
        <d v="2007-02-02T20:00:27"/>
        <d v="2006-11-17T20:25:44"/>
        <d v="2006-10-21T09:44:32"/>
        <d v="2006-02-24T18:11:30"/>
        <d v="2005-07-11T18:31:40"/>
        <d v="2006-11-01T11:41:42"/>
        <d v="2005-01-28T14:00:59"/>
        <d v="2005-10-14T12:20:00"/>
        <d v="2005-09-14T09:59:58"/>
        <d v="2005-06-07T15:01:08"/>
        <d v="2003-01-02T20:19:25"/>
        <d v="2002-10-02T20:22:48"/>
        <d v="2005-08-24T20:38:02"/>
        <d v="2003-02-07T07:28:39"/>
        <d v="2002-05-02T19:43:09"/>
        <d v="2002-03-29T06:10:24"/>
        <d v="2003-10-17T04:39:33"/>
        <d v="2002-02-06T21:10:26"/>
        <d v="2004-04-02T11:30:44"/>
        <d v="2002-02-16T01:35:10"/>
        <d v="2004-03-17T18:50:25"/>
        <d v="2003-10-01T17:56:17"/>
        <d v="2005-04-14T19:49:39"/>
        <d v="2004-01-07T19:00:48"/>
        <d v="2002-02-18T17:12:52"/>
        <d v="2005-07-08T18:02:25"/>
        <d v="2005-10-21T18:38:33"/>
        <d v="2002-08-06T19:29:43"/>
        <d v="2005-07-19T17:15:12"/>
        <d v="2003-06-27T01:27:16"/>
        <d v="2006-03-23T16:00:09"/>
        <d v="2001-12-28T18:54:07"/>
        <d v="2005-05-27T15:22:48"/>
        <d v="2006-10-01T16:01:15"/>
        <d v="2004-08-21T19:00:15"/>
        <d v="2006-01-11T19:10:22"/>
        <d v="2003-10-14T19:22:35"/>
        <d v="2005-07-16T06:40:36"/>
        <d v="2003-07-29T15:56:31"/>
        <d v="2004-03-25T21:08:47"/>
        <d v="2003-05-29T21:51:41"/>
        <d v="2004-06-15T19:03:28"/>
        <d v="2005-11-22T09:05:39"/>
        <d v="2006-12-06T19:47:27"/>
        <d v="2005-02-26T00:31:51"/>
        <d v="2006-01-01T14:48:43"/>
        <d v="2004-10-02T00:04:43"/>
        <d v="2007-02-08T14:55:16"/>
        <d v="2003-10-25T23:00:14"/>
        <d v="2006-03-23T19:49:04"/>
        <d v="2007-01-31T19:51:40"/>
        <d v="2003-10-22T13:48:53"/>
        <d v="2007-03-06T18:01:30"/>
        <d v="2006-10-04T19:39:06"/>
        <d v="2004-01-21T17:00:17"/>
        <d v="2005-08-04T19:00:10"/>
        <d v="2005-07-14T15:59:25"/>
        <d v="2006-11-14T21:01:18"/>
        <d v="2003-03-03T16:52:45"/>
        <d v="2006-11-03T00:07:53"/>
        <d v="2004-07-25T08:17:57"/>
        <d v="2006-07-22T07:52:18"/>
        <d v="2005-10-18T15:09:07"/>
        <d v="2007-01-17T15:32:48"/>
        <d v="2006-04-07T22:50:51"/>
        <d v="2006-11-08T10:50:46"/>
        <d v="2006-05-15T22:28:49"/>
        <d v="2005-05-11T18:01:27"/>
        <d v="2006-11-28T19:18:56"/>
        <d v="2004-02-25T00:24:10"/>
        <d v="2007-01-24T17:23:40"/>
        <d v="2004-10-13T14:02:38"/>
        <d v="2005-01-09T19:58:33"/>
        <d v="2006-05-06T13:58:34"/>
        <d v="2006-11-15T20:28:27"/>
        <d v="2006-04-09T20:59:52"/>
        <d v="2004-11-24T19:54:57"/>
        <d v="2007-02-10T01:58:35"/>
        <d v="2007-02-10T16:54:23"/>
        <d v="2006-12-21T20:51:53"/>
        <d v="2006-11-10T00:00:04"/>
        <d v="2005-11-06T16:47:16"/>
        <d v="2007-02-15T13:10:42"/>
        <d v="2004-01-24T12:00:57"/>
        <d v="2004-11-21T14:47:59"/>
        <d v="2003-12-06T15:38:09"/>
        <d v="2002-01-27T16:17:03"/>
        <d v="2005-11-29T17:01:07"/>
        <d v="2005-01-15T19:21:39"/>
        <d v="2005-08-17T14:59:51"/>
        <d v="2001-05-23T06:51:37"/>
        <d v="2005-11-14T04:11:26"/>
        <d v="2002-03-10T03:00:04"/>
        <d v="2001-02-10T19:07:25"/>
        <d v="2002-05-30T04:27:23"/>
        <d v="2003-08-08T23:07:34"/>
        <d v="2004-06-01T16:01:00"/>
        <d v="2002-06-07T19:51:29"/>
        <d v="2003-10-24T23:57:40"/>
        <d v="1999-09-14T06:05:30"/>
        <d v="2002-03-19T23:26:58"/>
        <d v="2002-03-19T16:44:36"/>
        <d v="2002-08-30T16:59:59"/>
        <d v="2002-12-21T17:21:20"/>
        <d v="2002-12-27T22:54:16"/>
        <d v="2002-01-18T17:33:46"/>
        <d v="2002-02-08T01:00:49"/>
        <d v="2004-02-24T20:10:33"/>
        <d v="2001-01-21T00:46:49"/>
        <d v="2002-06-14T17:26:56"/>
        <d v="2003-05-22T03:31:36"/>
        <d v="2003-11-27T20:50:34"/>
        <d v="2001-11-02T02:39:56"/>
        <d v="2000-11-19T19:34:51"/>
        <d v="2004-07-13T16:41:12"/>
        <d v="2002-02-08T04:02:09"/>
        <d v="2002-04-05T19:15:33"/>
        <d v="2004-07-30T23:06:36"/>
        <d v="2003-02-02T23:42:17"/>
        <d v="2003-02-19T19:03:35"/>
        <d v="2004-04-06T00:06:29"/>
        <d v="2004-03-17T15:11:18"/>
        <d v="2002-04-03T23:00:26"/>
        <d v="2002-05-08T13:14:17"/>
        <d v="2002-04-05T17:25:43"/>
        <d v="1999-09-23T17:24:10"/>
        <d v="2000-01-14T13:00:49"/>
        <d v="1999-08-25T15:26:54"/>
        <d v="2003-11-15T01:58:05"/>
        <d v="2004-02-26T19:36:40"/>
        <d v="2007-03-05T06:15:01"/>
        <d v="2007-03-10T21:29:29"/>
        <d v="2007-03-13T18:07:27"/>
        <d v="2007-02-24T21:14:45"/>
        <d v="2007-02-28T00:32:11"/>
        <d v="2007-03-10T00:49:08"/>
        <d v="2004-07-21T22:00:40"/>
        <d v="2005-05-14T18:45:37"/>
        <d v="2004-06-16T14:59:06"/>
        <d v="2005-11-23T21:35:43"/>
        <d v="2004-07-18T00:08:10"/>
        <d v="2005-01-06T15:04:31"/>
        <d v="2004-05-07T15:36:30"/>
        <d v="2004-10-05T16:04:58"/>
        <d v="2004-05-11T13:44:03"/>
        <d v="2004-01-27T22:11:35"/>
        <d v="2004-05-26T15:22:23"/>
        <d v="2004-05-29T21:31:24"/>
        <d v="2006-11-18T19:11:49"/>
        <d v="2006-09-30T15:25:38"/>
        <d v="2005-06-11T19:31:44"/>
        <d v="2004-09-14T16:51:10"/>
        <d v="2005-11-18T19:48:25"/>
        <d v="2006-05-25T17:27:49"/>
        <d v="2005-02-24T00:02:36"/>
        <d v="2006-09-02T19:10:31"/>
        <d v="2006-07-26T14:34:36"/>
        <d v="2005-12-21T22:22:18"/>
        <d v="2005-07-12T18:37:08"/>
        <d v="2006-12-04T20:12:50"/>
        <d v="2005-03-30T02:25:39"/>
        <d v="2005-04-06T15:12:32"/>
        <d v="2005-04-08T16:13:42"/>
        <d v="2004-11-10T17:21:00"/>
        <d v="2005-04-01T22:02:16"/>
        <d v="2005-05-05T18:48:24"/>
        <d v="2005-09-16T14:52:58"/>
        <d v="2004-12-04T22:20:36"/>
        <d v="2005-06-03T15:35:24"/>
        <d v="2006-01-07T16:58:00"/>
        <d v="2006-04-06T20:36:48"/>
        <d v="2004-11-10T16:31:10"/>
        <d v="2005-11-13T00:16:40"/>
        <d v="2005-08-31T22:25:56"/>
        <d v="2005-12-07T17:40:25"/>
        <d v="2005-09-20T12:45:33"/>
        <d v="2006-02-24T23:16:56"/>
        <d v="2005-02-27T17:19:25"/>
        <d v="2006-01-10T19:30:11"/>
        <d v="2004-11-17T04:32:21"/>
        <d v="2005-05-25T18:39:56"/>
        <d v="2005-03-24T01:39:31"/>
        <d v="2005-07-29T15:53:44"/>
        <d v="2005-01-12T20:14:20"/>
        <d v="2006-08-10T20:03:57"/>
        <d v="2005-11-09T22:12:46"/>
        <d v="2006-10-26T20:53:03"/>
        <d v="2005-07-27T00:18:50"/>
        <d v="2005-08-20T00:23:36"/>
        <d v="2005-08-31T19:02:22"/>
        <d v="2005-03-10T22:27:28"/>
        <d v="2005-07-09T04:30:03"/>
        <d v="2005-01-22T01:21:47"/>
        <d v="2004-10-14T01:37:23"/>
        <d v="2005-07-05T16:50:32"/>
        <d v="2004-11-10T20:07:04"/>
        <d v="2006-06-07T15:02:20"/>
        <d v="2004-12-15T20:29:19"/>
        <d v="2005-06-23T15:40:52"/>
        <d v="2004-11-24T06:17:44"/>
        <d v="2005-02-28T19:04:04"/>
        <d v="2005-09-28T02:53:43"/>
        <d v="2005-07-08T15:33:37"/>
        <d v="2005-01-26T08:41:33"/>
        <d v="2006-12-13T02:54:47"/>
        <d v="2005-09-14T20:22:38"/>
        <d v="2004-12-02T21:14:16"/>
        <d v="2005-06-01T21:59:44"/>
        <d v="2004-11-12T20:28:26"/>
        <d v="2006-03-15T06:26:04"/>
        <d v="2006-01-04T19:44:56"/>
        <d v="2005-04-12T16:18:51"/>
        <d v="2006-01-29T21:10:58"/>
        <d v="2005-12-03T00:56:47"/>
        <d v="2006-08-13T14:02:55"/>
        <d v="2004-12-09T02:39:50"/>
        <d v="2005-03-18T13:48:48"/>
        <d v="2004-10-06T03:22:37"/>
        <d v="2005-07-18T21:01:15"/>
        <d v="2005-08-07T09:47:55"/>
        <d v="2005-07-25T17:34:42"/>
        <d v="2006-10-12T17:41:13"/>
        <d v="2004-04-30T02:38:02"/>
        <d v="2005-07-12T16:41:00"/>
        <d v="2006-06-15T20:42:26"/>
        <d v="2005-01-14T17:42:23"/>
        <d v="2004-07-10T21:13:07"/>
        <d v="2005-01-22T20:34:04"/>
        <d v="2004-12-19T17:43:09"/>
        <d v="2004-09-10T00:41:35"/>
        <d v="2005-01-21T16:29:56"/>
        <d v="2005-02-08T17:23:56"/>
        <d v="2004-11-30T16:54:50"/>
        <d v="2004-09-26T21:25:08"/>
        <d v="2006-05-12T21:55:49"/>
        <d v="2005-06-08T04:04:52"/>
        <d v="2006-02-11T07:38:53"/>
        <d v="2005-02-09T18:49:11"/>
        <d v="2006-12-30T21:06:06"/>
        <d v="2006-01-12T03:08:24"/>
        <d v="2006-04-29T02:23:33"/>
        <d v="2005-02-05T05:14:57"/>
        <d v="2006-01-27T21:35:43"/>
        <d v="2005-06-24T04:27:54"/>
        <d v="2005-09-04T06:39:46"/>
        <d v="2005-11-29T14:46:10"/>
        <d v="2005-01-26T23:09:48"/>
        <d v="2005-10-07T21:57:42"/>
        <d v="2005-09-17T19:38:49"/>
        <d v="2006-01-13T21:35:13"/>
        <d v="2005-07-01T03:00:54"/>
        <d v="2005-02-16T16:00:28"/>
        <d v="2004-07-15T15:00:22"/>
        <d v="2006-04-25T18:06:31"/>
        <d v="2005-08-26T04:33:41"/>
        <d v="2006-10-27T14:27:51"/>
        <d v="2006-10-11T11:16:33"/>
        <d v="2006-08-25T07:35:13"/>
        <d v="2004-10-30T03:25:15"/>
        <d v="2004-09-19T01:44:16"/>
        <d v="2007-02-13T21:48:10"/>
        <d v="2005-11-29T20:15:00"/>
        <d v="2007-01-03T16:36:49"/>
        <d v="2007-02-04T04:50:08"/>
        <d v="2006-03-23T18:45:50"/>
        <d v="2007-01-26T23:03:59"/>
        <d v="2006-02-22T14:27:36"/>
        <d v="2006-05-05T20:55:18"/>
        <d v="2006-02-06T15:18:05"/>
        <d v="2006-11-30T04:29:27"/>
        <d v="2001-08-28T00:18:17"/>
        <d v="2002-06-29T04:28:16"/>
        <d v="2003-03-08T02:40:25"/>
        <d v="2005-08-31T21:36:37"/>
        <d v="2002-08-24T17:15:48"/>
        <d v="2003-04-09T02:27:33"/>
        <d v="2002-04-26T20:58:51"/>
        <d v="2002-09-22T03:42:01"/>
        <d v="2001-01-13T10:18:49"/>
        <d v="2002-04-24T01:47:35"/>
        <d v="2001-12-15T23:49:52"/>
        <d v="2000-06-24T02:46:20"/>
        <d v="2002-10-11T17:57:49"/>
        <d v="2000-08-26T00:16:16"/>
        <d v="2000-05-11T06:54:15"/>
        <d v="2004-09-30T07:52:50"/>
        <d v="2002-06-28T16:35:45"/>
        <d v="2002-12-14T22:48:33"/>
        <d v="2002-07-17T17:26:34"/>
        <d v="2005-08-10T22:28:04"/>
        <d v="2002-03-31T15:30:08"/>
        <d v="2001-06-16T18:46:23"/>
        <d v="2002-03-02T18:00:03"/>
        <d v="2001-08-15T22:00:03"/>
        <d v="2001-09-06T23:57:59"/>
        <d v="2002-03-23T16:59:36"/>
        <d v="2002-04-27T01:59:57"/>
        <d v="2001-10-16T15:11:48"/>
        <d v="2003-04-09T16:33:59"/>
        <d v="2002-04-24T05:27:56"/>
        <d v="2000-12-29T20:08:34"/>
        <d v="2002-04-25T23:39:48"/>
        <d v="2003-03-15T04:02:20"/>
        <d v="2002-04-23T15:29:04"/>
        <d v="2002-05-07T22:42:55"/>
        <d v="2003-02-22T23:54:52"/>
        <d v="2001-07-05T21:05:38"/>
        <d v="2005-01-12T23:13:07"/>
        <d v="2002-11-13T15:33:57"/>
        <d v="2002-05-24T18:32:55"/>
        <d v="2005-08-27T18:38:24"/>
        <d v="2004-08-06T19:48:38"/>
        <d v="2006-05-08T21:35:08"/>
        <d v="2004-10-15T00:22:14"/>
        <d v="2005-02-11T01:20:16"/>
        <d v="2005-09-10T07:07:49"/>
        <d v="2005-04-10T01:45:04"/>
        <d v="2004-07-14T22:50:34"/>
        <d v="2005-02-22T19:25:49"/>
        <d v="2005-03-14T23:56:12"/>
        <d v="2006-01-01T10:43:33"/>
        <d v="2004-11-27T21:02:41"/>
        <d v="2006-12-28T00:09:49"/>
        <d v="2004-08-02T09:21:17"/>
        <d v="2005-01-22T20:09:13"/>
        <d v="2004-10-29T15:40:52"/>
        <d v="2005-02-16T19:15:30"/>
        <d v="2004-10-13T16:20:28"/>
        <d v="2004-06-18T03:43:24"/>
        <d v="2006-08-30T14:24:45"/>
        <d v="2005-09-21T23:13:41"/>
        <d v="2006-03-31T13:46:00"/>
        <d v="2004-10-17T23:24:52"/>
        <d v="2004-11-17T19:22:37"/>
        <d v="2002-05-29T20:16:11"/>
        <d v="2004-11-09T02:11:14"/>
        <d v="2003-09-29T18:01:31"/>
        <d v="2005-07-31T20:01:43"/>
        <d v="2002-02-08T01:56:15"/>
        <d v="2005-03-17T20:45:05"/>
        <d v="2005-07-22T16:19:14"/>
        <d v="2002-07-17T20:22:46"/>
        <d v="2003-01-30T18:01:51"/>
        <d v="1999-11-10T16:48:32"/>
        <d v="2004-10-30T18:59:05"/>
        <d v="2003-07-09T02:32:46"/>
        <d v="2001-06-01T15:34:15"/>
        <d v="2003-01-24T12:14:21"/>
        <d v="2004-12-03T21:39:12"/>
        <d v="2001-08-29T16:12:01"/>
        <d v="2003-07-28T10:46:58"/>
        <d v="2003-08-23T10:14:17"/>
        <d v="2000-12-01T02:34:58"/>
        <d v="2002-06-08T12:29:29"/>
        <d v="2005-01-22T03:18:58"/>
        <d v="2003-09-07T20:36:19"/>
        <d v="2002-03-05T18:33:23"/>
        <d v="2006-09-05T15:00:37"/>
        <d v="2003-04-26T18:11:10"/>
        <d v="2005-08-11T15:13:26"/>
        <d v="2002-02-21T06:03:05"/>
        <d v="2007-02-03T19:26:21"/>
        <d v="2002-07-23T04:46:47"/>
        <d v="2005-04-30T01:52:43"/>
        <d v="2002-04-27T15:43:13"/>
        <d v="2002-11-09T23:47:37"/>
        <d v="2004-04-14T17:53:06"/>
        <d v="2005-03-29T20:38:26"/>
        <d v="2001-10-12T20:58:04"/>
        <d v="2005-02-03T22:49:34"/>
        <d v="2005-09-12T12:41:29"/>
        <d v="2006-08-12T12:35:39"/>
        <d v="2005-05-30T03:20:51"/>
        <d v="2004-07-01T00:58:19"/>
        <d v="2006-03-11T15:36:29"/>
        <d v="2004-07-21T23:32:28"/>
        <d v="2005-03-23T21:05:38"/>
        <d v="2006-08-02T15:59:54"/>
        <d v="2005-08-17T02:31:52"/>
        <d v="2007-01-09T21:40:35"/>
        <d v="2006-03-20T08:12:01"/>
        <d v="2005-03-13T02:51:57"/>
        <d v="2004-07-08T14:12:29"/>
        <d v="2006-04-27T19:49:05"/>
        <d v="2004-12-12T02:36:34"/>
        <d v="2005-02-24T00:14:07"/>
        <d v="2004-07-09T19:41:37"/>
        <d v="2005-08-21T00:32:59"/>
        <d v="2004-07-16T19:55:03"/>
        <d v="2005-04-15T07:50:03"/>
        <d v="2005-10-16T15:04:58"/>
        <d v="2006-09-29T23:43:54"/>
        <d v="2005-01-14T18:28:00"/>
        <d v="2005-05-15T04:09:29"/>
        <d v="2004-06-04T23:07:12"/>
        <d v="2005-11-24T07:55:36"/>
        <d v="2005-11-29T16:12:33"/>
        <d v="2005-02-06T16:13:46"/>
        <d v="2006-02-21T12:52:07"/>
        <d v="2006-01-18T14:08:17"/>
        <d v="2006-01-12T21:45:24"/>
        <d v="2004-09-04T19:13:41"/>
        <d v="2005-03-25T20:17:06"/>
        <d v="2004-07-07T23:13:48"/>
        <d v="2007-01-25T05:51:40"/>
        <d v="2004-07-07T15:56:49"/>
        <d v="2006-05-20T08:11:57"/>
        <d v="2005-08-23T20:10:01"/>
        <d v="2004-06-18T18:05:47"/>
        <d v="2006-01-24T21:36:40"/>
        <d v="2002-08-29T21:39:09"/>
        <d v="2004-10-02T17:56:08"/>
        <d v="2003-12-09T21:54:14"/>
        <d v="2002-03-30T01:13:43"/>
        <d v="2006-05-18T12:59:50"/>
        <d v="2004-03-27T17:06:22"/>
        <d v="2005-06-28T20:59:32"/>
        <d v="2007-02-01T19:14:28"/>
        <d v="2002-06-15T05:42:31"/>
        <d v="2006-07-13T21:08:45"/>
        <d v="2006-11-30T08:03:34"/>
        <d v="2004-12-08T03:26:10"/>
        <d v="2002-08-22T19:38:14"/>
        <d v="2004-03-31T17:00:12"/>
        <d v="2006-03-24T11:56:04"/>
        <d v="2005-07-25T23:52:09"/>
        <d v="2004-09-19T20:59:11"/>
        <d v="2005-10-01T19:01:01"/>
        <d v="2005-09-25T21:13:24"/>
        <d v="2005-09-03T04:00:42"/>
        <d v="2005-04-20T17:56:28"/>
        <d v="2006-11-15T17:50:16"/>
        <d v="2006-11-18T06:09:26"/>
        <d v="2002-08-23T10:07:02"/>
        <d v="2006-10-15T19:26:48"/>
        <d v="2005-05-03T15:04:29"/>
        <d v="2005-10-26T19:54:21"/>
        <d v="2004-11-09T23:11:07"/>
        <d v="2005-04-13T12:55:22"/>
        <d v="2006-06-03T02:31:52"/>
        <d v="2005-08-01T04:03:47"/>
        <d v="2006-05-04T01:28:59"/>
        <d v="2004-01-28T19:45:32"/>
        <d v="2006-08-30T15:45:21"/>
        <d v="2005-02-01T22:49:21"/>
        <d v="2006-09-23T14:45:14"/>
        <d v="2006-09-26T13:11:15"/>
        <d v="2004-12-15T21:54:55"/>
        <d v="2005-01-19T20:45:48"/>
        <d v="2005-04-08T03:51:14"/>
        <d v="2004-08-28T19:51:03"/>
        <d v="2006-06-15T05:55:08"/>
        <d v="2006-11-15T13:58:35"/>
        <d v="2007-02-08T19:00:35"/>
        <d v="2004-10-08T20:13:23"/>
        <d v="2005-08-09T07:31:09"/>
        <d v="2005-07-14T06:16:59"/>
        <d v="2006-02-07T17:09:20"/>
        <d v="2005-12-02T23:55:41"/>
        <d v="2006-11-21T14:59:03"/>
        <d v="2005-11-18T19:20:09"/>
        <d v="2004-11-09T03:48:45"/>
        <d v="2004-05-11T15:38:47"/>
        <d v="2005-02-19T14:25:26"/>
        <d v="2006-01-11T20:47:27"/>
        <d v="2007-02-01T16:31:28"/>
        <d v="2006-06-30T22:17:33"/>
        <d v="2006-06-30T21:13:14"/>
        <d v="2005-03-18T01:40:10"/>
        <d v="2005-09-24T17:06:58"/>
        <d v="2003-09-25T23:00:10"/>
        <d v="2005-07-21T17:55:13"/>
        <d v="2005-08-05T14:56:47"/>
        <d v="2005-11-04T00:36:37"/>
        <d v="2005-03-19T21:29:34"/>
        <d v="2005-08-18T18:20:39"/>
        <d v="2006-01-10T22:13:36"/>
        <d v="2005-09-27T14:07:45"/>
        <d v="2005-11-10T00:51:36"/>
        <d v="2004-06-30T00:29:40"/>
        <d v="2004-11-18T17:58:36"/>
        <d v="2005-12-05T21:13:10"/>
        <d v="2004-09-29T12:59:59"/>
        <d v="2006-06-08T15:11:10"/>
        <d v="2004-10-10T20:34:49"/>
        <d v="2006-04-22T14:59:34"/>
        <d v="2004-06-02T00:42:23"/>
        <d v="2005-08-24T19:09:25"/>
        <d v="2005-01-28T00:01:34"/>
        <d v="2006-03-07T05:04:51"/>
        <d v="2004-06-14T21:29:10"/>
        <d v="2004-10-19T20:55:40"/>
        <d v="2005-01-29T18:07:20"/>
        <d v="2004-06-29T21:57:05"/>
        <d v="2005-02-25T16:42:10"/>
        <d v="2004-09-09T23:23:43"/>
        <d v="2005-05-29T15:21:58"/>
        <d v="2005-01-23T02:51:10"/>
        <d v="2006-06-30T23:04:50"/>
        <d v="2005-04-18T02:31:16"/>
        <d v="2005-03-25T17:22:37"/>
        <d v="2005-02-22T08:01:00"/>
        <d v="2004-07-13T03:19:26"/>
        <d v="2004-08-26T03:22:19"/>
        <d v="2005-02-12T04:21:58"/>
        <d v="2004-11-20T20:16:00"/>
        <d v="2005-07-01T22:33:43"/>
        <d v="2004-05-27T21:33:28"/>
        <d v="2004-07-08T21:31:03"/>
        <d v="2004-08-18T20:59:32"/>
        <d v="2007-03-07T18:35:34"/>
        <d v="2007-03-06T19:14:37"/>
        <d v="2007-01-21T16:33:50"/>
        <d v="2007-02-21T20:41:54"/>
        <d v="2007-02-07T21:59:18"/>
        <d v="2004-09-16T07:04:43"/>
        <d v="2003-04-27T18:47:23"/>
        <d v="2006-05-22T16:45:26"/>
        <d v="2006-08-30T03:35:41"/>
        <d v="2004-07-07T05:30:28"/>
        <d v="2004-05-20T17:53:10"/>
        <d v="2003-06-07T01:29:20"/>
        <d v="2005-11-13T15:41:24"/>
        <d v="2006-09-16T15:43:16"/>
        <d v="2006-01-17T09:33:48"/>
        <d v="2005-09-07T07:59:53"/>
        <d v="2004-10-21T21:57:29"/>
        <d v="2006-04-05T14:19:05"/>
        <d v="2006-02-17T00:44:54"/>
        <d v="2006-10-12T11:10:53"/>
        <d v="2003-08-07T13:03:18"/>
        <d v="2006-11-30T20:34:13"/>
        <d v="2004-10-31T20:08:08"/>
        <d v="2005-07-13T07:50:59"/>
        <d v="2007-01-10T17:52:15"/>
        <d v="2006-03-23T13:55:11"/>
        <d v="2005-07-12T16:14:23"/>
        <d v="2005-11-24T14:23:54"/>
        <d v="2005-03-31T05:46:37"/>
        <d v="2003-03-18T12:59:35"/>
        <d v="2004-08-20T12:37:02"/>
        <d v="2003-04-25T19:23:48"/>
        <d v="2005-02-08T06:32:54"/>
        <d v="2006-09-13T16:03:12"/>
        <d v="2003-02-11T02:54:10"/>
        <d v="2004-03-23T15:59:33"/>
        <d v="2003-12-03T22:01:27"/>
        <d v="2006-09-07T03:26:44"/>
        <d v="2004-03-20T21:18:37"/>
        <d v="2005-02-09T00:45:52"/>
        <d v="2004-09-28T15:46:42"/>
        <d v="2002-05-01T17:16:27"/>
        <d v="2006-09-19T07:53:27"/>
        <d v="2002-01-29T01:29:58"/>
        <d v="2002-05-15T23:42:48"/>
        <d v="2004-07-29T18:45:11"/>
        <d v="2002-05-15T15:33:17"/>
        <d v="2006-08-03T17:03:22"/>
        <d v="2005-03-04T19:10:37"/>
        <d v="2002-06-18T21:35:45"/>
        <d v="2004-04-17T21:17:22"/>
        <d v="2001-11-07T18:21:44"/>
        <d v="2002-07-27T21:37:03"/>
        <d v="2004-08-11T15:15:51"/>
        <d v="2005-03-08T18:58:47"/>
        <d v="2003-12-12T21:36:41"/>
        <d v="2006-07-22T15:45:32"/>
        <d v="2006-09-26T10:36:23"/>
        <d v="2006-06-03T08:47:46"/>
        <d v="2003-05-21T11:04:18"/>
        <d v="2002-12-04T01:31:33"/>
        <d v="2002-01-18T00:53:15"/>
        <d v="2003-04-09T13:54:44"/>
        <d v="2002-05-01T07:00:31"/>
        <d v="2002-10-12T13:53:48"/>
        <d v="2001-07-11T16:01:58"/>
        <d v="2005-06-16T23:00:50"/>
        <d v="2002-02-27T14:45:23"/>
        <d v="2004-04-15T19:49:50"/>
        <d v="2004-02-16T16:55:30"/>
        <d v="2002-12-14T12:45:40"/>
        <d v="2003-09-20T20:51:34"/>
        <d v="2006-04-14T20:45:21"/>
        <d v="2003-02-06T03:02:08"/>
        <d v="2001-11-15T00:19:14"/>
        <d v="2005-05-11T07:07:56"/>
        <d v="2005-06-16T16:03:24"/>
        <d v="2004-07-25T23:28:26"/>
        <d v="2005-10-22T14:03:41"/>
        <d v="2007-02-08T10:44:48"/>
        <d v="2005-01-13T22:35:54"/>
        <d v="2005-01-21T22:11:58"/>
        <d v="2005-04-08T12:50:46"/>
        <d v="2004-10-07T18:54:03"/>
        <d v="2006-07-07T04:32:47"/>
        <d v="2004-06-24T13:39:40"/>
        <d v="2004-06-17T04:45:52"/>
        <d v="2006-06-29T16:50:43"/>
        <d v="2005-02-20T00:18:54"/>
        <d v="2005-01-11T22:31:43"/>
        <d v="2006-08-09T21:35:59"/>
        <d v="2005-06-27T05:32:39"/>
        <d v="2005-06-20T10:03:25"/>
        <d v="2006-02-15T16:35:59"/>
        <d v="2004-05-20T12:37:21"/>
        <d v="2004-06-04T12:40:28"/>
        <d v="2004-06-07T22:34:00"/>
        <d v="2005-07-15T16:12:01"/>
        <d v="2006-05-17T06:21:10"/>
        <d v="2004-11-04T13:16:06"/>
        <d v="2004-09-17T05:50:09"/>
        <d v="2005-07-06T15:31:47"/>
        <d v="2005-06-02T01:34:36"/>
        <d v="2004-08-29T10:53:10"/>
        <d v="2005-07-27T12:07:53"/>
        <d v="2005-06-29T06:24:50"/>
        <d v="2005-05-29T20:57:18"/>
        <d v="2005-07-22T20:18:55"/>
        <d v="2006-03-22T11:55:25"/>
        <d v="2004-04-29T03:21:04"/>
        <d v="2005-01-23T11:55:03"/>
        <d v="2005-02-18T17:51:38"/>
        <d v="2006-11-19T17:49:21"/>
        <d v="2005-04-08T09:35:15"/>
        <d v="2006-07-08T18:38:29"/>
        <d v="2005-07-02T11:13:12"/>
        <d v="2005-01-18T15:14:22"/>
        <d v="2005-09-02T14:21:26"/>
        <d v="2005-05-14T12:36:49"/>
        <d v="2006-01-31T14:39:49"/>
        <d v="2004-08-23T22:08:55"/>
        <d v="2005-02-24T16:24:52"/>
        <d v="2005-03-03T00:16:46"/>
        <d v="2005-05-11T06:29:56"/>
        <d v="2005-11-03T19:01:26"/>
        <d v="2005-06-15T00:50:12"/>
        <d v="2006-05-04T16:24:26"/>
        <d v="2005-09-06T06:21:09"/>
        <d v="2006-05-05T10:25:18"/>
        <d v="2004-04-28T20:09:08"/>
        <d v="2005-06-15T19:47:50"/>
        <d v="2004-10-25T17:01:34"/>
        <d v="2005-09-20T03:03:53"/>
        <d v="2005-01-14T23:02:10"/>
        <d v="2005-11-04T16:53:37"/>
        <d v="2007-01-11T06:16:58"/>
        <d v="2005-10-29T21:48:04"/>
        <d v="2004-07-21T14:34:56"/>
        <d v="2004-08-01T05:45:54"/>
        <d v="2005-02-24T00:51:19"/>
        <d v="2005-10-13T17:44:57"/>
        <d v="2004-05-24T22:51:35"/>
        <d v="2006-05-02T17:42:30"/>
        <d v="2006-12-05T13:06:20"/>
        <d v="2005-04-08T00:23:53"/>
        <d v="2005-04-13T16:36:34"/>
        <d v="2006-03-24T19:21:05"/>
        <d v="2005-04-28T15:34:19"/>
        <d v="2006-03-24T10:16:40"/>
        <d v="2004-08-06T00:10:11"/>
        <d v="2006-01-20T00:03:49"/>
        <d v="2004-05-21T01:05:03"/>
        <d v="2004-07-15T04:34:57"/>
        <d v="2005-04-16T17:11:59"/>
        <d v="2005-12-31T00:11:11"/>
        <d v="2005-06-09T00:54:07"/>
        <d v="2006-12-22T22:04:55"/>
        <d v="2004-11-10T13:04:55"/>
        <d v="2005-08-16T08:41:44"/>
        <d v="2006-04-20T19:12:56"/>
        <d v="2005-09-09T14:10:48"/>
        <d v="2004-05-24T18:57:09"/>
        <d v="2004-07-10T16:12:03"/>
        <d v="2005-06-16T14:43:27"/>
        <d v="2004-11-06T02:44:19"/>
        <d v="2006-09-14T22:55:21"/>
        <d v="2006-06-10T04:41:12"/>
        <d v="2006-09-05T19:50:54"/>
        <d v="2006-06-19T14:14:41"/>
        <d v="2004-04-16T04:32:45"/>
        <d v="2004-11-30T17:43:33"/>
        <d v="2005-04-20T02:47:18"/>
        <d v="2004-12-28T19:37:11"/>
        <d v="2006-12-18T20:16:26"/>
        <d v="2006-04-05T03:04:53"/>
        <d v="2005-06-15T17:51:19"/>
        <d v="2006-10-29T22:55:24"/>
        <d v="2005-05-03T14:46:35"/>
        <d v="2005-12-20T17:24:21"/>
        <d v="2005-07-06T21:44:12"/>
        <d v="2004-10-03T14:20:36"/>
        <d v="2006-04-01T14:18:38"/>
        <d v="2005-12-31T21:40:37"/>
        <d v="2004-11-04T17:27:15"/>
        <d v="2005-02-11T01:50:01"/>
        <d v="2005-09-13T15:11:24"/>
        <d v="2004-12-11T10:15:24"/>
        <d v="2004-10-09T12:50:40"/>
        <d v="2004-07-29T20:43:05"/>
        <d v="2004-07-10T17:49:52"/>
        <d v="2006-02-14T21:12:08"/>
        <d v="2004-08-17T17:08:24"/>
        <d v="2004-11-09T18:33:15"/>
        <d v="2005-02-01T23:40:15"/>
        <d v="2004-06-20T13:19:52"/>
        <d v="2006-11-27T21:48:41"/>
        <d v="2005-09-10T15:30:58"/>
        <d v="2005-09-30T15:57:33"/>
        <d v="2006-05-25T01:52:38"/>
        <d v="2004-07-09T05:37:12"/>
        <d v="2004-12-08T21:42:19"/>
        <d v="2005-07-24T10:33:16"/>
        <d v="2005-07-10T04:00:18"/>
        <d v="2004-10-27T23:13:51"/>
        <d v="2006-08-24T01:21:53"/>
        <d v="2005-07-13T15:34:26"/>
        <d v="2006-03-15T21:03:57"/>
        <d v="2006-05-09T17:33:39"/>
        <d v="2004-10-16T06:23:21"/>
        <d v="2005-04-12T20:11:27"/>
        <d v="2005-05-17T18:27:06"/>
        <d v="2005-12-15T03:09:34"/>
        <d v="2004-07-07T22:08:59"/>
        <d v="2005-01-12T21:46:34"/>
        <d v="2006-02-14T09:33:10"/>
        <d v="2004-04-25T11:26:29"/>
        <d v="2005-08-28T05:37:27"/>
        <d v="2005-09-30T15:06:47"/>
        <d v="2004-07-05T14:52:09"/>
        <d v="2005-02-22T19:01:10"/>
        <d v="2004-08-25T21:16:44"/>
        <d v="2005-04-02T20:58:47"/>
        <d v="2005-01-08T03:39:39"/>
        <d v="2005-04-08T13:21:50"/>
        <d v="2004-08-11T14:01:08"/>
        <d v="2005-02-08T18:22:59"/>
        <d v="2004-06-15T16:03:49"/>
        <d v="2006-02-02T23:57:26"/>
        <d v="2004-04-24T13:32:38"/>
        <d v="2005-04-06T14:01:04"/>
        <d v="2004-08-20T06:59:23"/>
        <d v="2005-01-20T03:57:17"/>
        <d v="2006-05-05T22:57:33"/>
        <d v="2004-05-15T15:16:04"/>
        <d v="2006-07-02T14:00:08"/>
        <d v="2004-09-29T15:37:03"/>
        <d v="2004-06-12T10:58:33"/>
        <d v="2004-12-30T16:53:34"/>
        <d v="2004-07-24T19:25:12"/>
        <d v="2004-12-08T18:33:38"/>
        <d v="2005-01-29T23:02:35"/>
        <d v="2005-11-25T19:17:39"/>
        <d v="2005-03-13T03:06:20"/>
        <d v="2005-05-07T21:56:38"/>
        <d v="2005-04-23T03:21:00"/>
        <d v="2006-07-16T12:44:52"/>
        <d v="2006-10-06T13:29:27"/>
        <d v="2005-04-02T15:34:53"/>
        <d v="2005-10-19T19:45:17"/>
        <d v="2005-12-23T08:45:52"/>
        <d v="2004-08-20T19:16:13"/>
        <d v="2006-09-15T16:33:59"/>
        <d v="2005-09-07T19:00:21"/>
        <d v="2007-02-24T14:00:03"/>
        <d v="2005-05-16T17:47:29"/>
        <d v="2006-04-04T23:00:50"/>
        <d v="2005-01-26T00:16:12"/>
        <d v="2006-03-09T18:41:57"/>
        <d v="2006-05-08T00:12:05"/>
        <d v="2004-08-11T18:10:23"/>
        <d v="2005-02-25T05:05:59"/>
        <d v="2005-01-31T05:51:46"/>
        <d v="2005-06-01T11:17:04"/>
        <d v="2004-07-06T21:50:19"/>
        <d v="2005-06-06T17:30:33"/>
        <d v="2005-08-16T17:43:32"/>
        <d v="2005-02-06T04:44:52"/>
        <d v="2006-08-03T12:34:20"/>
        <d v="2005-04-02T18:52:33"/>
        <d v="2004-06-17T16:04:11"/>
        <d v="2004-07-31T15:47:58"/>
        <d v="2006-11-20T02:38:40"/>
        <d v="2005-12-02T19:38:28"/>
        <d v="2004-08-28T01:27:51"/>
        <d v="2004-10-28T16:24:46"/>
        <d v="2006-02-24T17:32:10"/>
        <d v="2005-01-21T21:08:54"/>
        <d v="2004-10-09T15:22:27"/>
        <d v="2004-12-19T19:47:03"/>
        <d v="2005-08-02T21:58:50"/>
        <d v="2005-08-08T13:25:56"/>
        <d v="2006-01-11T16:29:03"/>
        <d v="2004-09-11T15:10:36"/>
        <d v="2006-07-25T06:41:21"/>
        <d v="2006-10-11T23:22:08"/>
        <d v="2006-03-02T12:00:06"/>
        <d v="2006-09-14T07:22:31"/>
        <d v="2006-05-21T08:41:21"/>
        <d v="2005-11-28T00:29:22"/>
        <d v="2005-12-02T13:47:00"/>
        <d v="2007-01-05T20:05:30"/>
        <d v="2006-09-09T18:25:10"/>
        <d v="2006-01-20T20:07:47"/>
        <d v="2004-09-02T11:29:32"/>
        <d v="2006-12-20T15:57:51"/>
        <d v="2005-03-26T21:54:00"/>
        <d v="2007-02-09T17:36:33"/>
        <d v="2004-05-18T04:38:49"/>
        <d v="2007-02-14T17:46:00"/>
        <d v="2007-01-17T19:51:10"/>
        <d v="2006-06-13T21:29:42"/>
        <d v="2002-11-26T20:04:12"/>
        <d v="2006-01-28T20:22:56"/>
        <d v="2004-10-15T21:08:44"/>
        <d v="2004-09-05T16:11:45"/>
        <d v="2004-11-13T18:09:51"/>
        <d v="2005-04-03T05:11:23"/>
        <d v="2005-12-21T05:05:19"/>
        <d v="2004-10-26T13:40:40"/>
        <d v="2004-12-22T19:58:39"/>
        <d v="2005-11-25T11:15:16"/>
        <d v="2005-01-19T16:52:10"/>
        <d v="2005-05-21T20:04:09"/>
        <d v="2004-10-07T02:58:00"/>
        <d v="2004-05-25T17:27:18"/>
        <d v="2004-05-18T13:09:12"/>
        <d v="2004-07-20T20:24:03"/>
        <d v="2005-06-07T07:09:36"/>
        <d v="2004-04-28T20:00:20"/>
        <d v="2005-06-14T20:18:53"/>
        <d v="2006-10-17T14:51:09"/>
        <d v="2006-07-13T22:53:29"/>
        <d v="2005-04-26T16:13:06"/>
        <d v="2002-09-06T23:51:15"/>
        <d v="2004-05-01T12:13:33"/>
        <d v="2007-02-17T11:01:32"/>
        <d v="2005-02-17T16:54:11"/>
        <d v="2006-07-16T06:20:25"/>
        <d v="2004-10-19T17:00:47"/>
        <d v="2005-08-16T17:56:11"/>
        <d v="2006-08-15T21:10:47"/>
        <d v="2005-08-11T01:04:19"/>
        <d v="2006-07-19T02:38:45"/>
        <d v="2006-10-01T12:50:55"/>
        <d v="2003-04-04T13:26:49"/>
        <d v="2003-07-11T18:50:44"/>
        <d v="2000-07-18T21:26:13"/>
        <d v="2006-01-03T06:03:17"/>
        <d v="2003-12-02T19:03:58"/>
        <d v="2005-06-21T19:00:21"/>
        <d v="2005-12-20T20:50:48"/>
        <d v="2005-09-05T16:30:47"/>
        <d v="2005-03-19T01:41:39"/>
        <d v="2006-01-17T17:26:38"/>
        <d v="2004-07-22T03:44:15"/>
        <d v="2004-08-10T19:16:26"/>
        <d v="2006-03-14T23:44:14"/>
        <d v="2004-12-01T21:37:42"/>
        <d v="2005-05-14T00:20:55"/>
        <d v="2006-04-05T04:02:40"/>
        <d v="2007-01-09T09:59:05"/>
        <d v="2005-04-27T16:04:54"/>
        <d v="2004-08-10T18:16:53"/>
        <d v="2005-01-22T19:59:14"/>
        <d v="2004-11-09T22:59:50"/>
        <d v="2004-07-30T15:16:24"/>
        <d v="2006-03-04T15:36:51"/>
        <d v="2006-03-31T08:59:00"/>
        <d v="2004-07-08T22:27:26"/>
        <d v="2005-08-28T06:35:34"/>
        <d v="2004-07-13T18:49:08"/>
        <d v="2005-08-31T12:51:32"/>
        <d v="2006-09-17T22:08:58"/>
        <d v="2005-10-21T03:07:26"/>
        <d v="2004-07-04T01:19:32"/>
        <d v="2006-06-10T05:28:57"/>
        <d v="2005-08-09T22:31:19"/>
        <d v="2005-09-15T16:35:52"/>
        <d v="2004-11-13T20:00:34"/>
        <d v="2006-11-16T17:36:09"/>
        <d v="2005-04-02T17:34:41"/>
        <d v="2006-10-15T16:34:22"/>
        <d v="2005-04-16T16:25:00"/>
        <d v="2006-02-08T13:42:39"/>
        <d v="2006-06-30T02:27:20"/>
        <d v="2005-08-09T15:38:43"/>
        <d v="2007-01-31T22:57:58"/>
        <d v="2005-01-26T03:19:55"/>
        <d v="2005-02-19T17:07:15"/>
        <d v="2004-10-27T00:40:44"/>
        <d v="2005-08-20T04:21:31"/>
        <d v="2005-10-15T22:09:06"/>
        <d v="2004-08-01T13:31:18"/>
        <d v="2005-04-05T17:22:11"/>
        <d v="2005-08-29T21:12:39"/>
        <d v="2005-06-17T16:05:59"/>
        <d v="2006-10-22T03:36:30"/>
        <d v="2004-12-07T13:44:07"/>
        <d v="2006-06-07T13:01:23"/>
        <d v="2005-03-01T19:39:05"/>
        <d v="2006-07-15T22:45:43"/>
        <d v="2005-09-07T14:51:52"/>
        <d v="2004-04-30T21:49:01"/>
        <d v="2005-07-21T19:05:56"/>
        <d v="2006-06-02T00:36:20"/>
        <d v="2005-04-19T19:48:46"/>
        <d v="2006-09-16T12:05:01"/>
        <d v="2005-12-20T19:00:49"/>
        <d v="2006-01-12T04:33:11"/>
        <d v="2004-09-19T14:56:15"/>
        <d v="2005-06-15T09:12:17"/>
        <d v="2006-07-04T08:10:18"/>
        <d v="2005-04-12T03:45:06"/>
        <d v="2005-01-01T21:48:31"/>
        <d v="2004-08-24T17:15:16"/>
        <d v="2005-08-24T10:17:56"/>
        <d v="2005-05-03T19:32:31"/>
        <d v="2005-02-26T16:19:54"/>
        <d v="2004-07-23T03:00:10"/>
        <d v="2007-01-10T00:45:19"/>
        <d v="2004-09-02T14:17:00"/>
        <d v="2006-09-02T02:55:34"/>
        <d v="2005-03-17T17:33:02"/>
        <d v="2004-07-22T15:10:50"/>
        <d v="2006-05-06T10:43:47"/>
        <d v="2005-03-17T12:22:05"/>
        <d v="2006-05-19T08:59:20"/>
        <d v="2006-06-13T15:35:23"/>
        <d v="2005-02-24T01:05:32"/>
        <d v="2006-03-06T22:36:36"/>
        <d v="2004-07-27T16:18:55"/>
        <d v="2006-11-04T22:22:12"/>
        <d v="2006-06-09T23:49:58"/>
        <d v="2004-12-03T18:43:21"/>
        <d v="2005-12-07T04:57:52"/>
        <d v="2006-02-26T00:26:02"/>
        <d v="2005-01-29T20:33:49"/>
        <d v="2007-02-14T19:49:01"/>
        <d v="2007-03-09T20:13:39"/>
        <d v="2007-03-14T15:21:56"/>
        <d v="2007-03-09T13:54:05"/>
        <d v="2007-02-20T08:24:20"/>
        <d v="2007-02-22T13:33:54"/>
        <d v="2007-03-06T17:16:59"/>
        <d v="2007-03-13T03:38:41"/>
        <d v="2007-02-23T11:05:54"/>
        <d v="2007-03-13T21:14:29"/>
        <d v="2007-03-15T15:30:07"/>
        <d v="2007-02-19T06:29:20"/>
        <d v="2007-03-08T17:15:03"/>
        <d v="2007-03-06T18:04:48"/>
        <d v="2007-02-17T12:18:59"/>
        <d v="2007-03-14T08:35:56"/>
        <d v="2007-03-02T12:55:07"/>
        <d v="2007-01-27T00:58:54"/>
        <d v="2007-03-02T16:22:46"/>
        <d v="2004-09-26T23:15:55"/>
        <d v="2004-09-08T15:58:04"/>
        <d v="2002-11-13T00:25:00"/>
        <d v="2000-10-26T06:20:03"/>
        <d v="2004-08-10T20:09:34"/>
        <d v="2003-10-03T20:49:27"/>
        <d v="2001-03-30T03:42:17"/>
        <d v="2002-03-02T21:00:58"/>
        <d v="2002-11-20T11:58:45"/>
        <d v="2002-04-27T22:52:24"/>
        <d v="2004-07-08T18:55:05"/>
        <d v="2003-06-22T20:09:12"/>
        <d v="2001-12-06T01:36:01"/>
        <d v="2004-07-20T06:21:27"/>
        <d v="2004-09-14T12:52:02"/>
        <d v="2004-06-08T16:27:42"/>
        <d v="2004-05-15T18:05:25"/>
        <d v="2004-05-06T19:20:15"/>
        <d v="2001-04-10T03:49:20"/>
        <d v="2004-10-27T16:35:53"/>
        <d v="2004-07-18T04:13:01"/>
        <d v="2004-05-12T02:32:33"/>
        <d v="2003-11-13T17:42:41"/>
        <d v="2004-05-29T01:55:44"/>
        <d v="2006-04-06T14:35:58"/>
        <d v="2002-01-14T17:31:08"/>
        <d v="2004-08-26T21:04:52"/>
        <d v="2004-08-10T20:45:08"/>
        <d v="2000-12-18T21:17:07"/>
        <d v="2003-07-22T22:20:31"/>
        <d v="2004-05-21T16:00:09"/>
        <d v="2004-06-15T14:31:15"/>
        <d v="2003-04-11T16:51:11"/>
        <d v="2004-05-20T09:54:09"/>
        <d v="2004-05-19T07:26:27"/>
        <d v="2001-12-05T22:47:01"/>
        <d v="2003-08-05T19:04:29"/>
        <d v="2004-05-31T23:50:31"/>
        <d v="2004-07-08T23:27:21"/>
        <d v="2004-08-16T22:10:38"/>
        <d v="2004-07-14T15:59:33"/>
        <d v="2005-05-19T09:58:22"/>
        <d v="2005-04-23T08:18:52"/>
        <d v="2006-11-09T03:37:55"/>
        <d v="2006-06-17T18:07:49"/>
        <d v="2005-01-13T22:34:19"/>
        <d v="2005-01-05T23:14:16"/>
        <d v="2005-06-26T01:29:58"/>
        <d v="2005-01-12T14:15:42"/>
        <d v="2005-06-01T14:21:15"/>
        <d v="2005-01-04T11:50:18"/>
        <d v="2005-01-08T10:11:17"/>
        <d v="2004-08-06T18:16:58"/>
        <d v="2006-03-31T07:41:41"/>
        <d v="2004-08-09T18:24:37"/>
        <d v="2005-10-15T20:29:06"/>
        <d v="2005-08-25T23:43:42"/>
        <d v="2005-06-16T16:27:59"/>
        <d v="2005-03-31T08:59:32"/>
        <d v="2005-08-19T06:37:31"/>
        <d v="2005-02-21T06:40:07"/>
        <d v="2004-07-06T14:31:17"/>
        <d v="2004-05-18T15:17:38"/>
        <d v="2002-04-14T22:28:39"/>
        <d v="2004-07-13T14:04:40"/>
        <d v="2004-07-08T19:05:51"/>
        <d v="2005-06-15T18:19:19"/>
        <d v="2005-11-28T19:01:13"/>
        <d v="2005-08-02T15:57:51"/>
        <d v="2005-06-09T11:06:11"/>
        <d v="2006-10-05T13:06:24"/>
        <d v="2004-11-27T00:03:06"/>
        <d v="2005-02-14T23:35:47"/>
        <d v="2007-02-06T20:00:04"/>
        <d v="2005-05-30T16:43:23"/>
        <d v="2005-09-22T13:58:17"/>
        <d v="2005-07-20T20:02:56"/>
        <d v="2006-11-23T20:25:13"/>
        <d v="2006-05-13T13:25:38"/>
        <d v="2005-09-29T14:00:12"/>
        <d v="2006-12-18T21:10:36"/>
        <d v="2005-11-14T17:01:24"/>
        <d v="2004-10-20T06:59:58"/>
        <d v="2004-09-15T04:02:06"/>
        <d v="2006-03-17T22:39:07"/>
        <d v="2006-04-03T19:31:57"/>
        <d v="2007-01-31T19:19:15"/>
        <d v="2006-12-30T18:56:48"/>
        <d v="2006-06-01T08:20:51"/>
        <d v="2006-11-28T22:00:33"/>
        <d v="2005-09-04T11:23:04"/>
        <d v="2005-05-31T12:14:58"/>
        <d v="2005-09-30T02:08:13"/>
        <d v="2007-01-19T16:39:08"/>
        <d v="2004-09-10T07:47:50"/>
        <d v="2004-08-19T18:08:12"/>
        <d v="2005-09-14T02:19:22"/>
        <d v="2006-11-01T16:39:42"/>
        <d v="2005-05-10T14:24:18"/>
        <d v="2005-08-13T11:20:00"/>
        <d v="2005-06-11T10:25:12"/>
        <d v="2005-03-04T21:19:17"/>
        <d v="2005-05-20T17:55:14"/>
        <d v="2004-10-05T17:48:44"/>
        <d v="2005-05-21T17:32:46"/>
        <d v="2006-08-08T11:20:40"/>
        <d v="2006-08-20T13:50:28"/>
        <d v="2005-02-23T02:03:29"/>
        <d v="2004-09-06T18:26:15"/>
        <d v="2005-05-19T13:46:17"/>
        <d v="2007-01-23T13:25:52"/>
        <d v="2004-12-08T21:17:41"/>
        <d v="2006-09-01T18:15:45"/>
        <d v="2005-10-25T16:08:38"/>
        <d v="2005-06-15T17:24:36"/>
        <d v="2004-11-20T07:34:22"/>
        <d v="2005-10-06T12:23:08"/>
        <d v="2005-01-11T19:12:18"/>
        <d v="2005-11-02T17:05:15"/>
        <d v="2005-05-11T12:52:02"/>
        <d v="2005-06-16T18:11:00"/>
        <d v="2006-08-08T21:42:08"/>
        <d v="2005-05-12T09:29:57"/>
        <d v="2005-06-11T12:47:45"/>
        <d v="2004-10-02T10:29:35"/>
        <d v="2005-10-06T12:00:09"/>
        <d v="2006-08-29T19:14:02"/>
        <d v="2006-01-30T16:54:32"/>
        <d v="2005-01-12T21:07:51"/>
        <d v="2006-02-25T22:47:59"/>
        <d v="2004-10-18T16:23:26"/>
        <d v="2005-04-29T20:21:43"/>
        <d v="2006-03-02T02:27:39"/>
        <d v="2005-04-26T18:09:58"/>
        <d v="2005-08-02T00:28:25"/>
        <d v="2006-03-16T04:39:48"/>
        <d v="2006-01-09T17:51:38"/>
        <d v="2006-01-10T21:14:13"/>
        <d v="2007-01-27T22:37:06"/>
        <d v="2006-07-16T20:09:42"/>
        <d v="2005-11-02T18:00:28"/>
        <d v="2006-05-15T18:35:15"/>
        <d v="2007-01-23T08:50:02"/>
        <d v="2007-02-09T12:21:31"/>
        <d v="2005-08-15T16:51:40"/>
        <d v="2005-10-04T18:29:08"/>
        <d v="2007-02-02T10:12:32"/>
        <d v="2005-05-16T12:59:14"/>
        <d v="2006-08-27T10:37:09"/>
        <d v="2005-10-31T18:09:32"/>
        <d v="2005-07-07T18:30:56"/>
        <d v="2005-08-22T22:59:28"/>
        <d v="2005-09-13T22:01:03"/>
        <d v="2005-04-07T17:51:02"/>
        <d v="2006-06-17T17:39:36"/>
        <d v="2006-11-07T08:26:16"/>
        <d v="2005-02-20T15:38:04"/>
        <d v="2006-11-22T14:59:12"/>
        <d v="2005-06-30T20:32:28"/>
        <d v="2006-05-03T05:15:42"/>
        <d v="2006-04-15T01:22:19"/>
        <d v="2006-03-23T21:02:45"/>
        <d v="2006-09-15T15:36:18"/>
        <d v="2005-09-05T22:17:05"/>
        <d v="2005-09-16T07:00:10"/>
        <d v="2006-10-21T19:25:46"/>
        <d v="2006-01-12T05:51:57"/>
        <d v="2005-04-10T06:25:11"/>
        <d v="2006-04-06T07:17:21"/>
        <d v="2004-07-05T20:54:35"/>
        <d v="2006-05-09T00:57:04"/>
        <d v="2006-03-02T07:14:53"/>
        <d v="2004-12-16T14:03:06"/>
        <d v="2006-05-23T01:05:57"/>
        <d v="2004-10-01T02:24:25"/>
        <d v="2006-05-31T00:14:56"/>
        <d v="2006-08-26T08:46:48"/>
        <d v="2006-05-22T13:59:50"/>
        <d v="2005-02-28T18:51:17"/>
        <d v="2005-02-05T17:08:25"/>
        <d v="2006-04-08T08:59:26"/>
        <d v="2004-07-01T13:48:03"/>
        <d v="2004-07-16T07:45:08"/>
        <d v="2005-03-01T21:17:48"/>
        <d v="2005-08-31T16:44:46"/>
        <d v="2004-06-18T20:38:50"/>
        <d v="2005-05-23T16:14:40"/>
        <d v="2005-06-29T12:30:22"/>
        <d v="2004-07-06T16:10:46"/>
        <d v="2006-03-08T09:34:06"/>
        <d v="2004-09-18T06:46:07"/>
        <d v="2007-02-03T13:48:00"/>
        <d v="2006-06-28T15:58:38"/>
        <d v="2006-11-11T23:22:34"/>
        <d v="2006-05-20T19:10:21"/>
        <d v="2005-02-26T07:06:50"/>
        <d v="2006-03-23T21:59:44"/>
        <d v="2004-07-30T04:48:13"/>
        <d v="2005-02-17T02:32:48"/>
        <d v="2005-02-18T00:35:10"/>
        <d v="2006-04-24T13:14:14"/>
        <d v="2006-04-06T13:24:40"/>
        <d v="2006-05-23T02:39:32"/>
        <d v="2005-10-24T16:50:11"/>
        <d v="2004-06-15T09:29:25"/>
        <d v="2006-05-05T23:49:38"/>
        <d v="2006-04-19T10:22:30"/>
        <d v="2005-09-22T17:26:46"/>
        <d v="2006-04-29T14:52:07"/>
        <d v="2006-06-15T19:34:32"/>
        <d v="2004-07-01T10:01:50"/>
        <d v="2004-10-19T07:27:59"/>
        <d v="2007-01-11T01:22:14"/>
        <d v="2006-11-23T01:59:03"/>
        <d v="2004-08-14T00:36:30"/>
        <d v="2005-02-20T02:11:57"/>
        <d v="2004-07-30T18:30:45"/>
        <d v="2006-02-21T23:27:29"/>
        <d v="2005-11-12T02:26:32"/>
        <d v="2005-04-12T01:37:17"/>
        <d v="2005-07-06T22:24:54"/>
        <d v="2004-11-25T04:47:39"/>
        <d v="2006-11-16T00:59:40"/>
        <d v="2006-11-16T08:01:25"/>
        <d v="2005-11-03T20:59:25"/>
        <d v="2004-08-03T13:09:16"/>
        <d v="2005-06-23T20:30:40"/>
        <d v="2005-09-27T17:33:36"/>
        <d v="2004-05-05T14:39:33"/>
        <d v="2005-02-23T16:49:54"/>
        <d v="2005-02-17T17:34:59"/>
        <d v="2004-08-06T08:31:46"/>
        <d v="2005-08-08T12:20:00"/>
        <d v="2004-10-24T22:52:58"/>
        <d v="2005-02-08T04:26:23"/>
        <d v="2006-07-08T10:20:56"/>
        <d v="2006-06-03T18:47:00"/>
        <d v="2005-10-14T02:06:08"/>
        <d v="2004-11-09T20:49:12"/>
        <d v="2004-11-02T15:28:26"/>
        <d v="2004-11-03T18:18:08"/>
        <d v="2005-05-18T11:04:01"/>
        <d v="2006-05-04T13:31:22"/>
        <d v="2004-06-24T18:35:45"/>
        <d v="2004-07-09T13:05:48"/>
        <d v="2006-03-17T20:17:35"/>
        <d v="2004-10-10T22:07:10"/>
        <d v="2004-06-26T14:17:25"/>
        <d v="2005-05-15T17:05:44"/>
        <d v="2004-05-04T10:43:09"/>
        <d v="2006-01-08T11:28:49"/>
        <d v="2004-10-28T18:02:56"/>
        <d v="2005-01-21T22:05:25"/>
        <d v="2004-07-13T22:53:34"/>
        <d v="2005-07-07T17:22:26"/>
        <d v="2005-10-12T14:50:43"/>
        <d v="2005-05-25T11:05:24"/>
        <d v="2005-05-27T12:05:02"/>
        <d v="2006-02-09T00:24:46"/>
        <d v="2004-05-31T11:49:36"/>
        <d v="2004-06-05T10:08:09"/>
        <d v="2004-06-17T23:48:24"/>
        <d v="2006-06-23T19:32:38"/>
        <d v="2006-05-10T00:59:50"/>
        <d v="2005-09-17T00:32:52"/>
        <d v="2004-08-27T23:01:02"/>
        <d v="2005-02-17T17:35:38"/>
        <d v="2006-11-01T19:58:45"/>
        <d v="2006-04-07T03:27:36"/>
        <d v="2005-03-25T09:54:05"/>
        <d v="2004-09-11T21:55:48"/>
        <d v="2004-04-22T20:01:47"/>
        <d v="2006-03-19T19:43:05"/>
        <d v="2006-02-04T02:10:02"/>
        <d v="2005-02-01T18:59:23"/>
        <d v="2005-11-14T13:29:36"/>
        <d v="2005-03-24T21:52:21"/>
        <d v="2005-01-13T16:14:44"/>
        <d v="2004-09-01T14:48:56"/>
        <d v="2004-09-01T01:21:43"/>
        <d v="2004-06-01T15:29:12"/>
        <d v="2005-02-02T17:17:27"/>
        <d v="2006-10-19T00:31:01"/>
        <d v="2004-06-29T22:41:41"/>
        <d v="2004-07-18T17:32:33"/>
        <d v="2006-01-10T13:56:54"/>
        <d v="2004-05-16T01:30:55"/>
        <d v="2004-06-09T09:07:49"/>
        <d v="2006-07-21T14:48:13"/>
        <d v="2004-07-30T12:59:53"/>
        <d v="2005-07-19T17:03:40"/>
        <d v="2005-04-05T22:16:07"/>
        <d v="2006-01-04T21:52:10"/>
        <d v="2004-06-18T02:57:08"/>
        <d v="2005-10-16T10:18:41"/>
        <d v="2005-04-29T20:11:12"/>
        <d v="2004-08-09T12:35:46"/>
        <d v="2006-05-31T06:59:46"/>
        <d v="2005-09-24T12:43:56"/>
        <d v="2005-01-11T19:58:45"/>
        <d v="2006-02-01T21:20:12"/>
        <d v="2004-11-16T02:51:29"/>
        <d v="2006-06-11T01:15:38"/>
        <d v="2005-01-31T16:54:31"/>
        <d v="2005-03-24T17:22:07"/>
        <d v="2004-06-29T15:20:26"/>
        <d v="2006-06-14T23:29:16"/>
        <d v="2004-06-30T16:45:59"/>
        <d v="2006-09-13T18:00:27"/>
        <d v="2004-06-30T04:56:07"/>
        <d v="2005-01-11T16:57:37"/>
        <d v="2005-01-06T04:51:43"/>
        <d v="2006-04-20T11:31:00"/>
        <d v="2004-07-31T12:39:12"/>
        <d v="2006-09-30T15:11:19"/>
        <d v="2005-06-23T21:33:48"/>
        <d v="2006-08-30T22:03:05"/>
        <d v="2006-07-24T03:07:17"/>
        <d v="2005-07-14T15:01:12"/>
        <d v="2006-02-19T00:27:30"/>
        <d v="2005-02-17T16:07:12"/>
        <d v="2006-08-23T18:22:09"/>
        <d v="2006-03-29T15:24:05"/>
        <d v="2006-06-08T00:31:42"/>
        <d v="2004-07-20T19:41:30"/>
        <d v="2004-10-15T04:05:31"/>
        <d v="2005-02-26T20:01:36"/>
        <d v="2006-06-20T12:02:11"/>
        <d v="2004-10-05T21:08:24"/>
        <d v="2004-10-08T06:43:10"/>
        <d v="2005-05-03T17:40:43"/>
        <d v="2005-02-17T22:00:22"/>
        <d v="2004-05-21T20:31:20"/>
        <d v="2005-06-15T07:37:07"/>
        <d v="2004-12-15T05:56:28"/>
        <d v="2004-06-05T18:31:06"/>
        <d v="2004-06-02T16:03:01"/>
        <d v="2006-05-16T18:14:59"/>
        <d v="2006-01-02T16:38:00"/>
        <d v="2005-05-01T21:00:01"/>
        <d v="2005-05-24T22:34:12"/>
        <d v="2005-03-23T18:26:00"/>
        <d v="2004-04-23T15:15:31"/>
        <d v="2006-03-14T19:15:24"/>
        <d v="2005-04-26T05:59:44"/>
        <d v="2005-09-20T00:13:17"/>
        <d v="2004-07-27T20:47:16"/>
        <d v="2006-11-15T05:09:35"/>
        <d v="2004-10-02T18:18:29"/>
        <d v="2006-08-02T20:19:26"/>
        <d v="2006-05-21T17:48:24"/>
        <d v="2006-03-30T03:48:24"/>
        <d v="2005-05-07T00:52:05"/>
        <d v="2006-02-18T22:03:58"/>
        <d v="2005-08-16T18:19:55"/>
        <d v="2006-03-01T20:08:44"/>
        <d v="2006-06-24T11:28:48"/>
        <d v="2005-10-19T17:58:11"/>
        <d v="2004-04-30T22:27:25"/>
        <d v="2004-07-08T17:37:20"/>
        <d v="2006-05-01T22:08:57"/>
        <d v="2006-04-17T17:30:53"/>
        <d v="2004-11-06T20:37:46"/>
        <d v="2004-06-11T14:54:06"/>
        <d v="2004-10-14T20:58:15"/>
        <d v="2005-02-21T12:53:12"/>
        <d v="2004-05-21T02:18:32"/>
        <d v="2005-01-15T20:19:12"/>
        <d v="2005-04-30T18:32:51"/>
        <d v="2004-08-04T00:14:30"/>
        <d v="2004-06-03T19:37:14"/>
        <d v="2004-09-10T18:48:19"/>
        <d v="2005-02-01T14:22:30"/>
        <d v="2005-08-10T19:46:52"/>
        <d v="2004-08-29T08:40:20"/>
        <d v="2005-08-17T18:57:26"/>
        <d v="2006-07-30T09:32:28"/>
        <d v="2004-08-28T18:19:33"/>
        <d v="2005-07-28T16:41:46"/>
        <d v="2006-03-31T08:02:51"/>
        <d v="2005-06-11T00:33:25"/>
        <d v="2006-12-29T12:01:58"/>
        <d v="2005-06-21T18:16:58"/>
        <d v="2006-03-13T14:57:37"/>
        <d v="2006-05-31T15:42:14"/>
        <d v="2004-09-01T14:23:47"/>
        <d v="2005-10-11T18:16:07"/>
        <d v="2005-08-26T15:00:23"/>
        <d v="2005-08-31T15:21:50"/>
        <d v="2005-11-19T17:27:05"/>
        <d v="2004-10-10T08:30:16"/>
        <d v="2006-07-20T10:05:40"/>
        <d v="2006-08-18T18:08:42"/>
        <d v="2006-05-27T00:04:51"/>
        <d v="2005-08-05T17:31:15"/>
        <d v="2004-07-08T14:23:42"/>
        <d v="2005-05-25T18:07:39"/>
        <d v="2005-02-04T19:57:37"/>
        <d v="2005-03-11T19:22:39"/>
        <d v="2005-03-09T15:51:24"/>
        <d v="2006-04-20T01:53:21"/>
        <d v="2006-02-10T22:36:54"/>
        <d v="2005-08-06T09:27:53"/>
        <d v="2006-04-02T21:26:38"/>
        <d v="2004-04-23T12:22:50"/>
        <d v="2004-05-28T14:05:24"/>
        <d v="2005-07-10T00:41:20"/>
        <d v="2005-01-11T01:12:39"/>
        <d v="2006-10-18T10:36:34"/>
        <d v="2004-06-17T15:35:24"/>
        <d v="2004-03-31T06:38:31"/>
        <d v="2005-05-14T19:36:15"/>
        <d v="2005-07-08T02:18:28"/>
        <d v="2005-04-20T21:21:06"/>
        <d v="2005-07-17T16:19:38"/>
        <d v="2006-03-04T18:17:07"/>
        <d v="2006-07-04T16:07:36"/>
        <d v="2005-08-19T14:57:29"/>
        <d v="2004-11-30T17:50:08"/>
        <d v="2004-12-23T12:11:23"/>
        <d v="2005-05-10T19:27:24"/>
        <d v="2004-08-17T17:46:34"/>
        <d v="2004-12-08T16:31:36"/>
        <d v="2004-12-02T07:58:03"/>
        <d v="2004-09-29T20:36:53"/>
        <d v="2005-05-21T13:41:22"/>
        <d v="2004-10-08T09:00:46"/>
        <d v="2004-10-13T22:37:28"/>
        <d v="2006-07-10T18:48:47"/>
        <d v="2006-10-06T13:10:54"/>
        <d v="2005-03-29T18:53:03"/>
        <d v="2006-03-31T17:36:17"/>
        <d v="2006-03-01T18:17:36"/>
        <d v="2005-01-21T04:13:42"/>
        <d v="2004-07-15T11:18:30"/>
        <d v="2006-03-22T02:18:02"/>
        <d v="2006-02-17T10:13:25"/>
        <d v="2005-06-12T07:35:44"/>
        <d v="2004-11-20T17:11:30"/>
        <d v="2006-07-25T16:44:30"/>
        <d v="2006-05-13T12:57:34"/>
        <d v="2005-04-06T19:53:30"/>
        <d v="2005-04-30T15:32:27"/>
        <d v="2004-09-19T08:00:34"/>
        <d v="2004-12-29T22:45:44"/>
        <d v="2004-12-14T19:55:07"/>
        <d v="2004-11-30T21:33:59"/>
        <d v="2006-08-10T01:36:22"/>
        <d v="2005-02-14T00:12:03"/>
        <d v="2004-08-04T17:09:42"/>
        <d v="2006-02-16T14:03:10"/>
        <d v="2004-08-14T19:10:22"/>
        <d v="2005-08-03T19:04:37"/>
        <d v="2006-09-15T20:22:44"/>
        <d v="2004-12-16T23:58:02"/>
        <d v="2006-03-18T21:27:59"/>
        <d v="2005-10-05T20:44:40"/>
        <d v="2006-04-23T00:22:36"/>
        <d v="2006-01-13T19:02:06"/>
        <d v="2006-07-15T14:30:57"/>
        <d v="2005-11-29T23:08:02"/>
        <d v="2006-05-16T17:01:30"/>
        <d v="2006-02-28T23:48:05"/>
        <d v="2005-07-17T10:22:16"/>
        <d v="2005-03-08T08:53:21"/>
        <d v="2004-05-29T17:26:51"/>
        <d v="2004-05-28T14:09:34"/>
        <d v="2005-05-19T01:00:16"/>
        <d v="2005-11-09T14:14:56"/>
        <d v="2005-02-16T22:47:44"/>
        <d v="2007-02-13T14:38:49"/>
        <d v="2005-05-03T15:04:10"/>
        <d v="2006-10-18T03:10:26"/>
        <d v="2005-02-01T22:31:01"/>
        <d v="2006-09-06T22:27:24"/>
        <d v="2004-08-25T05:19:31"/>
        <d v="2004-07-07T17:41:10"/>
        <d v="2006-06-24T18:34:50"/>
        <d v="2005-06-01T15:39:37"/>
        <d v="2004-07-25T16:00:57"/>
        <d v="2006-03-31T17:48:07"/>
        <d v="2005-10-13T19:59:56"/>
        <d v="2006-03-08T02:16:04"/>
        <d v="2004-10-29T20:19:50"/>
        <d v="2004-08-28T18:04:57"/>
        <d v="2004-11-02T22:29:09"/>
        <d v="2006-10-06T14:57:47"/>
        <d v="2006-11-27T03:59:34"/>
        <d v="2006-03-21T21:11:16"/>
        <d v="2005-08-09T16:40:29"/>
        <d v="2004-12-01T16:48:55"/>
        <d v="2005-02-17T16:08:52"/>
        <d v="2006-08-08T16:15:06"/>
        <d v="2005-04-09T18:45:30"/>
        <d v="2004-09-16T15:02:59"/>
        <d v="2005-10-19T19:35:27"/>
        <d v="2005-10-07T03:27:19"/>
        <d v="2006-02-08T05:48:07"/>
        <d v="2006-10-22T23:17:18"/>
        <d v="2005-05-15T10:06:42"/>
        <d v="2006-08-16T17:58:47"/>
        <d v="2004-09-04T07:00:45"/>
        <d v="2004-05-20T17:06:34"/>
        <d v="2006-01-11T11:29:44"/>
        <d v="2004-07-07T15:30:42"/>
        <d v="2006-08-14T15:28:22"/>
        <d v="2005-07-05T08:43:27"/>
        <d v="2006-03-11T09:59:46"/>
        <d v="2005-06-17T19:16:38"/>
        <d v="2007-01-02T21:50:36"/>
        <d v="2006-05-09T15:06:59"/>
        <d v="2004-05-15T20:36:20"/>
        <d v="2005-02-19T06:39:10"/>
        <d v="2004-11-27T21:08:45"/>
        <d v="2006-03-18T21:31:12"/>
        <d v="2005-02-28T05:16:54"/>
        <d v="2006-10-22T10:50:30"/>
        <d v="2006-06-02T05:58:09"/>
        <d v="2005-10-16T19:23:42"/>
        <d v="2004-07-01T21:43:02"/>
        <d v="2005-06-17T23:16:59"/>
        <d v="2005-06-29T13:20:52"/>
        <d v="2005-05-11T16:12:17"/>
        <d v="2005-05-17T12:20:11"/>
        <d v="2004-06-29T15:04:27"/>
        <d v="2004-08-26T22:43:04"/>
        <d v="2004-10-01T07:04:57"/>
        <d v="2006-07-05T20:57:09"/>
        <d v="2006-05-03T14:19:42"/>
        <d v="2004-08-24T19:34:44"/>
        <d v="2004-06-11T13:46:58"/>
        <d v="2005-04-25T12:44:58"/>
        <d v="2004-05-26T18:16:21"/>
        <d v="2006-09-14T10:53:54"/>
        <d v="2006-01-04T15:38:10"/>
        <d v="2004-05-12T16:26:58"/>
        <d v="2006-09-20T02:48:16"/>
        <d v="2005-08-02T04:19:46"/>
        <d v="2004-04-23T14:14:19"/>
        <d v="2005-08-13T15:54:20"/>
        <d v="2004-05-27T05:14:15"/>
        <d v="2004-07-08T18:53:24"/>
        <d v="2005-05-22T19:50:39"/>
        <d v="2004-10-27T14:21:23"/>
        <d v="2005-01-15T16:48:49"/>
        <d v="2004-09-08T23:09:39"/>
        <d v="2005-10-31T04:35:29"/>
        <d v="2006-04-30T03:12:47"/>
        <d v="2004-12-21T20:53:30"/>
        <d v="2004-12-14T14:48:36"/>
        <d v="2006-04-19T11:10:48"/>
        <d v="2006-01-31T19:21:27"/>
        <d v="2004-09-14T14:26:56"/>
        <d v="2004-08-30T14:03:20"/>
        <d v="2005-05-04T12:59:53"/>
        <d v="2006-06-03T12:54:44"/>
        <d v="2006-07-05T12:06:28"/>
        <d v="2006-04-01T16:33:14"/>
        <d v="2004-06-01T13:01:54"/>
        <d v="2004-08-27T21:55:49"/>
        <d v="2006-07-01T01:09:38"/>
        <d v="2004-06-19T03:24:46"/>
        <d v="2004-05-25T16:59:06"/>
        <d v="2005-03-08T13:49:48"/>
        <d v="2004-05-19T17:22:53"/>
        <d v="2005-05-09T04:07:47"/>
        <d v="2006-05-15T17:42:46"/>
        <d v="2005-04-23T13:21:07"/>
        <d v="2005-01-31T23:53:39"/>
        <d v="2005-12-21T21:18:29"/>
        <d v="2005-04-07T20:47:29"/>
        <d v="2005-01-27T17:11:15"/>
        <d v="2005-05-22T17:31:06"/>
        <d v="2005-06-09T23:50:06"/>
        <d v="2004-10-14T22:28:04"/>
        <d v="2006-01-11T16:07:27"/>
        <d v="2004-10-30T18:04:22"/>
        <d v="2006-04-05T11:47:40"/>
        <d v="2006-01-31T22:41:07"/>
        <d v="2006-04-02T03:22:51"/>
        <d v="2006-09-19T08:21:34"/>
        <d v="2005-07-19T04:06:16"/>
        <d v="2005-02-05T04:55:12"/>
        <d v="2005-07-17T16:15:59"/>
        <d v="2004-12-09T18:04:06"/>
        <d v="2004-11-24T16:15:33"/>
        <d v="2005-04-08T00:35:08"/>
        <d v="2005-03-25T21:38:16"/>
        <d v="2005-04-27T16:38:09"/>
        <d v="2005-02-12T17:04:53"/>
        <d v="2005-10-19T16:35:03"/>
        <d v="2004-06-22T22:31:45"/>
        <d v="2006-06-27T10:47:48"/>
        <d v="2004-07-12T02:09:15"/>
        <d v="2005-11-16T22:05:50"/>
        <d v="2004-08-06T05:09:04"/>
        <d v="2004-06-02T17:02:44"/>
        <d v="2004-06-02T19:32:32"/>
        <d v="2004-07-10T16:45:02"/>
        <d v="2006-09-08T09:20:39"/>
        <d v="2005-06-08T07:11:36"/>
        <d v="2006-01-25T16:57:16"/>
        <d v="2006-03-29T03:03:08"/>
        <d v="2005-01-11T23:33:28"/>
        <d v="2006-02-02T00:51:13"/>
        <d v="2006-09-06T19:15:35"/>
        <d v="2005-05-03T19:46:40"/>
        <d v="2004-06-17T21:08:57"/>
        <d v="2006-03-16T20:48:27"/>
        <d v="2004-05-11T19:33:18"/>
        <d v="2004-11-10T20:25:15"/>
        <d v="2004-04-17T11:18:58"/>
        <d v="2005-06-26T02:35:53"/>
        <d v="2004-04-09T12:36:26"/>
        <d v="2005-06-17T11:12:17"/>
        <d v="2005-07-07T19:31:29"/>
        <d v="2005-03-01T18:00:26"/>
        <d v="2006-05-09T20:13:52"/>
        <d v="2004-06-29T18:38:02"/>
        <d v="2004-05-28T04:00:45"/>
        <d v="2005-02-14T00:28:17"/>
        <d v="2004-05-12T17:28:10"/>
        <d v="2006-03-16T14:21:19"/>
        <d v="2005-05-13T22:20:10"/>
        <d v="2006-05-03T20:34:12"/>
        <d v="2006-11-08T14:48:26"/>
        <d v="2006-10-13T00:07:27"/>
        <d v="2005-03-23T19:00:55"/>
        <d v="2005-03-11T22:37:23"/>
        <d v="2004-06-23T08:49:38"/>
        <d v="2004-09-04T02:40:21"/>
        <d v="2004-12-15T19:39:40"/>
        <d v="2006-02-24T17:39:00"/>
        <d v="2005-06-10T05:16:25"/>
        <d v="2004-08-13T21:11:25"/>
        <d v="2006-06-25T20:41:37"/>
        <d v="2006-02-19T03:22:00"/>
        <d v="2006-06-10T23:32:12"/>
        <d v="2006-06-27T15:19:29"/>
        <d v="2006-04-27T00:54:35"/>
        <d v="2005-06-11T12:50:06"/>
        <d v="2005-11-24T16:41:59"/>
        <d v="2005-05-13T19:10:18"/>
        <d v="2006-10-23T16:00:23"/>
        <d v="2004-05-06T16:36:32"/>
        <d v="2005-06-14T10:43:42"/>
        <d v="2004-11-24T22:32:09"/>
        <d v="2005-05-07T13:55:54"/>
        <d v="2005-07-15T10:28:10"/>
        <d v="2006-11-15T00:42:36"/>
        <d v="2005-03-20T21:09:25"/>
        <d v="2004-07-10T17:20:48"/>
        <d v="2006-02-09T22:20:43"/>
        <d v="2004-12-08T17:41:23"/>
        <d v="2004-12-01T16:13:36"/>
        <d v="2005-09-21T03:01:46"/>
        <d v="2006-02-02T23:19:28"/>
        <d v="2006-06-06T00:13:44"/>
        <d v="2004-07-28T21:17:20"/>
        <d v="2004-06-08T06:13:01"/>
        <d v="2005-03-26T21:48:59"/>
        <d v="2005-02-23T10:53:39"/>
        <d v="2004-06-09T12:38:27"/>
        <d v="2005-02-18T20:22:38"/>
        <d v="2006-04-27T15:02:53"/>
        <d v="2005-04-14T18:01:48"/>
        <d v="2006-05-07T06:37:01"/>
        <d v="2005-02-22T21:41:52"/>
        <d v="2005-07-21T06:14:17"/>
        <d v="2004-06-16T16:33:43"/>
        <d v="2005-10-06T16:43:36"/>
        <d v="2005-02-09T20:13:02"/>
        <d v="2005-06-28T05:01:44"/>
        <d v="2005-06-04T15:38:37"/>
        <d v="2005-12-02T04:20:07"/>
        <d v="2005-11-20T20:06:57"/>
        <d v="2005-06-14T21:50:44"/>
        <d v="2006-07-20T15:01:43"/>
        <d v="2005-05-26T01:40:14"/>
        <d v="2005-04-06T10:09:54"/>
        <d v="2005-01-29T22:16:41"/>
        <d v="2004-10-31T12:39:47"/>
        <d v="2006-08-11T20:46:11"/>
        <d v="2006-05-13T17:46:51"/>
        <d v="2004-10-14T20:22:25"/>
        <d v="2006-01-05T02:45:35"/>
        <d v="2004-11-19T20:56:12"/>
        <d v="2005-05-18T10:41:07"/>
        <d v="2006-03-31T22:36:48"/>
        <d v="2006-07-02T22:14:12"/>
        <d v="2005-05-27T18:22:38"/>
        <d v="2005-04-21T17:03:29"/>
        <d v="2005-05-30T03:25:24"/>
        <d v="2006-03-03T16:50:29"/>
        <d v="2004-05-20T18:51:27"/>
        <d v="2004-04-10T11:50:52"/>
        <d v="2004-05-06T01:44:24"/>
        <d v="2004-05-06T14:48:54"/>
        <d v="2005-08-31T15:02:54"/>
        <d v="2004-09-02T05:19:02"/>
        <d v="2005-06-03T05:23:11"/>
        <d v="2005-09-17T19:36:29"/>
        <d v="2005-05-11T18:24:44"/>
        <d v="2004-12-01T02:59:03"/>
        <d v="2005-06-16T10:32:59"/>
        <d v="2005-03-01T04:34:36"/>
        <d v="2004-07-27T20:09:38"/>
        <d v="2005-04-08T21:14:18"/>
        <d v="2005-02-23T23:17:51"/>
        <d v="2005-02-05T17:50:03"/>
        <d v="2004-07-08T17:41:30"/>
        <d v="2005-05-03T10:20:44"/>
        <d v="2004-05-29T21:26:47"/>
        <d v="2004-07-12T15:51:50"/>
        <d v="2004-10-01T14:09:37"/>
        <d v="2006-08-29T06:15:56"/>
        <d v="2005-09-05T15:11:45"/>
        <d v="2005-10-17T21:24:14"/>
        <d v="2004-07-20T15:38:18"/>
        <d v="2006-02-01T22:43:41"/>
        <d v="2006-05-19T19:32:19"/>
        <d v="2004-08-13T15:50:05"/>
        <d v="2005-02-11T17:23:12"/>
        <d v="2004-06-02T04:07:58"/>
        <d v="2007-01-28T18:44:10"/>
        <d v="2005-06-24T03:29:56"/>
        <d v="2005-09-07T16:42:15"/>
        <d v="2005-01-02T00:23:42"/>
        <d v="2006-09-02T08:19:25"/>
        <d v="2006-01-02T14:58:48"/>
        <d v="2006-11-08T16:15:52"/>
        <d v="2005-05-29T19:39:06"/>
        <d v="2004-12-25T20:39:56"/>
        <d v="2004-06-24T19:33:40"/>
        <d v="2007-01-21T00:26:39"/>
        <d v="2006-01-03T23:36:10"/>
        <d v="2004-08-02T14:27:49"/>
        <d v="2005-03-01T18:59:52"/>
        <d v="2006-04-09T22:49:51"/>
        <d v="2004-11-10T05:28:22"/>
        <d v="2005-03-15T20:35:29"/>
        <d v="2007-01-27T13:05:58"/>
        <d v="2004-12-03T00:07:10"/>
        <d v="2005-06-15T18:12:24"/>
        <d v="2005-02-20T03:10:44"/>
        <d v="2004-08-15T15:39:17"/>
        <d v="2004-05-19T15:47:20"/>
        <d v="2006-11-05T23:00:12"/>
        <d v="2005-01-27T06:00:18"/>
        <d v="2004-06-02T04:36:18"/>
        <d v="2004-12-08T20:58:03"/>
        <d v="2005-07-07T11:34:30"/>
        <d v="2004-07-22T18:36:01"/>
        <d v="2005-05-11T02:13:11"/>
        <d v="2005-11-08T19:49:59"/>
        <d v="2006-10-20T11:14:02"/>
        <d v="2005-06-30T00:16:05"/>
        <d v="2005-03-31T05:30:00"/>
        <d v="2005-04-29T14:58:23"/>
        <d v="2005-05-18T22:01:33"/>
        <d v="2004-09-23T19:40:06"/>
        <d v="2004-07-13T03:14:56"/>
        <d v="2004-08-11T08:37:22"/>
        <d v="2005-08-07T18:09:57"/>
        <d v="2004-10-26T19:29:37"/>
        <d v="2005-02-23T06:28:50"/>
        <d v="2005-10-30T05:04:09"/>
        <d v="2005-04-19T19:39:16"/>
        <d v="2006-05-02T23:38:29"/>
        <d v="2006-05-04T11:19:12"/>
        <d v="2004-08-11T12:39:21"/>
        <d v="2004-07-22T15:57:03"/>
        <d v="2005-12-19T16:26:13"/>
        <d v="2006-10-14T09:17:40"/>
        <d v="2004-10-13T13:00:55"/>
        <d v="2005-01-15T18:26:50"/>
        <d v="2005-03-11T23:31:11"/>
        <d v="2004-05-26T23:02:02"/>
        <d v="2004-06-29T20:53:59"/>
        <d v="2004-11-26T02:02:28"/>
        <d v="2004-07-09T06:25:04"/>
        <d v="2005-09-17T16:23:47"/>
        <d v="2006-08-19T19:51:05"/>
        <d v="2006-03-04T08:07:48"/>
        <d v="2005-08-11T03:38:27"/>
        <d v="2006-02-14T04:02:44"/>
        <d v="2006-06-17T23:14:22"/>
        <d v="2005-08-16T16:07:19"/>
        <d v="2005-08-04T15:45:46"/>
        <d v="2006-11-01T06:18:40"/>
        <d v="2006-06-13T15:09:20"/>
        <d v="2005-05-26T21:44:14"/>
        <d v="2004-10-02T09:36:19"/>
        <d v="2004-11-17T11:49:11"/>
        <d v="2004-10-27T14:05:37"/>
        <d v="2005-04-16T21:41:54"/>
        <d v="2005-10-01T18:41:08"/>
        <d v="2005-07-27T15:54:35"/>
        <d v="2005-04-14T19:14:28"/>
        <d v="2005-01-26T20:00:22"/>
        <d v="2006-09-02T03:25:44"/>
        <d v="2004-07-08T07:48:43"/>
        <d v="2005-01-11T02:53:41"/>
        <d v="2006-03-10T16:51:20"/>
        <d v="2006-03-04T19:49:02"/>
        <d v="2005-08-26T18:58:10"/>
        <d v="2006-06-29T01:09:46"/>
        <d v="2004-05-14T15:37:44"/>
        <d v="2005-10-28T20:22:21"/>
        <d v="2006-03-28T22:22:07"/>
        <d v="2006-05-23T23:25:54"/>
        <d v="2004-06-25T22:48:32"/>
        <d v="2004-08-28T18:55:56"/>
        <d v="2005-12-03T20:17:36"/>
        <d v="2004-04-15T21:23:30"/>
        <d v="2005-11-02T14:54:54"/>
        <d v="2005-10-18T03:41:57"/>
        <d v="2005-02-17T17:19:46"/>
        <d v="2006-02-13T05:39:40"/>
        <d v="2004-06-10T17:04:38"/>
        <d v="2007-02-04T06:58:27"/>
        <d v="2006-03-23T19:34:33"/>
        <d v="2006-08-19T20:30:46"/>
        <d v="2006-03-18T20:43:31"/>
        <d v="2004-06-20T12:52:06"/>
        <d v="2004-12-07T01:37:14"/>
        <d v="2006-04-09T16:25:10"/>
        <d v="2006-05-03T13:07:28"/>
        <d v="2006-06-13T20:48:18"/>
        <d v="2004-07-09T20:36:01"/>
        <d v="2006-06-22T18:55:32"/>
        <d v="2004-12-01T15:25:53"/>
        <d v="2005-03-05T21:40:57"/>
        <d v="2004-06-04T14:22:27"/>
        <d v="2006-05-18T04:19:09"/>
        <d v="2005-05-07T19:26:20"/>
        <d v="2004-04-17T20:52:36"/>
        <d v="2004-10-07T23:07:24"/>
        <d v="2006-01-29T16:58:40"/>
        <d v="2006-04-07T13:09:54"/>
        <d v="2004-05-05T22:11:30"/>
        <d v="2005-08-13T01:56:53"/>
        <d v="2005-10-08T17:59:41"/>
        <d v="2006-01-31T16:08:13"/>
        <d v="2005-04-30T15:28:02"/>
        <d v="2005-10-11T22:34:19"/>
        <d v="2005-04-12T20:45:12"/>
        <d v="2004-06-18T09:21:30"/>
        <d v="2005-01-14T16:24:37"/>
        <d v="2004-11-06T06:24:24"/>
        <d v="2005-03-05T09:23:41"/>
        <d v="2005-02-25T23:07:06"/>
        <d v="2004-07-21T19:53:18"/>
        <d v="2006-03-08T15:29:18"/>
        <d v="2007-02-09T23:08:28"/>
        <d v="2004-08-27T01:02:41"/>
        <d v="2005-01-15T14:05:47"/>
        <d v="2004-09-07T03:54:17"/>
        <d v="2004-08-20T19:23:05"/>
        <d v="2006-01-21T18:33:07"/>
        <d v="2004-07-27T18:33:01"/>
        <d v="2005-06-21T23:08:27"/>
        <d v="2004-07-30T16:49:20"/>
        <d v="2004-10-08T18:29:26"/>
        <d v="2004-12-28T13:04:38"/>
        <d v="2005-04-01T13:04:09"/>
        <d v="2005-01-16T07:13:43"/>
        <d v="2006-02-18T05:54:29"/>
        <d v="2005-06-18T18:44:23"/>
        <d v="2004-08-17T20:56:40"/>
        <d v="2004-08-04T16:07:54"/>
        <d v="2006-09-07T21:51:48"/>
        <d v="2006-02-16T16:13:16"/>
        <d v="2005-02-21T04:34:59"/>
        <d v="2004-08-26T21:52:38"/>
        <d v="2004-12-16T14:01:07"/>
        <d v="2006-02-07T23:59:23"/>
        <d v="2005-07-31T16:04:57"/>
        <d v="2005-05-26T05:42:16"/>
        <d v="2005-10-04T15:43:59"/>
        <d v="2007-02-02T23:18:01"/>
        <d v="2004-05-05T22:31:40"/>
        <d v="2005-11-13T00:36:10"/>
        <d v="2006-01-04T15:43:19"/>
        <d v="2004-10-28T14:02:44"/>
        <d v="2005-10-15T19:25:16"/>
        <d v="2006-09-01T06:27:04"/>
        <d v="2005-03-03T22:44:10"/>
        <d v="2004-09-20T21:11:27"/>
        <d v="2004-06-13T22:29:24"/>
        <d v="2006-05-07T01:41:55"/>
        <d v="2004-08-17T19:10:10"/>
        <d v="2005-10-27T16:06:07"/>
        <d v="2005-05-19T05:33:24"/>
        <d v="2006-07-08T11:22:34"/>
        <d v="2004-12-21T02:01:04"/>
        <d v="2004-11-04T22:58:45"/>
        <d v="2005-03-10T05:16:22"/>
        <d v="2004-07-21T04:49:49"/>
        <d v="2004-09-21T15:36:50"/>
        <d v="2004-12-17T00:32:23"/>
        <d v="2006-03-07T12:13:07"/>
        <d v="2005-06-13T23:00:15"/>
        <d v="2004-09-22T15:16:31"/>
        <d v="2004-05-01T19:26:37"/>
        <d v="2004-08-13T21:05:16"/>
        <d v="2004-10-15T16:33:48"/>
        <d v="2006-08-31T20:11:25"/>
        <d v="2004-05-19T15:33:51"/>
        <d v="2006-06-13T22:23:59"/>
        <d v="2005-11-01T23:14:40"/>
        <d v="2006-03-17T01:27:24"/>
        <d v="2004-08-14T15:22:32"/>
        <d v="2004-05-19T16:40:56"/>
        <d v="2006-02-20T03:23:43"/>
        <d v="2006-06-02T17:44:28"/>
        <d v="2004-05-27T16:21:24"/>
        <d v="2005-03-29T14:07:06"/>
        <d v="2004-07-12T22:50:11"/>
        <d v="2006-04-19T00:56:28"/>
        <d v="2005-08-18T02:49:10"/>
        <d v="2006-12-14T23:07:35"/>
        <d v="2005-01-17T15:52:36"/>
        <d v="2005-01-26T16:00:20"/>
        <d v="2006-11-26T19:18:51"/>
        <d v="2004-06-21T18:35:11"/>
        <d v="2005-03-14T08:17:06"/>
        <d v="2005-10-05T13:16:15"/>
        <d v="2004-05-19T01:06:09"/>
        <d v="2004-09-22T19:05:49"/>
        <d v="2006-11-21T17:03:14"/>
        <d v="2006-12-28T18:54:02"/>
        <d v="2006-05-20T22:32:01"/>
        <d v="2006-05-21T16:45:16"/>
        <d v="2005-02-05T13:57:05"/>
        <d v="2005-10-29T04:32:33"/>
        <d v="2005-12-14T18:16:56"/>
        <d v="2006-09-09T10:28:26"/>
        <d v="2005-02-22T14:29:35"/>
        <d v="2005-10-26T22:34:59"/>
        <d v="2006-06-17T17:49:46"/>
        <d v="2004-12-16T14:42:04"/>
        <d v="2005-04-27T17:34:48"/>
        <d v="2005-07-23T16:08:57"/>
        <d v="2004-12-16T12:09:11"/>
        <d v="2005-02-03T04:40:47"/>
        <d v="2005-06-22T19:34:53"/>
        <d v="2004-09-07T02:05:00"/>
        <d v="2006-11-19T00:45:50"/>
        <d v="2007-01-15T12:43:39"/>
        <d v="2005-12-05T19:47:17"/>
        <d v="2006-05-05T17:19:57"/>
        <d v="2006-07-19T20:24:33"/>
        <d v="2004-10-14T02:59:50"/>
        <d v="2006-12-26T21:41:22"/>
        <d v="2006-04-15T20:21:13"/>
        <d v="2005-07-02T19:59:26"/>
        <d v="2006-09-27T06:40:34"/>
        <d v="2006-11-23T00:15:09"/>
        <d v="2005-02-17T01:11:06"/>
        <d v="2004-08-31T22:00:01"/>
        <d v="2007-02-01T00:45:37"/>
        <d v="2005-10-29T12:56:44"/>
        <d v="2006-05-22T15:02:31"/>
        <d v="2005-01-24T03:15:40"/>
        <d v="2006-01-30T22:43:06"/>
        <d v="2005-12-19T13:45:23"/>
      </sharedItems>
      <fieldGroup par="21" base="18">
        <rangePr groupBy="months" startDate="1999-05-17T03:55:13" endDate="2007-03-15T15:30:07"/>
        <groupItems count="14">
          <s v="&lt;17/05/199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07"/>
        </groupItems>
      </fieldGroup>
    </cacheField>
    <cacheField name="Date Ended Conversion " numFmtId="164">
      <sharedItems containsSemiMixedTypes="0" containsNonDate="0" containsDate="1" containsString="0" minDate="1999-08-10T19:26:00" maxDate="2007-05-03T19:12:00"/>
    </cacheField>
    <cacheField name="Quarters" numFmtId="0" databaseField="0">
      <fieldGroup base="18">
        <rangePr groupBy="quarters" startDate="1999-05-17T03:55:13" endDate="2007-03-15T15:30:07"/>
        <groupItems count="6">
          <s v="&lt;17/05/1999"/>
          <s v="Qtr1"/>
          <s v="Qtr2"/>
          <s v="Qtr3"/>
          <s v="Qtr4"/>
          <s v="&gt;15/03/2007"/>
        </groupItems>
      </fieldGroup>
    </cacheField>
    <cacheField name="Years" numFmtId="0" databaseField="0">
      <fieldGroup base="18">
        <rangePr groupBy="years" startDate="1999-05-17T03:55:13" endDate="2007-03-15T15:30:07"/>
        <groupItems count="11">
          <s v="&lt;17/05/1999"/>
          <s v="1999"/>
          <s v="2000"/>
          <s v="2001"/>
          <s v="2002"/>
          <s v="2003"/>
          <s v="2004"/>
          <s v="2005"/>
          <s v="2006"/>
          <s v="2007"/>
          <s v="&gt;15/03/200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/"/>
    <s v="television"/>
    <x v="0"/>
    <d v="2005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/"/>
    <s v="television"/>
    <x v="1"/>
    <d v="200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/"/>
    <s v="television"/>
    <x v="2"/>
    <d v="2006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/"/>
    <s v="television"/>
    <x v="3"/>
    <d v="200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/"/>
    <s v="television"/>
    <x v="4"/>
    <d v="200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/"/>
    <s v="television"/>
    <x v="5"/>
    <d v="200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/"/>
    <s v="television"/>
    <x v="6"/>
    <d v="200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/"/>
    <s v="television"/>
    <x v="7"/>
    <d v="200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/"/>
    <s v="television"/>
    <x v="8"/>
    <d v="200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/"/>
    <s v="television"/>
    <x v="9"/>
    <d v="200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/"/>
    <s v="television"/>
    <x v="10"/>
    <d v="200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/"/>
    <s v="television"/>
    <x v="11"/>
    <d v="200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/"/>
    <s v="television"/>
    <x v="12"/>
    <d v="2004-07-15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/"/>
    <s v="television"/>
    <x v="13"/>
    <d v="200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/"/>
    <s v="television"/>
    <x v="14"/>
    <d v="2004-07-12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/"/>
    <s v="television"/>
    <x v="15"/>
    <d v="200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/"/>
    <s v="television"/>
    <x v="16"/>
    <d v="2004-06-15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/"/>
    <s v="television"/>
    <x v="17"/>
    <d v="2004-11-03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/"/>
    <s v="television"/>
    <x v="18"/>
    <d v="200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/"/>
    <s v="television"/>
    <x v="19"/>
    <d v="2005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/"/>
    <s v="television"/>
    <x v="20"/>
    <d v="200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/"/>
    <s v="television"/>
    <x v="21"/>
    <d v="2004-09-25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/"/>
    <s v="television"/>
    <x v="22"/>
    <d v="200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/"/>
    <s v="television"/>
    <x v="23"/>
    <d v="2005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/"/>
    <s v="television"/>
    <x v="24"/>
    <d v="200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/"/>
    <s v="television"/>
    <x v="25"/>
    <d v="2006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/"/>
    <s v="television"/>
    <x v="26"/>
    <d v="2004-08-16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/"/>
    <s v="television"/>
    <x v="27"/>
    <d v="2004-11-15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/"/>
    <s v="television"/>
    <x v="28"/>
    <d v="200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/"/>
    <s v="television"/>
    <x v="29"/>
    <d v="2004-07-21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/"/>
    <s v="television"/>
    <x v="30"/>
    <d v="2004-08-20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/"/>
    <s v="television"/>
    <x v="31"/>
    <d v="200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/"/>
    <s v="television"/>
    <x v="32"/>
    <d v="200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/"/>
    <s v="television"/>
    <x v="33"/>
    <d v="200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/"/>
    <s v="television"/>
    <x v="34"/>
    <d v="200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/"/>
    <s v="television"/>
    <x v="35"/>
    <d v="2005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/"/>
    <s v="television"/>
    <x v="36"/>
    <d v="200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/"/>
    <s v="television"/>
    <x v="37"/>
    <d v="2005-02-26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/"/>
    <s v="television"/>
    <x v="38"/>
    <d v="200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/"/>
    <s v="television"/>
    <x v="39"/>
    <d v="200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/"/>
    <s v="television"/>
    <x v="40"/>
    <d v="200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/"/>
    <s v="television"/>
    <x v="41"/>
    <d v="200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/"/>
    <s v="television"/>
    <x v="42"/>
    <d v="200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/"/>
    <s v="television"/>
    <x v="43"/>
    <d v="200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/"/>
    <s v="television"/>
    <x v="44"/>
    <d v="200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/"/>
    <s v="television"/>
    <x v="45"/>
    <d v="200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/"/>
    <s v="television"/>
    <x v="46"/>
    <d v="200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/"/>
    <s v="television"/>
    <x v="47"/>
    <d v="200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/"/>
    <s v="television"/>
    <x v="48"/>
    <d v="2005-02-28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/"/>
    <s v="television"/>
    <x v="49"/>
    <d v="2005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/"/>
    <s v="television"/>
    <x v="50"/>
    <d v="200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/"/>
    <s v="television"/>
    <x v="51"/>
    <d v="200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/"/>
    <s v="television"/>
    <x v="52"/>
    <d v="2004-07-16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/"/>
    <s v="television"/>
    <x v="53"/>
    <d v="200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/"/>
    <s v="television"/>
    <x v="54"/>
    <d v="200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/"/>
    <s v="television"/>
    <x v="55"/>
    <d v="200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/"/>
    <s v="television"/>
    <x v="56"/>
    <d v="200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/"/>
    <s v="television"/>
    <x v="57"/>
    <d v="2005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/"/>
    <s v="television"/>
    <x v="58"/>
    <d v="200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/"/>
    <s v="television"/>
    <x v="59"/>
    <d v="2005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/"/>
    <s v="shorts"/>
    <x v="60"/>
    <d v="200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/"/>
    <s v="shorts"/>
    <x v="61"/>
    <d v="200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/"/>
    <s v="shorts"/>
    <x v="62"/>
    <d v="200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/"/>
    <s v="shorts"/>
    <x v="63"/>
    <d v="200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/"/>
    <s v="shorts"/>
    <x v="64"/>
    <d v="200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/"/>
    <s v="shorts"/>
    <x v="65"/>
    <d v="2004-08-10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/"/>
    <s v="shorts"/>
    <x v="66"/>
    <d v="200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/"/>
    <s v="shorts"/>
    <x v="67"/>
    <d v="200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/"/>
    <s v="shorts"/>
    <x v="68"/>
    <d v="200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/"/>
    <s v="shorts"/>
    <x v="69"/>
    <d v="2001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/"/>
    <s v="shorts"/>
    <x v="70"/>
    <d v="200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/"/>
    <s v="shorts"/>
    <x v="71"/>
    <d v="200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/"/>
    <s v="shorts"/>
    <x v="72"/>
    <d v="200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/"/>
    <s v="shorts"/>
    <x v="73"/>
    <d v="200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/"/>
    <s v="shorts"/>
    <x v="74"/>
    <d v="2006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/"/>
    <s v="shorts"/>
    <x v="75"/>
    <d v="200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/"/>
    <s v="shorts"/>
    <x v="76"/>
    <d v="2001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/"/>
    <s v="shorts"/>
    <x v="77"/>
    <d v="200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/"/>
    <s v="shorts"/>
    <x v="78"/>
    <d v="200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/"/>
    <s v="shorts"/>
    <x v="79"/>
    <d v="2004-04-24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/"/>
    <s v="shorts"/>
    <x v="80"/>
    <d v="200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/"/>
    <s v="shorts"/>
    <x v="81"/>
    <d v="200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/"/>
    <s v="shorts"/>
    <x v="82"/>
    <d v="200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/"/>
    <s v="shorts"/>
    <x v="83"/>
    <d v="2005-02-21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/"/>
    <s v="shorts"/>
    <x v="84"/>
    <d v="200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/"/>
    <s v="shorts"/>
    <x v="85"/>
    <d v="200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/"/>
    <s v="shorts"/>
    <x v="86"/>
    <d v="200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/"/>
    <s v="shorts"/>
    <x v="87"/>
    <d v="200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/"/>
    <s v="shorts"/>
    <x v="88"/>
    <d v="2004-06-21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/"/>
    <s v="shorts"/>
    <x v="89"/>
    <d v="200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/"/>
    <s v="shorts"/>
    <x v="90"/>
    <d v="200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/"/>
    <s v="shorts"/>
    <x v="91"/>
    <d v="2001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/"/>
    <s v="shorts"/>
    <x v="92"/>
    <d v="200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/"/>
    <s v="shorts"/>
    <x v="93"/>
    <d v="200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/"/>
    <s v="shorts"/>
    <x v="94"/>
    <d v="200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/"/>
    <s v="shorts"/>
    <x v="95"/>
    <d v="200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/"/>
    <s v="shorts"/>
    <x v="96"/>
    <d v="200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/"/>
    <s v="shorts"/>
    <x v="97"/>
    <d v="2001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/"/>
    <s v="shorts"/>
    <x v="98"/>
    <d v="200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/"/>
    <s v="shorts"/>
    <x v="99"/>
    <d v="200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/"/>
    <s v="shorts"/>
    <x v="100"/>
    <d v="200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/"/>
    <s v="shorts"/>
    <x v="101"/>
    <d v="200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/"/>
    <s v="shorts"/>
    <x v="102"/>
    <d v="2000-12-22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/"/>
    <s v="shorts"/>
    <x v="103"/>
    <d v="2004-03-06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/"/>
    <s v="shorts"/>
    <x v="104"/>
    <d v="200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/"/>
    <s v="shorts"/>
    <x v="105"/>
    <d v="200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/"/>
    <s v="shorts"/>
    <x v="106"/>
    <d v="200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/"/>
    <s v="shorts"/>
    <x v="107"/>
    <d v="2001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/"/>
    <s v="shorts"/>
    <x v="108"/>
    <d v="200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/"/>
    <s v="shorts"/>
    <x v="109"/>
    <d v="2001-02-25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/"/>
    <s v="shorts"/>
    <x v="110"/>
    <d v="200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/"/>
    <s v="shorts"/>
    <x v="111"/>
    <d v="200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/"/>
    <s v="shorts"/>
    <x v="112"/>
    <d v="2004-04-12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/"/>
    <s v="shorts"/>
    <x v="113"/>
    <d v="200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/"/>
    <s v="shorts"/>
    <x v="114"/>
    <d v="2002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/"/>
    <s v="shorts"/>
    <x v="115"/>
    <d v="2002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/"/>
    <s v="shorts"/>
    <x v="116"/>
    <d v="200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/"/>
    <s v="shorts"/>
    <x v="117"/>
    <d v="2000-06-08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/"/>
    <s v="shorts"/>
    <x v="118"/>
    <d v="200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/"/>
    <s v="shorts"/>
    <x v="119"/>
    <d v="200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/"/>
    <s v="science fiction"/>
    <x v="120"/>
    <d v="200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/"/>
    <s v="science fiction"/>
    <x v="121"/>
    <d v="2005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/"/>
    <s v="science fiction"/>
    <x v="122"/>
    <d v="200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/"/>
    <s v="science fiction"/>
    <x v="123"/>
    <d v="200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/"/>
    <s v="science fiction"/>
    <x v="124"/>
    <d v="200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/"/>
    <s v="science fiction"/>
    <x v="125"/>
    <d v="200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/"/>
    <s v="science fiction"/>
    <x v="126"/>
    <d v="200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/"/>
    <s v="science fiction"/>
    <x v="127"/>
    <d v="2005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/"/>
    <s v="science fiction"/>
    <x v="128"/>
    <d v="200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/"/>
    <s v="science fiction"/>
    <x v="129"/>
    <d v="200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/"/>
    <s v="science fiction"/>
    <x v="130"/>
    <d v="2004-06-15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/"/>
    <s v="science fiction"/>
    <x v="131"/>
    <d v="200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/"/>
    <s v="science fiction"/>
    <x v="132"/>
    <d v="2004-11-06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/"/>
    <s v="science fiction"/>
    <x v="133"/>
    <d v="200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/"/>
    <s v="science fiction"/>
    <x v="134"/>
    <d v="200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/"/>
    <s v="science fiction"/>
    <x v="135"/>
    <d v="200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/"/>
    <s v="science fiction"/>
    <x v="136"/>
    <d v="200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/"/>
    <s v="science fiction"/>
    <x v="137"/>
    <d v="200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/"/>
    <s v="science fiction"/>
    <x v="138"/>
    <d v="2005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/"/>
    <s v="science fiction"/>
    <x v="139"/>
    <d v="200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/"/>
    <s v="science fiction"/>
    <x v="140"/>
    <d v="200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/"/>
    <s v="science fiction"/>
    <x v="141"/>
    <d v="200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/"/>
    <s v="science fiction"/>
    <x v="142"/>
    <d v="200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/"/>
    <s v="science fiction"/>
    <x v="143"/>
    <d v="200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/"/>
    <s v="science fiction"/>
    <x v="144"/>
    <d v="200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/"/>
    <s v="science fiction"/>
    <x v="145"/>
    <d v="200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/"/>
    <s v="science fiction"/>
    <x v="146"/>
    <d v="200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/"/>
    <s v="science fiction"/>
    <x v="147"/>
    <d v="200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/"/>
    <s v="science fiction"/>
    <x v="148"/>
    <d v="200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/"/>
    <s v="science fiction"/>
    <x v="149"/>
    <d v="200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/"/>
    <s v="science fiction"/>
    <x v="150"/>
    <d v="200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/"/>
    <s v="science fiction"/>
    <x v="151"/>
    <d v="2005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/"/>
    <s v="science fiction"/>
    <x v="152"/>
    <d v="2004-09-22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/"/>
    <s v="science fiction"/>
    <x v="153"/>
    <d v="200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/"/>
    <s v="science fiction"/>
    <x v="154"/>
    <d v="200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/"/>
    <s v="science fiction"/>
    <x v="155"/>
    <d v="200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/"/>
    <s v="science fiction"/>
    <x v="156"/>
    <d v="2004-08-02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/"/>
    <s v="science fiction"/>
    <x v="157"/>
    <d v="200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/"/>
    <s v="science fiction"/>
    <x v="158"/>
    <d v="200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/"/>
    <s v="science fiction"/>
    <x v="159"/>
    <d v="200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/"/>
    <s v="drama"/>
    <x v="160"/>
    <d v="200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/"/>
    <s v="drama"/>
    <x v="161"/>
    <d v="2004-07-01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/"/>
    <s v="drama"/>
    <x v="162"/>
    <d v="200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/"/>
    <s v="drama"/>
    <x v="163"/>
    <d v="2005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/"/>
    <s v="drama"/>
    <x v="164"/>
    <d v="2004-09-18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/"/>
    <s v="drama"/>
    <x v="165"/>
    <d v="2006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/"/>
    <s v="drama"/>
    <x v="166"/>
    <d v="200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/"/>
    <s v="drama"/>
    <x v="167"/>
    <d v="2005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/"/>
    <s v="drama"/>
    <x v="168"/>
    <d v="2005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/"/>
    <s v="drama"/>
    <x v="169"/>
    <d v="200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/"/>
    <s v="drama"/>
    <x v="170"/>
    <d v="2005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/"/>
    <s v="drama"/>
    <x v="171"/>
    <d v="200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/"/>
    <s v="drama"/>
    <x v="172"/>
    <d v="2005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/"/>
    <s v="drama"/>
    <x v="173"/>
    <d v="200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/"/>
    <s v="drama"/>
    <x v="174"/>
    <d v="200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/"/>
    <s v="drama"/>
    <x v="175"/>
    <d v="2004-08-28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/"/>
    <s v="drama"/>
    <x v="176"/>
    <d v="2005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/"/>
    <s v="drama"/>
    <x v="177"/>
    <d v="2005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/"/>
    <s v="drama"/>
    <x v="178"/>
    <d v="2005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/"/>
    <s v="drama"/>
    <x v="179"/>
    <d v="200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/"/>
    <s v="drama"/>
    <x v="180"/>
    <d v="2005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/"/>
    <s v="drama"/>
    <x v="181"/>
    <d v="200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/"/>
    <s v="drama"/>
    <x v="182"/>
    <d v="200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/"/>
    <s v="drama"/>
    <x v="183"/>
    <d v="200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/"/>
    <s v="drama"/>
    <x v="184"/>
    <d v="2004-08-3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/"/>
    <s v="drama"/>
    <x v="185"/>
    <d v="200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/"/>
    <s v="drama"/>
    <x v="186"/>
    <d v="200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/"/>
    <s v="drama"/>
    <x v="187"/>
    <d v="200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/"/>
    <s v="drama"/>
    <x v="188"/>
    <d v="200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/"/>
    <s v="drama"/>
    <x v="189"/>
    <d v="200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/"/>
    <s v="drama"/>
    <x v="190"/>
    <d v="200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/"/>
    <s v="drama"/>
    <x v="191"/>
    <d v="200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/"/>
    <s v="drama"/>
    <x v="192"/>
    <d v="200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/"/>
    <s v="drama"/>
    <x v="193"/>
    <d v="2004-11-27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/"/>
    <s v="drama"/>
    <x v="194"/>
    <d v="200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/"/>
    <s v="drama"/>
    <x v="195"/>
    <d v="2005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/"/>
    <s v="drama"/>
    <x v="196"/>
    <d v="200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/"/>
    <s v="drama"/>
    <x v="197"/>
    <d v="200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/"/>
    <s v="drama"/>
    <x v="198"/>
    <d v="200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/"/>
    <s v="drama"/>
    <x v="199"/>
    <d v="200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/"/>
    <s v="drama"/>
    <x v="200"/>
    <d v="2004-09-14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/"/>
    <s v="drama"/>
    <x v="201"/>
    <d v="2005-02-07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/"/>
    <s v="drama"/>
    <x v="202"/>
    <d v="2005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/"/>
    <s v="drama"/>
    <x v="203"/>
    <d v="200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/"/>
    <s v="drama"/>
    <x v="204"/>
    <d v="200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/"/>
    <s v="drama"/>
    <x v="205"/>
    <d v="2005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/"/>
    <s v="drama"/>
    <x v="206"/>
    <d v="200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/"/>
    <s v="drama"/>
    <x v="207"/>
    <d v="2005-01-03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/"/>
    <s v="drama"/>
    <x v="208"/>
    <d v="200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/"/>
    <s v="drama"/>
    <x v="209"/>
    <d v="200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/"/>
    <s v="drama"/>
    <x v="210"/>
    <d v="200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/"/>
    <s v="drama"/>
    <x v="211"/>
    <d v="2005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/"/>
    <s v="drama"/>
    <x v="212"/>
    <d v="200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/"/>
    <s v="drama"/>
    <x v="213"/>
    <d v="200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/"/>
    <s v="drama"/>
    <x v="214"/>
    <d v="2005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/"/>
    <s v="drama"/>
    <x v="215"/>
    <d v="200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/"/>
    <s v="drama"/>
    <x v="216"/>
    <d v="2005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/"/>
    <s v="drama"/>
    <x v="217"/>
    <d v="200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/"/>
    <s v="drama"/>
    <x v="218"/>
    <d v="2005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/"/>
    <s v="drama"/>
    <x v="219"/>
    <d v="200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/"/>
    <s v="drama"/>
    <x v="220"/>
    <d v="2005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/"/>
    <s v="drama"/>
    <x v="221"/>
    <d v="200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/"/>
    <s v="drama"/>
    <x v="222"/>
    <d v="2005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/"/>
    <s v="drama"/>
    <x v="223"/>
    <d v="200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/"/>
    <s v="drama"/>
    <x v="224"/>
    <d v="2005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/"/>
    <s v="drama"/>
    <x v="225"/>
    <d v="200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/"/>
    <s v="drama"/>
    <x v="226"/>
    <d v="200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/"/>
    <s v="drama"/>
    <x v="227"/>
    <d v="2005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/"/>
    <s v="drama"/>
    <x v="228"/>
    <d v="200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/"/>
    <s v="drama"/>
    <x v="229"/>
    <d v="200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/"/>
    <s v="drama"/>
    <x v="230"/>
    <d v="200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/"/>
    <s v="drama"/>
    <x v="231"/>
    <d v="2006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/"/>
    <s v="drama"/>
    <x v="232"/>
    <d v="2005-02-26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/"/>
    <s v="drama"/>
    <x v="233"/>
    <d v="200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/"/>
    <s v="drama"/>
    <x v="234"/>
    <d v="200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/"/>
    <s v="drama"/>
    <x v="235"/>
    <d v="200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/"/>
    <s v="drama"/>
    <x v="236"/>
    <d v="2006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/"/>
    <s v="drama"/>
    <x v="237"/>
    <d v="200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/"/>
    <s v="drama"/>
    <x v="238"/>
    <d v="200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/"/>
    <s v="drama"/>
    <x v="239"/>
    <d v="200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/"/>
    <s v="documentary"/>
    <x v="240"/>
    <d v="200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/"/>
    <s v="documentary"/>
    <x v="241"/>
    <d v="2004-12-20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/"/>
    <s v="documentary"/>
    <x v="242"/>
    <d v="2001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/"/>
    <s v="documentary"/>
    <x v="243"/>
    <d v="200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/"/>
    <s v="documentary"/>
    <x v="244"/>
    <d v="200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/"/>
    <s v="documentary"/>
    <x v="245"/>
    <d v="200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/"/>
    <s v="documentary"/>
    <x v="246"/>
    <d v="200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/"/>
    <s v="documentary"/>
    <x v="247"/>
    <d v="200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/"/>
    <s v="documentary"/>
    <x v="248"/>
    <d v="200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/"/>
    <s v="documentary"/>
    <x v="249"/>
    <d v="200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/"/>
    <s v="documentary"/>
    <x v="250"/>
    <d v="200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/"/>
    <s v="documentary"/>
    <x v="251"/>
    <d v="200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/"/>
    <s v="documentary"/>
    <x v="252"/>
    <d v="200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/"/>
    <s v="documentary"/>
    <x v="253"/>
    <d v="200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/"/>
    <s v="documentary"/>
    <x v="254"/>
    <d v="2005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/"/>
    <s v="documentary"/>
    <x v="255"/>
    <d v="200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/"/>
    <s v="documentary"/>
    <x v="256"/>
    <d v="200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/"/>
    <s v="documentary"/>
    <x v="257"/>
    <d v="200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/"/>
    <s v="documentary"/>
    <x v="258"/>
    <d v="200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/"/>
    <s v="documentary"/>
    <x v="259"/>
    <d v="200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/"/>
    <s v="documentary"/>
    <x v="260"/>
    <d v="2000-07-16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/"/>
    <s v="documentary"/>
    <x v="261"/>
    <d v="200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/"/>
    <s v="documentary"/>
    <x v="262"/>
    <d v="200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/"/>
    <s v="documentary"/>
    <x v="263"/>
    <d v="200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/"/>
    <s v="documentary"/>
    <x v="264"/>
    <d v="200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/"/>
    <s v="documentary"/>
    <x v="265"/>
    <d v="200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/"/>
    <s v="documentary"/>
    <x v="266"/>
    <d v="2000-04-22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/"/>
    <s v="documentary"/>
    <x v="267"/>
    <d v="200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/"/>
    <s v="documentary"/>
    <x v="268"/>
    <d v="200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/"/>
    <s v="documentary"/>
    <x v="269"/>
    <d v="200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/"/>
    <s v="documentary"/>
    <x v="270"/>
    <d v="200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/"/>
    <s v="documentary"/>
    <x v="271"/>
    <d v="200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/"/>
    <s v="documentary"/>
    <x v="272"/>
    <d v="200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/"/>
    <s v="documentary"/>
    <x v="273"/>
    <d v="200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/"/>
    <s v="documentary"/>
    <x v="274"/>
    <d v="200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/"/>
    <s v="documentary"/>
    <x v="275"/>
    <d v="200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/"/>
    <s v="documentary"/>
    <x v="276"/>
    <d v="200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/"/>
    <s v="documentary"/>
    <x v="277"/>
    <d v="2005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/"/>
    <s v="documentary"/>
    <x v="278"/>
    <d v="200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/"/>
    <s v="documentary"/>
    <x v="279"/>
    <d v="200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/"/>
    <s v="documentary"/>
    <x v="280"/>
    <d v="200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/"/>
    <s v="documentary"/>
    <x v="281"/>
    <d v="199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/"/>
    <s v="documentary"/>
    <x v="282"/>
    <d v="200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/"/>
    <s v="documentary"/>
    <x v="283"/>
    <d v="2001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/"/>
    <s v="documentary"/>
    <x v="284"/>
    <d v="200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/"/>
    <s v="documentary"/>
    <x v="285"/>
    <d v="200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/"/>
    <s v="documentary"/>
    <x v="286"/>
    <d v="200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/"/>
    <s v="documentary"/>
    <x v="287"/>
    <d v="200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/"/>
    <s v="documentary"/>
    <x v="288"/>
    <d v="200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/"/>
    <s v="documentary"/>
    <x v="289"/>
    <d v="200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/"/>
    <s v="documentary"/>
    <x v="290"/>
    <d v="200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/"/>
    <s v="documentary"/>
    <x v="291"/>
    <d v="200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/"/>
    <s v="documentary"/>
    <x v="292"/>
    <d v="200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/"/>
    <s v="documentary"/>
    <x v="293"/>
    <d v="200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/"/>
    <s v="documentary"/>
    <x v="294"/>
    <d v="200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/"/>
    <s v="documentary"/>
    <x v="295"/>
    <d v="200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/"/>
    <s v="documentary"/>
    <x v="296"/>
    <d v="200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/"/>
    <s v="documentary"/>
    <x v="297"/>
    <d v="2005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/"/>
    <s v="documentary"/>
    <x v="298"/>
    <d v="200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/"/>
    <s v="documentary"/>
    <x v="299"/>
    <d v="200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/"/>
    <s v="documentary"/>
    <x v="300"/>
    <d v="2001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/"/>
    <s v="documentary"/>
    <x v="301"/>
    <d v="200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/"/>
    <s v="documentary"/>
    <x v="302"/>
    <d v="200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/"/>
    <s v="documentary"/>
    <x v="303"/>
    <d v="200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/"/>
    <s v="documentary"/>
    <x v="304"/>
    <d v="200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/"/>
    <s v="documentary"/>
    <x v="305"/>
    <d v="200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/"/>
    <s v="documentary"/>
    <x v="306"/>
    <d v="200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/"/>
    <s v="documentary"/>
    <x v="307"/>
    <d v="200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/"/>
    <s v="documentary"/>
    <x v="308"/>
    <d v="200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/"/>
    <s v="documentary"/>
    <x v="309"/>
    <d v="200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/"/>
    <s v="documentary"/>
    <x v="310"/>
    <d v="200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/"/>
    <s v="documentary"/>
    <x v="311"/>
    <d v="200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/"/>
    <s v="documentary"/>
    <x v="312"/>
    <d v="200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/"/>
    <s v="documentary"/>
    <x v="313"/>
    <d v="200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/"/>
    <s v="documentary"/>
    <x v="314"/>
    <d v="200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/"/>
    <s v="documentary"/>
    <x v="315"/>
    <d v="200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/"/>
    <s v="documentary"/>
    <x v="316"/>
    <d v="2004-12-10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/"/>
    <s v="documentary"/>
    <x v="317"/>
    <d v="200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/"/>
    <s v="documentary"/>
    <x v="318"/>
    <d v="200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/"/>
    <s v="documentary"/>
    <x v="319"/>
    <d v="200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/"/>
    <s v="documentary"/>
    <x v="320"/>
    <d v="2005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/"/>
    <s v="documentary"/>
    <x v="321"/>
    <d v="200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/"/>
    <s v="documentary"/>
    <x v="322"/>
    <d v="200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/"/>
    <s v="documentary"/>
    <x v="323"/>
    <d v="200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/"/>
    <s v="documentary"/>
    <x v="324"/>
    <d v="200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/"/>
    <s v="documentary"/>
    <x v="325"/>
    <d v="200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/"/>
    <s v="documentary"/>
    <x v="326"/>
    <d v="200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/"/>
    <s v="documentary"/>
    <x v="327"/>
    <d v="200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/"/>
    <s v="documentary"/>
    <x v="328"/>
    <d v="200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/"/>
    <s v="documentary"/>
    <x v="329"/>
    <d v="200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/"/>
    <s v="documentary"/>
    <x v="330"/>
    <d v="200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/"/>
    <s v="documentary"/>
    <x v="331"/>
    <d v="200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/"/>
    <s v="documentary"/>
    <x v="332"/>
    <d v="200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/"/>
    <s v="documentary"/>
    <x v="333"/>
    <d v="200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/"/>
    <s v="documentary"/>
    <x v="334"/>
    <d v="200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/"/>
    <s v="documentary"/>
    <x v="335"/>
    <d v="200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/"/>
    <s v="documentary"/>
    <x v="336"/>
    <d v="200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/"/>
    <s v="documentary"/>
    <x v="337"/>
    <d v="200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/"/>
    <s v="documentary"/>
    <x v="338"/>
    <d v="200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/"/>
    <s v="documentary"/>
    <x v="339"/>
    <d v="2005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/"/>
    <s v="documentary"/>
    <x v="340"/>
    <d v="200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/"/>
    <s v="documentary"/>
    <x v="341"/>
    <d v="2004-09-30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/"/>
    <s v="documentary"/>
    <x v="342"/>
    <d v="200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/"/>
    <s v="documentary"/>
    <x v="343"/>
    <d v="200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/"/>
    <s v="documentary"/>
    <x v="344"/>
    <d v="200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/"/>
    <s v="documentary"/>
    <x v="345"/>
    <d v="200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/"/>
    <s v="documentary"/>
    <x v="346"/>
    <d v="200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/"/>
    <s v="documentary"/>
    <x v="347"/>
    <d v="200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/"/>
    <s v="documentary"/>
    <x v="348"/>
    <d v="2005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/"/>
    <s v="documentary"/>
    <x v="349"/>
    <d v="200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/"/>
    <s v="documentary"/>
    <x v="350"/>
    <d v="200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/"/>
    <s v="documentary"/>
    <x v="351"/>
    <d v="200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/"/>
    <s v="documentary"/>
    <x v="352"/>
    <d v="200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/"/>
    <s v="documentary"/>
    <x v="353"/>
    <d v="200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/"/>
    <s v="documentary"/>
    <x v="354"/>
    <d v="200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/"/>
    <s v="documentary"/>
    <x v="355"/>
    <d v="2004-11-30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/"/>
    <s v="documentary"/>
    <x v="356"/>
    <d v="200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/"/>
    <s v="documentary"/>
    <x v="357"/>
    <d v="200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/"/>
    <s v="documentary"/>
    <x v="358"/>
    <d v="200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/"/>
    <s v="documentary"/>
    <x v="359"/>
    <d v="200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/"/>
    <s v="documentary"/>
    <x v="360"/>
    <d v="200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/"/>
    <s v="documentary"/>
    <x v="361"/>
    <d v="200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/"/>
    <s v="documentary"/>
    <x v="362"/>
    <d v="200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/"/>
    <s v="documentary"/>
    <x v="363"/>
    <d v="200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/"/>
    <s v="documentary"/>
    <x v="364"/>
    <d v="2004-06-20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/"/>
    <s v="documentary"/>
    <x v="365"/>
    <d v="200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/"/>
    <s v="documentary"/>
    <x v="366"/>
    <d v="200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/"/>
    <s v="documentary"/>
    <x v="367"/>
    <d v="200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/"/>
    <s v="documentary"/>
    <x v="368"/>
    <d v="2005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/"/>
    <s v="documentary"/>
    <x v="369"/>
    <d v="200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/"/>
    <s v="documentary"/>
    <x v="370"/>
    <d v="200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/"/>
    <s v="documentary"/>
    <x v="371"/>
    <d v="200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/"/>
    <s v="documentary"/>
    <x v="372"/>
    <d v="200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/"/>
    <s v="documentary"/>
    <x v="373"/>
    <d v="200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/"/>
    <s v="documentary"/>
    <x v="374"/>
    <d v="200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/"/>
    <s v="documentary"/>
    <x v="375"/>
    <d v="2004-02-29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/"/>
    <s v="documentary"/>
    <x v="376"/>
    <d v="200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/"/>
    <s v="documentary"/>
    <x v="377"/>
    <d v="200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/"/>
    <s v="documentary"/>
    <x v="378"/>
    <d v="2006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/"/>
    <s v="documentary"/>
    <x v="379"/>
    <d v="200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/"/>
    <s v="documentary"/>
    <x v="380"/>
    <d v="2006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/"/>
    <s v="documentary"/>
    <x v="381"/>
    <d v="200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/"/>
    <s v="documentary"/>
    <x v="382"/>
    <d v="200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/"/>
    <s v="documentary"/>
    <x v="383"/>
    <d v="200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/"/>
    <s v="documentary"/>
    <x v="384"/>
    <d v="200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/"/>
    <s v="documentary"/>
    <x v="385"/>
    <d v="200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/"/>
    <s v="documentary"/>
    <x v="386"/>
    <d v="200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/"/>
    <s v="documentary"/>
    <x v="387"/>
    <d v="200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/"/>
    <s v="documentary"/>
    <x v="388"/>
    <d v="200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/"/>
    <s v="documentary"/>
    <x v="389"/>
    <d v="200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/"/>
    <s v="documentary"/>
    <x v="390"/>
    <d v="2005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/"/>
    <s v="documentary"/>
    <x v="391"/>
    <d v="200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/"/>
    <s v="documentary"/>
    <x v="392"/>
    <d v="2001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/"/>
    <s v="documentary"/>
    <x v="393"/>
    <d v="200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/"/>
    <s v="documentary"/>
    <x v="394"/>
    <d v="200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/"/>
    <s v="documentary"/>
    <x v="395"/>
    <d v="200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/"/>
    <s v="documentary"/>
    <x v="396"/>
    <d v="200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/"/>
    <s v="documentary"/>
    <x v="397"/>
    <d v="200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/"/>
    <s v="documentary"/>
    <x v="398"/>
    <d v="200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/"/>
    <s v="documentary"/>
    <x v="399"/>
    <d v="200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/"/>
    <s v="documentary"/>
    <x v="400"/>
    <d v="200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/"/>
    <s v="documentary"/>
    <x v="401"/>
    <d v="200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/"/>
    <s v="documentary"/>
    <x v="402"/>
    <d v="2005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/"/>
    <s v="documentary"/>
    <x v="403"/>
    <d v="200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/"/>
    <s v="documentary"/>
    <x v="404"/>
    <d v="200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/"/>
    <s v="documentary"/>
    <x v="405"/>
    <d v="200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/"/>
    <s v="documentary"/>
    <x v="406"/>
    <d v="2001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/"/>
    <s v="documentary"/>
    <x v="407"/>
    <d v="200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/"/>
    <s v="documentary"/>
    <x v="408"/>
    <d v="200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/"/>
    <s v="documentary"/>
    <x v="409"/>
    <d v="200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/"/>
    <s v="documentary"/>
    <x v="410"/>
    <d v="200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/"/>
    <s v="documentary"/>
    <x v="411"/>
    <d v="200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/"/>
    <s v="documentary"/>
    <x v="412"/>
    <d v="200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/"/>
    <s v="documentary"/>
    <x v="413"/>
    <d v="200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/"/>
    <s v="documentary"/>
    <x v="414"/>
    <d v="200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/"/>
    <s v="documentary"/>
    <x v="415"/>
    <d v="2004-10-16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/"/>
    <s v="documentary"/>
    <x v="416"/>
    <d v="200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/"/>
    <s v="documentary"/>
    <x v="417"/>
    <d v="200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/"/>
    <s v="documentary"/>
    <x v="418"/>
    <d v="2005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/"/>
    <s v="documentary"/>
    <x v="419"/>
    <d v="200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/"/>
    <s v="animation"/>
    <x v="420"/>
    <d v="200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/"/>
    <s v="animation"/>
    <x v="421"/>
    <d v="200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/"/>
    <s v="animation"/>
    <x v="422"/>
    <d v="200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/"/>
    <s v="animation"/>
    <x v="423"/>
    <d v="200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/"/>
    <s v="animation"/>
    <x v="424"/>
    <d v="200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/"/>
    <s v="animation"/>
    <x v="425"/>
    <d v="200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/"/>
    <s v="animation"/>
    <x v="426"/>
    <d v="200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/"/>
    <s v="animation"/>
    <x v="427"/>
    <d v="2005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/"/>
    <s v="animation"/>
    <x v="428"/>
    <d v="200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/"/>
    <s v="animation"/>
    <x v="429"/>
    <d v="199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/"/>
    <s v="animation"/>
    <x v="430"/>
    <d v="200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/"/>
    <s v="animation"/>
    <x v="431"/>
    <d v="200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/"/>
    <s v="animation"/>
    <x v="432"/>
    <d v="200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/"/>
    <s v="animation"/>
    <x v="433"/>
    <d v="200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/"/>
    <s v="animation"/>
    <x v="434"/>
    <d v="200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/"/>
    <s v="animation"/>
    <x v="435"/>
    <d v="200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/"/>
    <s v="animation"/>
    <x v="436"/>
    <d v="200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/"/>
    <s v="animation"/>
    <x v="437"/>
    <d v="200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/"/>
    <s v="animation"/>
    <x v="438"/>
    <d v="200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/"/>
    <s v="animation"/>
    <x v="439"/>
    <d v="2004-10-16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/"/>
    <s v="animation"/>
    <x v="440"/>
    <d v="200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/"/>
    <s v="animation"/>
    <x v="441"/>
    <d v="200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/"/>
    <s v="animation"/>
    <x v="442"/>
    <d v="2005-02-18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/"/>
    <s v="animation"/>
    <x v="443"/>
    <d v="200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/"/>
    <s v="animation"/>
    <x v="444"/>
    <d v="200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/"/>
    <s v="animation"/>
    <x v="445"/>
    <d v="2005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/"/>
    <s v="animation"/>
    <x v="446"/>
    <d v="200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/"/>
    <s v="animation"/>
    <x v="447"/>
    <d v="200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/"/>
    <s v="animation"/>
    <x v="448"/>
    <d v="200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/"/>
    <s v="animation"/>
    <x v="449"/>
    <d v="200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/"/>
    <s v="animation"/>
    <x v="450"/>
    <d v="200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/"/>
    <s v="animation"/>
    <x v="451"/>
    <d v="200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/"/>
    <s v="animation"/>
    <x v="452"/>
    <d v="200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/"/>
    <s v="animation"/>
    <x v="453"/>
    <d v="2005-02-18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/"/>
    <s v="animation"/>
    <x v="454"/>
    <d v="200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/"/>
    <s v="animation"/>
    <x v="455"/>
    <d v="200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/"/>
    <s v="animation"/>
    <x v="456"/>
    <d v="200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/"/>
    <s v="animation"/>
    <x v="457"/>
    <d v="2004-08-15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/"/>
    <s v="animation"/>
    <x v="458"/>
    <d v="200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/"/>
    <s v="animation"/>
    <x v="459"/>
    <d v="2001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/"/>
    <s v="animation"/>
    <x v="460"/>
    <d v="200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/"/>
    <s v="animation"/>
    <x v="461"/>
    <d v="200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/"/>
    <s v="animation"/>
    <x v="462"/>
    <d v="2001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/"/>
    <s v="animation"/>
    <x v="463"/>
    <d v="2001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/"/>
    <s v="animation"/>
    <x v="464"/>
    <d v="200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/"/>
    <s v="animation"/>
    <x v="465"/>
    <d v="200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/"/>
    <s v="animation"/>
    <x v="466"/>
    <d v="200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/"/>
    <s v="animation"/>
    <x v="467"/>
    <d v="200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/"/>
    <s v="animation"/>
    <x v="468"/>
    <d v="200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/"/>
    <s v="animation"/>
    <x v="469"/>
    <d v="200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/"/>
    <s v="animation"/>
    <x v="470"/>
    <d v="200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/"/>
    <s v="animation"/>
    <x v="471"/>
    <d v="200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/"/>
    <s v="animation"/>
    <x v="472"/>
    <d v="200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/"/>
    <s v="animation"/>
    <x v="473"/>
    <d v="2004-09-16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/"/>
    <s v="animation"/>
    <x v="474"/>
    <d v="200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/"/>
    <s v="animation"/>
    <x v="475"/>
    <d v="2005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/"/>
    <s v="animation"/>
    <x v="476"/>
    <d v="2004-06-02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/"/>
    <s v="animation"/>
    <x v="477"/>
    <d v="200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/"/>
    <s v="animation"/>
    <x v="478"/>
    <d v="200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/"/>
    <s v="animation"/>
    <x v="479"/>
    <d v="2004-11-20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/"/>
    <s v="animation"/>
    <x v="480"/>
    <d v="200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/"/>
    <s v="animation"/>
    <x v="481"/>
    <d v="200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/"/>
    <s v="animation"/>
    <x v="482"/>
    <d v="200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/"/>
    <s v="animation"/>
    <x v="483"/>
    <d v="200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/"/>
    <s v="animation"/>
    <x v="484"/>
    <d v="200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/"/>
    <s v="animation"/>
    <x v="485"/>
    <d v="200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/"/>
    <s v="animation"/>
    <x v="486"/>
    <d v="200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/"/>
    <s v="animation"/>
    <x v="487"/>
    <d v="200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/"/>
    <s v="animation"/>
    <x v="488"/>
    <d v="200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/"/>
    <s v="animation"/>
    <x v="489"/>
    <d v="2002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/"/>
    <s v="animation"/>
    <x v="490"/>
    <d v="200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/"/>
    <s v="animation"/>
    <x v="491"/>
    <d v="200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/"/>
    <s v="animation"/>
    <x v="492"/>
    <d v="200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/"/>
    <s v="animation"/>
    <x v="493"/>
    <d v="200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/"/>
    <s v="animation"/>
    <x v="494"/>
    <d v="2004-07-02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/"/>
    <s v="animation"/>
    <x v="495"/>
    <d v="2005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/"/>
    <s v="animation"/>
    <x v="496"/>
    <d v="200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/"/>
    <s v="animation"/>
    <x v="497"/>
    <d v="200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/"/>
    <s v="animation"/>
    <x v="498"/>
    <d v="200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/"/>
    <s v="animation"/>
    <x v="499"/>
    <d v="199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/"/>
    <s v="animation"/>
    <x v="500"/>
    <d v="2000-05-07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/"/>
    <s v="animation"/>
    <x v="501"/>
    <d v="200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/"/>
    <s v="animation"/>
    <x v="502"/>
    <d v="200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/"/>
    <s v="animation"/>
    <x v="503"/>
    <d v="200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/"/>
    <s v="animation"/>
    <x v="504"/>
    <d v="200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/"/>
    <s v="animation"/>
    <x v="505"/>
    <d v="2005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/"/>
    <s v="animation"/>
    <x v="506"/>
    <d v="200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/"/>
    <s v="animation"/>
    <x v="507"/>
    <d v="200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/"/>
    <s v="animation"/>
    <x v="508"/>
    <d v="200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/"/>
    <s v="animation"/>
    <x v="509"/>
    <d v="2005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/"/>
    <s v="animation"/>
    <x v="510"/>
    <d v="200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/"/>
    <s v="animation"/>
    <x v="511"/>
    <d v="200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/"/>
    <s v="animation"/>
    <x v="512"/>
    <d v="200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/"/>
    <s v="animation"/>
    <x v="513"/>
    <d v="200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/"/>
    <s v="animation"/>
    <x v="514"/>
    <d v="2004-08-08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/"/>
    <s v="animation"/>
    <x v="515"/>
    <d v="2005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/"/>
    <s v="animation"/>
    <x v="516"/>
    <d v="200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/"/>
    <s v="animation"/>
    <x v="517"/>
    <d v="200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/"/>
    <s v="animation"/>
    <x v="518"/>
    <d v="200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/"/>
    <s v="animation"/>
    <x v="519"/>
    <d v="200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/"/>
    <s v="plays"/>
    <x v="520"/>
    <d v="200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/"/>
    <s v="plays"/>
    <x v="521"/>
    <d v="200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/"/>
    <s v="plays"/>
    <x v="522"/>
    <d v="200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/"/>
    <s v="plays"/>
    <x v="523"/>
    <d v="2005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/"/>
    <s v="plays"/>
    <x v="524"/>
    <d v="200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/"/>
    <s v="plays"/>
    <x v="525"/>
    <d v="2004-09-12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/"/>
    <s v="plays"/>
    <x v="526"/>
    <d v="200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/"/>
    <s v="plays"/>
    <x v="527"/>
    <d v="200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/"/>
    <s v="plays"/>
    <x v="528"/>
    <d v="200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/"/>
    <s v="plays"/>
    <x v="529"/>
    <d v="200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/"/>
    <s v="plays"/>
    <x v="530"/>
    <d v="200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/"/>
    <s v="plays"/>
    <x v="531"/>
    <d v="200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/"/>
    <s v="plays"/>
    <x v="532"/>
    <d v="200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/"/>
    <s v="plays"/>
    <x v="533"/>
    <d v="200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/"/>
    <s v="plays"/>
    <x v="534"/>
    <d v="200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/"/>
    <s v="plays"/>
    <x v="535"/>
    <d v="200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/"/>
    <s v="plays"/>
    <x v="536"/>
    <d v="200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/"/>
    <s v="plays"/>
    <x v="537"/>
    <d v="200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/"/>
    <s v="plays"/>
    <x v="538"/>
    <d v="200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/"/>
    <s v="plays"/>
    <x v="539"/>
    <d v="200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/"/>
    <s v="web"/>
    <x v="540"/>
    <d v="2005-02-03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/"/>
    <s v="web"/>
    <x v="541"/>
    <d v="200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/"/>
    <s v="web"/>
    <x v="542"/>
    <d v="200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/"/>
    <s v="web"/>
    <x v="543"/>
    <d v="200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/"/>
    <s v="web"/>
    <x v="544"/>
    <d v="200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/"/>
    <s v="web"/>
    <x v="545"/>
    <d v="200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/"/>
    <s v="web"/>
    <x v="546"/>
    <d v="200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/"/>
    <s v="web"/>
    <x v="547"/>
    <d v="200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/"/>
    <s v="web"/>
    <x v="548"/>
    <d v="200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/"/>
    <s v="web"/>
    <x v="549"/>
    <d v="200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/"/>
    <s v="web"/>
    <x v="550"/>
    <d v="200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/"/>
    <s v="web"/>
    <x v="551"/>
    <d v="2005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/"/>
    <s v="web"/>
    <x v="552"/>
    <d v="2006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/"/>
    <s v="web"/>
    <x v="553"/>
    <d v="200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/"/>
    <s v="web"/>
    <x v="554"/>
    <d v="200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/"/>
    <s v="web"/>
    <x v="555"/>
    <d v="200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/"/>
    <s v="web"/>
    <x v="556"/>
    <d v="200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/"/>
    <s v="web"/>
    <x v="557"/>
    <d v="200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/"/>
    <s v="web"/>
    <x v="558"/>
    <d v="200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/"/>
    <s v="web"/>
    <x v="559"/>
    <d v="200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/"/>
    <s v="web"/>
    <x v="560"/>
    <d v="200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/"/>
    <s v="web"/>
    <x v="561"/>
    <d v="200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/"/>
    <s v="web"/>
    <x v="562"/>
    <d v="200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/"/>
    <s v="web"/>
    <x v="563"/>
    <d v="200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/"/>
    <s v="web"/>
    <x v="564"/>
    <d v="200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/"/>
    <s v="web"/>
    <x v="565"/>
    <d v="200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/"/>
    <s v="web"/>
    <x v="566"/>
    <d v="200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/"/>
    <s v="web"/>
    <x v="567"/>
    <d v="200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/"/>
    <s v="web"/>
    <x v="568"/>
    <d v="2006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/"/>
    <s v="web"/>
    <x v="569"/>
    <d v="2005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/"/>
    <s v="web"/>
    <x v="570"/>
    <d v="2006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/"/>
    <s v="web"/>
    <x v="571"/>
    <d v="200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/"/>
    <s v="web"/>
    <x v="572"/>
    <d v="200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/"/>
    <s v="web"/>
    <x v="573"/>
    <d v="200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/"/>
    <s v="web"/>
    <x v="574"/>
    <d v="200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/"/>
    <s v="web"/>
    <x v="575"/>
    <d v="2005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/"/>
    <s v="web"/>
    <x v="576"/>
    <d v="2005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/"/>
    <s v="web"/>
    <x v="577"/>
    <d v="200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/"/>
    <s v="web"/>
    <x v="578"/>
    <d v="2005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/"/>
    <s v="web"/>
    <x v="579"/>
    <d v="200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/"/>
    <s v="web"/>
    <x v="580"/>
    <d v="200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/"/>
    <s v="web"/>
    <x v="581"/>
    <d v="200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/"/>
    <s v="web"/>
    <x v="582"/>
    <d v="2005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/"/>
    <s v="web"/>
    <x v="583"/>
    <d v="2005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/"/>
    <s v="web"/>
    <x v="584"/>
    <d v="2005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/"/>
    <s v="web"/>
    <x v="585"/>
    <d v="2005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/"/>
    <s v="web"/>
    <x v="586"/>
    <d v="200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/"/>
    <s v="web"/>
    <x v="587"/>
    <d v="200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/"/>
    <s v="web"/>
    <x v="588"/>
    <d v="200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/"/>
    <s v="web"/>
    <x v="589"/>
    <d v="200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/"/>
    <s v="web"/>
    <x v="590"/>
    <d v="200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/"/>
    <s v="web"/>
    <x v="591"/>
    <d v="2005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/"/>
    <s v="web"/>
    <x v="592"/>
    <d v="200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/"/>
    <s v="web"/>
    <x v="593"/>
    <d v="2005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/"/>
    <s v="web"/>
    <x v="594"/>
    <d v="200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/"/>
    <s v="web"/>
    <x v="595"/>
    <d v="2005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/"/>
    <s v="web"/>
    <x v="596"/>
    <d v="200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/"/>
    <s v="web"/>
    <x v="597"/>
    <d v="200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/"/>
    <s v="web"/>
    <x v="598"/>
    <d v="2004-12-04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/"/>
    <s v="web"/>
    <x v="599"/>
    <d v="2005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/"/>
    <s v="web"/>
    <x v="600"/>
    <d v="200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/"/>
    <s v="web"/>
    <x v="601"/>
    <d v="200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/"/>
    <s v="web"/>
    <x v="602"/>
    <d v="200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/"/>
    <s v="web"/>
    <x v="603"/>
    <d v="200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/"/>
    <s v="web"/>
    <x v="604"/>
    <d v="2004-08-27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/"/>
    <s v="web"/>
    <x v="605"/>
    <d v="200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/"/>
    <s v="web"/>
    <x v="606"/>
    <d v="200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/"/>
    <s v="web"/>
    <x v="607"/>
    <d v="200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/"/>
    <s v="web"/>
    <x v="608"/>
    <d v="200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/"/>
    <s v="web"/>
    <x v="609"/>
    <d v="2005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/"/>
    <s v="web"/>
    <x v="610"/>
    <d v="200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/"/>
    <s v="web"/>
    <x v="611"/>
    <d v="2006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/"/>
    <s v="web"/>
    <x v="612"/>
    <d v="200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/"/>
    <s v="web"/>
    <x v="613"/>
    <d v="200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/"/>
    <s v="web"/>
    <x v="614"/>
    <d v="200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/"/>
    <s v="web"/>
    <x v="615"/>
    <d v="200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/"/>
    <s v="web"/>
    <x v="616"/>
    <d v="200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/"/>
    <s v="web"/>
    <x v="617"/>
    <d v="200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/"/>
    <s v="web"/>
    <x v="618"/>
    <d v="2005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/"/>
    <s v="web"/>
    <x v="619"/>
    <d v="200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/"/>
    <s v="web"/>
    <x v="620"/>
    <d v="200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/"/>
    <s v="web"/>
    <x v="621"/>
    <d v="200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/"/>
    <s v="web"/>
    <x v="622"/>
    <d v="200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/"/>
    <s v="web"/>
    <x v="623"/>
    <d v="2005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/"/>
    <s v="web"/>
    <x v="624"/>
    <d v="200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/"/>
    <s v="web"/>
    <x v="625"/>
    <d v="200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/"/>
    <s v="web"/>
    <x v="626"/>
    <d v="200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/"/>
    <s v="web"/>
    <x v="627"/>
    <d v="200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/"/>
    <s v="web"/>
    <x v="628"/>
    <d v="200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/"/>
    <s v="web"/>
    <x v="629"/>
    <d v="200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/"/>
    <s v="web"/>
    <x v="630"/>
    <d v="2005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/"/>
    <s v="web"/>
    <x v="631"/>
    <d v="200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/"/>
    <s v="web"/>
    <x v="632"/>
    <d v="200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/"/>
    <s v="web"/>
    <x v="633"/>
    <d v="200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/"/>
    <s v="web"/>
    <x v="634"/>
    <d v="2005-02-25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/"/>
    <s v="web"/>
    <x v="635"/>
    <d v="2005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/"/>
    <s v="web"/>
    <x v="636"/>
    <d v="200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/"/>
    <s v="web"/>
    <x v="637"/>
    <d v="200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/"/>
    <s v="web"/>
    <x v="638"/>
    <d v="200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/"/>
    <s v="web"/>
    <x v="639"/>
    <d v="200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/"/>
    <s v="wearables"/>
    <x v="640"/>
    <d v="200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/"/>
    <s v="wearables"/>
    <x v="641"/>
    <d v="200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/"/>
    <s v="wearables"/>
    <x v="642"/>
    <d v="200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/"/>
    <s v="wearables"/>
    <x v="643"/>
    <d v="200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/"/>
    <s v="wearables"/>
    <x v="644"/>
    <d v="2004-10-28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/"/>
    <s v="wearables"/>
    <x v="645"/>
    <d v="200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/"/>
    <s v="wearables"/>
    <x v="646"/>
    <d v="200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/"/>
    <s v="wearables"/>
    <x v="647"/>
    <d v="200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/"/>
    <s v="wearables"/>
    <x v="648"/>
    <d v="200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/"/>
    <s v="wearables"/>
    <x v="649"/>
    <d v="200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/"/>
    <s v="wearables"/>
    <x v="650"/>
    <d v="200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/"/>
    <s v="wearables"/>
    <x v="651"/>
    <d v="200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/"/>
    <s v="wearables"/>
    <x v="652"/>
    <d v="200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/"/>
    <s v="wearables"/>
    <x v="653"/>
    <d v="200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/"/>
    <s v="wearables"/>
    <x v="654"/>
    <d v="2005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/"/>
    <s v="wearables"/>
    <x v="655"/>
    <d v="200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/"/>
    <s v="wearables"/>
    <x v="656"/>
    <d v="200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/"/>
    <s v="wearables"/>
    <x v="657"/>
    <d v="200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/"/>
    <s v="wearables"/>
    <x v="658"/>
    <d v="2005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/"/>
    <s v="wearables"/>
    <x v="659"/>
    <d v="200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/"/>
    <s v="wearables"/>
    <x v="660"/>
    <d v="2004-11-08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/"/>
    <s v="wearables"/>
    <x v="661"/>
    <d v="200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/"/>
    <s v="wearables"/>
    <x v="662"/>
    <d v="200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/"/>
    <s v="wearables"/>
    <x v="663"/>
    <d v="2005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/"/>
    <s v="wearables"/>
    <x v="664"/>
    <d v="200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/"/>
    <s v="wearables"/>
    <x v="665"/>
    <d v="200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/"/>
    <s v="wearables"/>
    <x v="666"/>
    <d v="200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/"/>
    <s v="wearables"/>
    <x v="667"/>
    <d v="200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/"/>
    <s v="wearables"/>
    <x v="668"/>
    <d v="200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/"/>
    <s v="wearables"/>
    <x v="669"/>
    <d v="200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/"/>
    <s v="wearables"/>
    <x v="670"/>
    <d v="200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/"/>
    <s v="wearables"/>
    <x v="671"/>
    <d v="200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/"/>
    <s v="wearables"/>
    <x v="672"/>
    <d v="200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/"/>
    <s v="wearables"/>
    <x v="673"/>
    <d v="2004-08-3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/"/>
    <s v="wearables"/>
    <x v="674"/>
    <d v="200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/"/>
    <s v="wearables"/>
    <x v="675"/>
    <d v="200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/"/>
    <s v="wearables"/>
    <x v="676"/>
    <d v="200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/"/>
    <s v="wearables"/>
    <x v="677"/>
    <d v="200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/"/>
    <s v="wearables"/>
    <x v="678"/>
    <d v="200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/"/>
    <s v="wearables"/>
    <x v="679"/>
    <d v="200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/"/>
    <s v="wearables"/>
    <x v="680"/>
    <d v="200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/"/>
    <s v="wearables"/>
    <x v="681"/>
    <d v="200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/"/>
    <s v="wearables"/>
    <x v="682"/>
    <d v="200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/"/>
    <s v="wearables"/>
    <x v="683"/>
    <d v="200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/"/>
    <s v="wearables"/>
    <x v="684"/>
    <d v="200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/"/>
    <s v="wearables"/>
    <x v="685"/>
    <d v="200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/"/>
    <s v="wearables"/>
    <x v="686"/>
    <d v="200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/"/>
    <s v="wearables"/>
    <x v="687"/>
    <d v="200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/"/>
    <s v="wearables"/>
    <x v="688"/>
    <d v="200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/"/>
    <s v="wearables"/>
    <x v="689"/>
    <d v="200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/"/>
    <s v="wearables"/>
    <x v="690"/>
    <d v="200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/"/>
    <s v="wearables"/>
    <x v="691"/>
    <d v="200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/"/>
    <s v="wearables"/>
    <x v="692"/>
    <d v="200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/"/>
    <s v="wearables"/>
    <x v="693"/>
    <d v="200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/"/>
    <s v="wearables"/>
    <x v="694"/>
    <d v="200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/"/>
    <s v="wearables"/>
    <x v="695"/>
    <d v="2004-10-30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/"/>
    <s v="wearables"/>
    <x v="696"/>
    <d v="200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/"/>
    <s v="wearables"/>
    <x v="697"/>
    <d v="200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/"/>
    <s v="wearables"/>
    <x v="698"/>
    <d v="200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/"/>
    <s v="wearables"/>
    <x v="699"/>
    <d v="200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/"/>
    <s v="wearables"/>
    <x v="700"/>
    <d v="200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/"/>
    <s v="wearables"/>
    <x v="701"/>
    <d v="200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/"/>
    <s v="wearables"/>
    <x v="702"/>
    <d v="200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/"/>
    <s v="wearables"/>
    <x v="703"/>
    <d v="200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/"/>
    <s v="wearables"/>
    <x v="704"/>
    <d v="200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/"/>
    <s v="wearables"/>
    <x v="705"/>
    <d v="200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/"/>
    <s v="wearables"/>
    <x v="706"/>
    <d v="200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/"/>
    <s v="wearables"/>
    <x v="707"/>
    <d v="200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/"/>
    <s v="wearables"/>
    <x v="708"/>
    <d v="2004-09-12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/"/>
    <s v="wearables"/>
    <x v="709"/>
    <d v="2004-12-04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/"/>
    <s v="wearables"/>
    <x v="710"/>
    <d v="200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/"/>
    <s v="wearables"/>
    <x v="711"/>
    <d v="200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/"/>
    <s v="wearables"/>
    <x v="712"/>
    <d v="200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/"/>
    <s v="wearables"/>
    <x v="713"/>
    <d v="200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/"/>
    <s v="wearables"/>
    <x v="714"/>
    <d v="200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/"/>
    <s v="wearables"/>
    <x v="715"/>
    <d v="200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/"/>
    <s v="wearables"/>
    <x v="716"/>
    <d v="2004-11-30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/"/>
    <s v="wearables"/>
    <x v="717"/>
    <d v="200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/"/>
    <s v="wearables"/>
    <x v="718"/>
    <d v="200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/"/>
    <s v="wearables"/>
    <x v="719"/>
    <d v="200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/"/>
    <s v="nonfiction"/>
    <x v="720"/>
    <d v="200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/"/>
    <s v="nonfiction"/>
    <x v="721"/>
    <d v="200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/"/>
    <s v="nonfiction"/>
    <x v="722"/>
    <d v="200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/"/>
    <s v="nonfiction"/>
    <x v="723"/>
    <d v="200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/"/>
    <s v="nonfiction"/>
    <x v="724"/>
    <d v="200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/"/>
    <s v="nonfiction"/>
    <x v="725"/>
    <d v="200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/"/>
    <s v="nonfiction"/>
    <x v="726"/>
    <d v="200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/"/>
    <s v="nonfiction"/>
    <x v="727"/>
    <d v="200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/"/>
    <s v="nonfiction"/>
    <x v="728"/>
    <d v="200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/"/>
    <s v="nonfiction"/>
    <x v="729"/>
    <d v="200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/"/>
    <s v="nonfiction"/>
    <x v="730"/>
    <d v="200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/"/>
    <s v="nonfiction"/>
    <x v="731"/>
    <d v="200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/"/>
    <s v="nonfiction"/>
    <x v="732"/>
    <d v="200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/"/>
    <s v="nonfiction"/>
    <x v="733"/>
    <d v="200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/"/>
    <s v="nonfiction"/>
    <x v="734"/>
    <d v="200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/"/>
    <s v="nonfiction"/>
    <x v="735"/>
    <d v="200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/"/>
    <s v="nonfiction"/>
    <x v="736"/>
    <d v="200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/"/>
    <s v="nonfiction"/>
    <x v="737"/>
    <d v="200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/"/>
    <s v="nonfiction"/>
    <x v="738"/>
    <d v="200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/"/>
    <s v="nonfiction"/>
    <x v="739"/>
    <d v="200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/"/>
    <s v="nonfiction"/>
    <x v="740"/>
    <d v="2005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/"/>
    <s v="nonfiction"/>
    <x v="741"/>
    <d v="200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/"/>
    <s v="nonfiction"/>
    <x v="742"/>
    <d v="200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/"/>
    <s v="nonfiction"/>
    <x v="743"/>
    <d v="200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/"/>
    <s v="nonfiction"/>
    <x v="744"/>
    <d v="200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/"/>
    <s v="nonfiction"/>
    <x v="745"/>
    <d v="200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/"/>
    <s v="nonfiction"/>
    <x v="746"/>
    <d v="200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/"/>
    <s v="nonfiction"/>
    <x v="747"/>
    <d v="200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/"/>
    <s v="nonfiction"/>
    <x v="748"/>
    <d v="2004-08-09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/"/>
    <s v="nonfiction"/>
    <x v="749"/>
    <d v="200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/"/>
    <s v="nonfiction"/>
    <x v="750"/>
    <d v="200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/"/>
    <s v="nonfiction"/>
    <x v="751"/>
    <d v="200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/"/>
    <s v="nonfiction"/>
    <x v="752"/>
    <d v="200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/"/>
    <s v="nonfiction"/>
    <x v="753"/>
    <d v="200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/"/>
    <s v="nonfiction"/>
    <x v="754"/>
    <d v="200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/"/>
    <s v="nonfiction"/>
    <x v="755"/>
    <d v="200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/"/>
    <s v="nonfiction"/>
    <x v="756"/>
    <d v="200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/"/>
    <s v="nonfiction"/>
    <x v="757"/>
    <d v="200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/"/>
    <s v="nonfiction"/>
    <x v="758"/>
    <d v="2000-10-07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/"/>
    <s v="nonfiction"/>
    <x v="759"/>
    <d v="200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/"/>
    <s v="fiction"/>
    <x v="760"/>
    <d v="200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/"/>
    <s v="fiction"/>
    <x v="761"/>
    <d v="200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/"/>
    <s v="fiction"/>
    <x v="762"/>
    <d v="200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/"/>
    <s v="fiction"/>
    <x v="763"/>
    <d v="200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/"/>
    <s v="fiction"/>
    <x v="764"/>
    <d v="200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/"/>
    <s v="fiction"/>
    <x v="765"/>
    <d v="200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/"/>
    <s v="fiction"/>
    <x v="766"/>
    <d v="200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/"/>
    <s v="fiction"/>
    <x v="767"/>
    <d v="200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/"/>
    <s v="fiction"/>
    <x v="768"/>
    <d v="200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/"/>
    <s v="fiction"/>
    <x v="769"/>
    <d v="200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/"/>
    <s v="fiction"/>
    <x v="770"/>
    <d v="200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/"/>
    <s v="fiction"/>
    <x v="771"/>
    <d v="200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/"/>
    <s v="fiction"/>
    <x v="772"/>
    <d v="199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/"/>
    <s v="fiction"/>
    <x v="773"/>
    <d v="200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/"/>
    <s v="fiction"/>
    <x v="774"/>
    <d v="200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/"/>
    <s v="fiction"/>
    <x v="775"/>
    <d v="2001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/"/>
    <s v="fiction"/>
    <x v="776"/>
    <d v="200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/"/>
    <s v="fiction"/>
    <x v="777"/>
    <d v="200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/"/>
    <s v="fiction"/>
    <x v="778"/>
    <d v="200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/"/>
    <s v="fiction"/>
    <x v="779"/>
    <d v="2000-10-14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/"/>
    <s v="rock"/>
    <x v="780"/>
    <d v="2001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/"/>
    <s v="rock"/>
    <x v="781"/>
    <d v="200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/"/>
    <s v="rock"/>
    <x v="782"/>
    <d v="200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/"/>
    <s v="rock"/>
    <x v="783"/>
    <d v="200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/"/>
    <s v="rock"/>
    <x v="784"/>
    <d v="200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/"/>
    <s v="rock"/>
    <x v="785"/>
    <d v="200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/"/>
    <s v="rock"/>
    <x v="786"/>
    <d v="200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/"/>
    <s v="rock"/>
    <x v="787"/>
    <d v="200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/"/>
    <s v="rock"/>
    <x v="788"/>
    <d v="200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/"/>
    <s v="rock"/>
    <x v="789"/>
    <d v="200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/"/>
    <s v="rock"/>
    <x v="790"/>
    <d v="200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/"/>
    <s v="rock"/>
    <x v="791"/>
    <d v="200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/"/>
    <s v="rock"/>
    <x v="792"/>
    <d v="200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/"/>
    <s v="rock"/>
    <x v="793"/>
    <d v="200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/"/>
    <s v="rock"/>
    <x v="794"/>
    <d v="200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/"/>
    <s v="rock"/>
    <x v="795"/>
    <d v="200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/"/>
    <s v="rock"/>
    <x v="796"/>
    <d v="200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/"/>
    <s v="rock"/>
    <x v="797"/>
    <d v="200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/"/>
    <s v="rock"/>
    <x v="798"/>
    <d v="200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/"/>
    <s v="rock"/>
    <x v="799"/>
    <d v="200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/"/>
    <s v="rock"/>
    <x v="800"/>
    <d v="2004-09-10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/"/>
    <s v="rock"/>
    <x v="801"/>
    <d v="200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/"/>
    <s v="rock"/>
    <x v="802"/>
    <d v="200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/"/>
    <s v="rock"/>
    <x v="803"/>
    <d v="200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/"/>
    <s v="rock"/>
    <x v="804"/>
    <d v="200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/"/>
    <s v="rock"/>
    <x v="805"/>
    <d v="2001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/"/>
    <s v="rock"/>
    <x v="806"/>
    <d v="2001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/"/>
    <s v="rock"/>
    <x v="807"/>
    <d v="200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/"/>
    <s v="rock"/>
    <x v="808"/>
    <d v="2004-12-2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/"/>
    <s v="rock"/>
    <x v="809"/>
    <d v="200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/"/>
    <s v="rock"/>
    <x v="810"/>
    <d v="200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/"/>
    <s v="rock"/>
    <x v="811"/>
    <d v="200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/"/>
    <s v="rock"/>
    <x v="812"/>
    <d v="200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/"/>
    <s v="rock"/>
    <x v="813"/>
    <d v="200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/"/>
    <s v="rock"/>
    <x v="814"/>
    <d v="2001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/"/>
    <s v="rock"/>
    <x v="815"/>
    <d v="2004-10-3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/"/>
    <s v="rock"/>
    <x v="816"/>
    <d v="200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/"/>
    <s v="rock"/>
    <x v="817"/>
    <d v="200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/"/>
    <s v="rock"/>
    <x v="818"/>
    <d v="200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/"/>
    <s v="rock"/>
    <x v="819"/>
    <d v="200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/"/>
    <s v="rock"/>
    <x v="820"/>
    <d v="200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/"/>
    <s v="rock"/>
    <x v="821"/>
    <d v="2005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/"/>
    <s v="rock"/>
    <x v="822"/>
    <d v="200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/"/>
    <s v="rock"/>
    <x v="823"/>
    <d v="200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/"/>
    <s v="rock"/>
    <x v="824"/>
    <d v="2000-04-17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/"/>
    <s v="rock"/>
    <x v="825"/>
    <d v="200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/"/>
    <s v="rock"/>
    <x v="826"/>
    <d v="200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/"/>
    <s v="rock"/>
    <x v="827"/>
    <d v="200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/"/>
    <s v="rock"/>
    <x v="828"/>
    <d v="200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/"/>
    <s v="rock"/>
    <x v="829"/>
    <d v="200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/"/>
    <s v="rock"/>
    <x v="830"/>
    <d v="200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/"/>
    <s v="rock"/>
    <x v="831"/>
    <d v="200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/"/>
    <s v="rock"/>
    <x v="832"/>
    <d v="2002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/"/>
    <s v="rock"/>
    <x v="833"/>
    <d v="200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/"/>
    <s v="rock"/>
    <x v="834"/>
    <d v="200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/"/>
    <s v="rock"/>
    <x v="835"/>
    <d v="200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/"/>
    <s v="rock"/>
    <x v="836"/>
    <d v="200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/"/>
    <s v="rock"/>
    <x v="837"/>
    <d v="200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/"/>
    <s v="rock"/>
    <x v="838"/>
    <d v="200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/"/>
    <s v="rock"/>
    <x v="839"/>
    <d v="200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/"/>
    <s v="metal"/>
    <x v="840"/>
    <d v="200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/"/>
    <s v="metal"/>
    <x v="841"/>
    <d v="200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/"/>
    <s v="metal"/>
    <x v="842"/>
    <d v="200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/"/>
    <s v="metal"/>
    <x v="843"/>
    <d v="200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/"/>
    <s v="metal"/>
    <x v="844"/>
    <d v="200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/"/>
    <s v="metal"/>
    <x v="845"/>
    <d v="200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/"/>
    <s v="metal"/>
    <x v="846"/>
    <d v="2004-03-09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/"/>
    <s v="metal"/>
    <x v="847"/>
    <d v="2005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/"/>
    <s v="metal"/>
    <x v="848"/>
    <d v="200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/"/>
    <s v="metal"/>
    <x v="849"/>
    <d v="2005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/"/>
    <s v="metal"/>
    <x v="850"/>
    <d v="200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/"/>
    <s v="metal"/>
    <x v="851"/>
    <d v="200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/"/>
    <s v="metal"/>
    <x v="852"/>
    <d v="200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/"/>
    <s v="metal"/>
    <x v="853"/>
    <d v="200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/"/>
    <s v="metal"/>
    <x v="854"/>
    <d v="200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/"/>
    <s v="metal"/>
    <x v="855"/>
    <d v="200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/"/>
    <s v="metal"/>
    <x v="856"/>
    <d v="200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/"/>
    <s v="metal"/>
    <x v="857"/>
    <d v="200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/"/>
    <s v="metal"/>
    <x v="858"/>
    <d v="2005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/"/>
    <s v="metal"/>
    <x v="859"/>
    <d v="200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/"/>
    <s v="jazz"/>
    <x v="860"/>
    <d v="200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/"/>
    <s v="jazz"/>
    <x v="861"/>
    <d v="200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/"/>
    <s v="jazz"/>
    <x v="862"/>
    <d v="200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/"/>
    <s v="jazz"/>
    <x v="863"/>
    <d v="200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/"/>
    <s v="jazz"/>
    <x v="864"/>
    <d v="200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/"/>
    <s v="jazz"/>
    <x v="865"/>
    <d v="200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/"/>
    <s v="jazz"/>
    <x v="866"/>
    <d v="200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/"/>
    <s v="jazz"/>
    <x v="867"/>
    <d v="199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/"/>
    <s v="jazz"/>
    <x v="868"/>
    <d v="200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/"/>
    <s v="jazz"/>
    <x v="869"/>
    <d v="200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/"/>
    <s v="jazz"/>
    <x v="870"/>
    <d v="200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/"/>
    <s v="jazz"/>
    <x v="871"/>
    <d v="200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/"/>
    <s v="jazz"/>
    <x v="872"/>
    <d v="2001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/"/>
    <s v="jazz"/>
    <x v="873"/>
    <d v="200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/"/>
    <s v="jazz"/>
    <x v="874"/>
    <d v="200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/"/>
    <s v="jazz"/>
    <x v="875"/>
    <d v="2005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/"/>
    <s v="jazz"/>
    <x v="876"/>
    <d v="200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/"/>
    <s v="jazz"/>
    <x v="877"/>
    <d v="200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/"/>
    <s v="jazz"/>
    <x v="878"/>
    <d v="200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/"/>
    <s v="jazz"/>
    <x v="879"/>
    <d v="200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/"/>
    <s v="indie rock"/>
    <x v="880"/>
    <d v="200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/"/>
    <s v="indie rock"/>
    <x v="881"/>
    <d v="200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/"/>
    <s v="indie rock"/>
    <x v="882"/>
    <d v="200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/"/>
    <s v="indie rock"/>
    <x v="883"/>
    <d v="200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/"/>
    <s v="indie rock"/>
    <x v="884"/>
    <d v="200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/"/>
    <s v="indie rock"/>
    <x v="885"/>
    <d v="200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/"/>
    <s v="indie rock"/>
    <x v="886"/>
    <d v="200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/"/>
    <s v="indie rock"/>
    <x v="887"/>
    <d v="200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/"/>
    <s v="indie rock"/>
    <x v="888"/>
    <d v="200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/"/>
    <s v="indie rock"/>
    <x v="889"/>
    <d v="200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/"/>
    <s v="indie rock"/>
    <x v="890"/>
    <d v="200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/"/>
    <s v="indie rock"/>
    <x v="891"/>
    <d v="200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/"/>
    <s v="indie rock"/>
    <x v="892"/>
    <d v="200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/"/>
    <s v="indie rock"/>
    <x v="893"/>
    <d v="200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/"/>
    <s v="indie rock"/>
    <x v="894"/>
    <d v="200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/"/>
    <s v="indie rock"/>
    <x v="895"/>
    <d v="200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/"/>
    <s v="indie rock"/>
    <x v="896"/>
    <d v="200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/"/>
    <s v="indie rock"/>
    <x v="897"/>
    <d v="200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/"/>
    <s v="indie rock"/>
    <x v="898"/>
    <d v="2002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/"/>
    <s v="indie rock"/>
    <x v="899"/>
    <d v="2001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/"/>
    <s v="jazz"/>
    <x v="900"/>
    <d v="200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/"/>
    <s v="jazz"/>
    <x v="901"/>
    <d v="2000-06-07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/"/>
    <s v="jazz"/>
    <x v="902"/>
    <d v="200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/"/>
    <s v="jazz"/>
    <x v="903"/>
    <d v="200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/"/>
    <s v="jazz"/>
    <x v="904"/>
    <d v="2006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/"/>
    <s v="jazz"/>
    <x v="905"/>
    <d v="2001-01-23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/"/>
    <s v="jazz"/>
    <x v="906"/>
    <d v="2004-03-12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/"/>
    <s v="jazz"/>
    <x v="907"/>
    <d v="2001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/"/>
    <s v="jazz"/>
    <x v="908"/>
    <d v="200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/"/>
    <s v="jazz"/>
    <x v="909"/>
    <d v="200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/"/>
    <s v="jazz"/>
    <x v="910"/>
    <d v="200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/"/>
    <s v="jazz"/>
    <x v="911"/>
    <d v="200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/"/>
    <s v="jazz"/>
    <x v="912"/>
    <d v="200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/"/>
    <s v="jazz"/>
    <x v="913"/>
    <d v="200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/"/>
    <s v="jazz"/>
    <x v="914"/>
    <d v="200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/"/>
    <s v="jazz"/>
    <x v="915"/>
    <d v="200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/"/>
    <s v="jazz"/>
    <x v="916"/>
    <d v="200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/"/>
    <s v="jazz"/>
    <x v="917"/>
    <d v="200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/"/>
    <s v="jazz"/>
    <x v="918"/>
    <d v="2004-11-30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/"/>
    <s v="jazz"/>
    <x v="919"/>
    <d v="200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/"/>
    <s v="jazz"/>
    <x v="920"/>
    <d v="200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/"/>
    <s v="jazz"/>
    <x v="921"/>
    <d v="200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/"/>
    <s v="jazz"/>
    <x v="922"/>
    <d v="200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/"/>
    <s v="jazz"/>
    <x v="923"/>
    <d v="200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/"/>
    <s v="jazz"/>
    <x v="924"/>
    <d v="200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/"/>
    <s v="jazz"/>
    <x v="925"/>
    <d v="200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/"/>
    <s v="jazz"/>
    <x v="926"/>
    <d v="2000-07-07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/"/>
    <s v="jazz"/>
    <x v="927"/>
    <d v="200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/"/>
    <s v="jazz"/>
    <x v="928"/>
    <d v="200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/"/>
    <s v="jazz"/>
    <x v="929"/>
    <d v="200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/"/>
    <s v="jazz"/>
    <x v="930"/>
    <d v="200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/"/>
    <s v="jazz"/>
    <x v="931"/>
    <d v="2004-03-15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/"/>
    <s v="jazz"/>
    <x v="932"/>
    <d v="200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/"/>
    <s v="jazz"/>
    <x v="933"/>
    <d v="200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/"/>
    <s v="jazz"/>
    <x v="934"/>
    <d v="200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/"/>
    <s v="jazz"/>
    <x v="935"/>
    <d v="200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/"/>
    <s v="jazz"/>
    <x v="936"/>
    <d v="200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/"/>
    <s v="jazz"/>
    <x v="937"/>
    <d v="200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/"/>
    <s v="jazz"/>
    <x v="938"/>
    <d v="200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/"/>
    <s v="jazz"/>
    <x v="939"/>
    <d v="200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/"/>
    <s v="wearables"/>
    <x v="940"/>
    <d v="200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/"/>
    <s v="wearables"/>
    <x v="941"/>
    <d v="200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/"/>
    <s v="wearables"/>
    <x v="942"/>
    <d v="2006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/"/>
    <s v="wearables"/>
    <x v="943"/>
    <d v="200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/"/>
    <s v="wearables"/>
    <x v="944"/>
    <d v="200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/"/>
    <s v="wearables"/>
    <x v="945"/>
    <d v="200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/"/>
    <s v="wearables"/>
    <x v="946"/>
    <d v="200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/"/>
    <s v="wearables"/>
    <x v="947"/>
    <d v="200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/"/>
    <s v="wearables"/>
    <x v="948"/>
    <d v="200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/"/>
    <s v="wearables"/>
    <x v="949"/>
    <d v="2006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/"/>
    <s v="wearables"/>
    <x v="950"/>
    <d v="2006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/"/>
    <s v="wearables"/>
    <x v="951"/>
    <d v="200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/"/>
    <s v="wearables"/>
    <x v="952"/>
    <d v="200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/"/>
    <s v="wearables"/>
    <x v="953"/>
    <d v="200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/"/>
    <s v="wearables"/>
    <x v="954"/>
    <d v="200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/"/>
    <s v="wearables"/>
    <x v="955"/>
    <d v="200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/"/>
    <s v="wearables"/>
    <x v="956"/>
    <d v="2005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/"/>
    <s v="wearables"/>
    <x v="957"/>
    <d v="200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/"/>
    <s v="wearables"/>
    <x v="958"/>
    <d v="200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/"/>
    <s v="wearables"/>
    <x v="959"/>
    <d v="200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/"/>
    <s v="wearables"/>
    <x v="960"/>
    <d v="200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/"/>
    <s v="wearables"/>
    <x v="961"/>
    <d v="200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/"/>
    <s v="wearables"/>
    <x v="962"/>
    <d v="2006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/"/>
    <s v="wearables"/>
    <x v="963"/>
    <d v="200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/"/>
    <s v="wearables"/>
    <x v="964"/>
    <d v="200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/"/>
    <s v="wearables"/>
    <x v="965"/>
    <d v="200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/"/>
    <s v="wearables"/>
    <x v="966"/>
    <d v="200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/"/>
    <s v="wearables"/>
    <x v="967"/>
    <d v="200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/"/>
    <s v="wearables"/>
    <x v="968"/>
    <d v="2004-08-14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/"/>
    <s v="wearables"/>
    <x v="969"/>
    <d v="200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/"/>
    <s v="wearables"/>
    <x v="970"/>
    <d v="200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/"/>
    <s v="wearables"/>
    <x v="971"/>
    <d v="200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/"/>
    <s v="wearables"/>
    <x v="972"/>
    <d v="200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/"/>
    <s v="wearables"/>
    <x v="973"/>
    <d v="2005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/"/>
    <s v="wearables"/>
    <x v="974"/>
    <d v="200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/"/>
    <s v="wearables"/>
    <x v="975"/>
    <d v="200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/"/>
    <s v="wearables"/>
    <x v="976"/>
    <d v="200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/"/>
    <s v="wearables"/>
    <x v="977"/>
    <d v="200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/"/>
    <s v="wearables"/>
    <x v="978"/>
    <d v="200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/"/>
    <s v="wearables"/>
    <x v="979"/>
    <d v="200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/"/>
    <s v="wearables"/>
    <x v="980"/>
    <d v="200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/"/>
    <s v="wearables"/>
    <x v="981"/>
    <d v="2004-08-08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/"/>
    <s v="wearables"/>
    <x v="982"/>
    <d v="200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/"/>
    <s v="wearables"/>
    <x v="983"/>
    <d v="200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/"/>
    <s v="wearables"/>
    <x v="984"/>
    <d v="200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/"/>
    <s v="wearables"/>
    <x v="985"/>
    <d v="200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/"/>
    <s v="wearables"/>
    <x v="986"/>
    <d v="2006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/"/>
    <s v="wearables"/>
    <x v="987"/>
    <d v="200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/"/>
    <s v="wearables"/>
    <x v="988"/>
    <d v="200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/"/>
    <s v="wearables"/>
    <x v="989"/>
    <d v="200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/"/>
    <s v="wearables"/>
    <x v="990"/>
    <d v="200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/"/>
    <s v="wearables"/>
    <x v="991"/>
    <d v="200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/"/>
    <s v="wearables"/>
    <x v="992"/>
    <d v="200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/"/>
    <s v="wearables"/>
    <x v="993"/>
    <d v="200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/"/>
    <s v="wearables"/>
    <x v="994"/>
    <d v="200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/"/>
    <s v="wearables"/>
    <x v="995"/>
    <d v="2004-11-28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/"/>
    <s v="wearables"/>
    <x v="996"/>
    <d v="2004-07-26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/"/>
    <s v="wearables"/>
    <x v="997"/>
    <d v="200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/"/>
    <s v="wearables"/>
    <x v="998"/>
    <d v="200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/"/>
    <s v="wearables"/>
    <x v="999"/>
    <d v="200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/"/>
    <s v="wearables"/>
    <x v="1000"/>
    <d v="200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/"/>
    <s v="wearables"/>
    <x v="1001"/>
    <d v="200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/"/>
    <s v="wearables"/>
    <x v="1002"/>
    <d v="200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/"/>
    <s v="wearables"/>
    <x v="1003"/>
    <d v="200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/"/>
    <s v="wearables"/>
    <x v="1004"/>
    <d v="200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/"/>
    <s v="wearables"/>
    <x v="1005"/>
    <d v="200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/"/>
    <s v="wearables"/>
    <x v="1006"/>
    <d v="200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/"/>
    <s v="wearables"/>
    <x v="1007"/>
    <d v="200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/"/>
    <s v="wearables"/>
    <x v="1008"/>
    <d v="200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/"/>
    <s v="wearables"/>
    <x v="1009"/>
    <d v="200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/"/>
    <s v="wearables"/>
    <x v="1010"/>
    <d v="200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/"/>
    <s v="wearables"/>
    <x v="1011"/>
    <d v="200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/"/>
    <s v="wearables"/>
    <x v="1012"/>
    <d v="200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/"/>
    <s v="wearables"/>
    <x v="1013"/>
    <d v="2005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/"/>
    <s v="wearables"/>
    <x v="1014"/>
    <d v="200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/"/>
    <s v="wearables"/>
    <x v="1015"/>
    <d v="200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/"/>
    <s v="wearables"/>
    <x v="1016"/>
    <d v="200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/"/>
    <s v="wearables"/>
    <x v="1017"/>
    <d v="2005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/"/>
    <s v="wearables"/>
    <x v="1018"/>
    <d v="200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/"/>
    <s v="wearables"/>
    <x v="1019"/>
    <d v="200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/"/>
    <s v="electronic music"/>
    <x v="1020"/>
    <d v="2005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/"/>
    <s v="electronic music"/>
    <x v="1021"/>
    <d v="2005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/"/>
    <s v="electronic music"/>
    <x v="1022"/>
    <d v="200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/"/>
    <s v="electronic music"/>
    <x v="1023"/>
    <d v="200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/"/>
    <s v="electronic music"/>
    <x v="1024"/>
    <d v="2006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/"/>
    <s v="electronic music"/>
    <x v="1025"/>
    <d v="200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/"/>
    <s v="electronic music"/>
    <x v="1026"/>
    <d v="200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/"/>
    <s v="electronic music"/>
    <x v="1027"/>
    <d v="200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/"/>
    <s v="electronic music"/>
    <x v="1028"/>
    <d v="200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/"/>
    <s v="electronic music"/>
    <x v="1029"/>
    <d v="2005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/"/>
    <s v="electronic music"/>
    <x v="1030"/>
    <d v="200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/"/>
    <s v="electronic music"/>
    <x v="1031"/>
    <d v="2005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/"/>
    <s v="electronic music"/>
    <x v="1032"/>
    <d v="200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/"/>
    <s v="electronic music"/>
    <x v="1033"/>
    <d v="200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/"/>
    <s v="electronic music"/>
    <x v="1034"/>
    <d v="200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/"/>
    <s v="electronic music"/>
    <x v="1035"/>
    <d v="2005-02-10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/"/>
    <s v="electronic music"/>
    <x v="1036"/>
    <d v="200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/"/>
    <s v="electronic music"/>
    <x v="1037"/>
    <d v="200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/"/>
    <s v="electronic music"/>
    <x v="1038"/>
    <d v="200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/"/>
    <s v="electronic music"/>
    <x v="1039"/>
    <d v="200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/"/>
    <s v="audio"/>
    <x v="1040"/>
    <d v="200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/"/>
    <s v="audio"/>
    <x v="1041"/>
    <d v="200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/"/>
    <s v="audio"/>
    <x v="1042"/>
    <d v="200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/"/>
    <s v="audio"/>
    <x v="1043"/>
    <d v="200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/"/>
    <s v="audio"/>
    <x v="1044"/>
    <d v="2005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/"/>
    <s v="audio"/>
    <x v="1045"/>
    <d v="200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/"/>
    <s v="audio"/>
    <x v="1046"/>
    <d v="2005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/"/>
    <s v="audio"/>
    <x v="1047"/>
    <d v="200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/"/>
    <s v="audio"/>
    <x v="1048"/>
    <d v="200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/"/>
    <s v="audio"/>
    <x v="1049"/>
    <d v="2006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/"/>
    <s v="audio"/>
    <x v="1050"/>
    <d v="200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/"/>
    <s v="audio"/>
    <x v="1051"/>
    <d v="200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/"/>
    <s v="audio"/>
    <x v="1052"/>
    <d v="200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/"/>
    <s v="audio"/>
    <x v="1053"/>
    <d v="200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/"/>
    <s v="audio"/>
    <x v="1054"/>
    <d v="200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/"/>
    <s v="audio"/>
    <x v="1055"/>
    <d v="200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/"/>
    <s v="audio"/>
    <x v="1056"/>
    <d v="2005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/"/>
    <s v="audio"/>
    <x v="1057"/>
    <d v="200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/"/>
    <s v="audio"/>
    <x v="1058"/>
    <d v="2005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/"/>
    <s v="audio"/>
    <x v="1059"/>
    <d v="200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/"/>
    <s v="audio"/>
    <x v="1060"/>
    <d v="2005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/"/>
    <s v="audio"/>
    <x v="1061"/>
    <d v="200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/"/>
    <s v="audio"/>
    <x v="1062"/>
    <d v="200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/"/>
    <s v="audio"/>
    <x v="1063"/>
    <d v="200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/"/>
    <s v="video games"/>
    <x v="1064"/>
    <d v="200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/"/>
    <s v="video games"/>
    <x v="1065"/>
    <d v="200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/"/>
    <s v="video games"/>
    <x v="1066"/>
    <d v="200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/"/>
    <s v="video games"/>
    <x v="1067"/>
    <d v="200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/"/>
    <s v="video games"/>
    <x v="1068"/>
    <d v="200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/"/>
    <s v="video games"/>
    <x v="1069"/>
    <d v="200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/"/>
    <s v="video games"/>
    <x v="1070"/>
    <d v="200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/"/>
    <s v="video games"/>
    <x v="1071"/>
    <d v="200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/"/>
    <s v="video games"/>
    <x v="1072"/>
    <d v="200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/"/>
    <s v="video games"/>
    <x v="1073"/>
    <d v="200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/"/>
    <s v="video games"/>
    <x v="1074"/>
    <d v="200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/"/>
    <s v="video games"/>
    <x v="1075"/>
    <d v="200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/"/>
    <s v="video games"/>
    <x v="1076"/>
    <d v="200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/"/>
    <s v="video games"/>
    <x v="1077"/>
    <d v="200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/"/>
    <s v="video games"/>
    <x v="1078"/>
    <d v="200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/"/>
    <s v="video games"/>
    <x v="1079"/>
    <d v="200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/"/>
    <s v="video games"/>
    <x v="1080"/>
    <d v="2004-05-10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/"/>
    <s v="video games"/>
    <x v="1081"/>
    <d v="2005-01-27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/"/>
    <s v="video games"/>
    <x v="1082"/>
    <d v="200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/"/>
    <s v="video games"/>
    <x v="1083"/>
    <d v="2004-08-0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/"/>
    <s v="video games"/>
    <x v="1084"/>
    <d v="2004-08-07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/"/>
    <s v="video games"/>
    <x v="1085"/>
    <d v="200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/"/>
    <s v="video games"/>
    <x v="1086"/>
    <d v="2004-08-23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/"/>
    <s v="video games"/>
    <x v="1087"/>
    <d v="2004-06-14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/"/>
    <s v="video games"/>
    <x v="1088"/>
    <d v="2004-04-23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/"/>
    <s v="video games"/>
    <x v="1089"/>
    <d v="200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/"/>
    <s v="video games"/>
    <x v="1090"/>
    <d v="200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/"/>
    <s v="video games"/>
    <x v="1091"/>
    <d v="200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/"/>
    <s v="video games"/>
    <x v="1092"/>
    <d v="200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/"/>
    <s v="video games"/>
    <x v="1093"/>
    <d v="200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/"/>
    <s v="video games"/>
    <x v="1094"/>
    <d v="200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/"/>
    <s v="video games"/>
    <x v="1095"/>
    <d v="200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/"/>
    <s v="video games"/>
    <x v="1096"/>
    <d v="2004-10-03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/"/>
    <s v="video games"/>
    <x v="1097"/>
    <d v="2004-03-0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/"/>
    <s v="video games"/>
    <x v="1098"/>
    <d v="200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/"/>
    <s v="video games"/>
    <x v="1099"/>
    <d v="2005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/"/>
    <s v="video games"/>
    <x v="1100"/>
    <d v="2006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/"/>
    <s v="video games"/>
    <x v="1101"/>
    <d v="200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/"/>
    <s v="video games"/>
    <x v="1102"/>
    <d v="200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/"/>
    <s v="video games"/>
    <x v="1103"/>
    <d v="200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/"/>
    <s v="video games"/>
    <x v="1104"/>
    <d v="200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/"/>
    <s v="video games"/>
    <x v="1105"/>
    <d v="2004-03-23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/"/>
    <s v="video games"/>
    <x v="1106"/>
    <d v="200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/"/>
    <s v="video games"/>
    <x v="1107"/>
    <d v="200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/"/>
    <s v="video games"/>
    <x v="1108"/>
    <d v="200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/"/>
    <s v="video games"/>
    <x v="1109"/>
    <d v="200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/"/>
    <s v="video games"/>
    <x v="1110"/>
    <d v="200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/"/>
    <s v="video games"/>
    <x v="1111"/>
    <d v="200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/"/>
    <s v="video games"/>
    <x v="1112"/>
    <d v="200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/"/>
    <s v="video games"/>
    <x v="1113"/>
    <d v="200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/"/>
    <s v="video games"/>
    <x v="1114"/>
    <d v="200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/"/>
    <s v="video games"/>
    <x v="1115"/>
    <d v="200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/"/>
    <s v="video games"/>
    <x v="1116"/>
    <d v="200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/"/>
    <s v="video games"/>
    <x v="1117"/>
    <d v="200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/"/>
    <s v="video games"/>
    <x v="1118"/>
    <d v="200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/"/>
    <s v="video games"/>
    <x v="1119"/>
    <d v="2004-04-05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/"/>
    <s v="video games"/>
    <x v="1120"/>
    <d v="2001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/"/>
    <s v="video games"/>
    <x v="1121"/>
    <d v="200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/"/>
    <s v="video games"/>
    <x v="1122"/>
    <d v="200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/"/>
    <s v="video games"/>
    <x v="1123"/>
    <d v="200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/"/>
    <s v="mobile games"/>
    <x v="1124"/>
    <d v="200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/"/>
    <s v="mobile games"/>
    <x v="1125"/>
    <d v="2005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/"/>
    <s v="mobile games"/>
    <x v="1126"/>
    <d v="200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/"/>
    <s v="mobile games"/>
    <x v="1127"/>
    <d v="2004-11-13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/"/>
    <s v="mobile games"/>
    <x v="1128"/>
    <d v="2004-08-06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/"/>
    <s v="mobile games"/>
    <x v="1129"/>
    <d v="200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/"/>
    <s v="mobile games"/>
    <x v="1130"/>
    <d v="200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/"/>
    <s v="mobile games"/>
    <x v="1131"/>
    <d v="2005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/"/>
    <s v="mobile games"/>
    <x v="1132"/>
    <d v="200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/"/>
    <s v="mobile games"/>
    <x v="1133"/>
    <d v="2004-07-30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/"/>
    <s v="mobile games"/>
    <x v="1134"/>
    <d v="200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/"/>
    <s v="mobile games"/>
    <x v="1135"/>
    <d v="200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/"/>
    <s v="mobile games"/>
    <x v="1136"/>
    <d v="200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/"/>
    <s v="mobile games"/>
    <x v="1137"/>
    <d v="200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/"/>
    <s v="mobile games"/>
    <x v="1138"/>
    <d v="200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/"/>
    <s v="mobile games"/>
    <x v="1139"/>
    <d v="2004-12-3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/"/>
    <s v="mobile games"/>
    <x v="1140"/>
    <d v="2005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/"/>
    <s v="mobile games"/>
    <x v="1141"/>
    <d v="200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/"/>
    <s v="mobile games"/>
    <x v="1142"/>
    <d v="200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/"/>
    <s v="mobile games"/>
    <x v="1143"/>
    <d v="200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/"/>
    <s v="food trucks"/>
    <x v="1144"/>
    <d v="2005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/"/>
    <s v="food trucks"/>
    <x v="1145"/>
    <d v="200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/"/>
    <s v="food trucks"/>
    <x v="1146"/>
    <d v="2004-05-01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/"/>
    <s v="food trucks"/>
    <x v="1147"/>
    <d v="2004-10-18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/"/>
    <s v="food trucks"/>
    <x v="1148"/>
    <d v="200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/"/>
    <s v="food trucks"/>
    <x v="1149"/>
    <d v="200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/"/>
    <s v="food trucks"/>
    <x v="1150"/>
    <d v="200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/"/>
    <s v="food trucks"/>
    <x v="1151"/>
    <d v="2005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/"/>
    <s v="food trucks"/>
    <x v="1152"/>
    <d v="2005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/"/>
    <s v="food trucks"/>
    <x v="1153"/>
    <d v="2005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/"/>
    <s v="food trucks"/>
    <x v="1154"/>
    <d v="200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/"/>
    <s v="food trucks"/>
    <x v="1155"/>
    <d v="2004-08-13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/"/>
    <s v="food trucks"/>
    <x v="1156"/>
    <d v="200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/"/>
    <s v="food trucks"/>
    <x v="1157"/>
    <d v="200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/"/>
    <s v="food trucks"/>
    <x v="1158"/>
    <d v="2004-12-08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/"/>
    <s v="food trucks"/>
    <x v="1159"/>
    <d v="200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/"/>
    <s v="food trucks"/>
    <x v="1160"/>
    <d v="200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/"/>
    <s v="food trucks"/>
    <x v="1161"/>
    <d v="200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/"/>
    <s v="food trucks"/>
    <x v="1162"/>
    <d v="200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/"/>
    <s v="food trucks"/>
    <x v="1163"/>
    <d v="200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/"/>
    <s v="food trucks"/>
    <x v="1164"/>
    <d v="200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/"/>
    <s v="food trucks"/>
    <x v="1165"/>
    <d v="200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/"/>
    <s v="food trucks"/>
    <x v="1166"/>
    <d v="2005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/"/>
    <s v="food trucks"/>
    <x v="1167"/>
    <d v="2004-09-11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/"/>
    <s v="food trucks"/>
    <x v="1168"/>
    <d v="200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/"/>
    <s v="food trucks"/>
    <x v="1169"/>
    <d v="2005-02-21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/"/>
    <s v="food trucks"/>
    <x v="1170"/>
    <d v="2005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/"/>
    <s v="food trucks"/>
    <x v="1171"/>
    <d v="2004-11-12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/"/>
    <s v="food trucks"/>
    <x v="1172"/>
    <d v="200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/"/>
    <s v="food trucks"/>
    <x v="1173"/>
    <d v="2005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/"/>
    <s v="food trucks"/>
    <x v="1174"/>
    <d v="200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/"/>
    <s v="food trucks"/>
    <x v="1175"/>
    <d v="200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/"/>
    <s v="food trucks"/>
    <x v="1176"/>
    <d v="200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/"/>
    <s v="food trucks"/>
    <x v="1177"/>
    <d v="200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/"/>
    <s v="food trucks"/>
    <x v="1178"/>
    <d v="2004-08-15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/"/>
    <s v="food trucks"/>
    <x v="1179"/>
    <d v="200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/"/>
    <s v="food trucks"/>
    <x v="1180"/>
    <d v="2004-06-27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/"/>
    <s v="food trucks"/>
    <x v="1181"/>
    <d v="200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/"/>
    <s v="food trucks"/>
    <x v="1182"/>
    <d v="200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/"/>
    <s v="food trucks"/>
    <x v="1183"/>
    <d v="200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/"/>
    <s v="photobooks"/>
    <x v="1184"/>
    <d v="200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/"/>
    <s v="photobooks"/>
    <x v="1185"/>
    <d v="200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/"/>
    <s v="photobooks"/>
    <x v="1186"/>
    <d v="200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/"/>
    <s v="photobooks"/>
    <x v="1187"/>
    <d v="2005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/"/>
    <s v="photobooks"/>
    <x v="1188"/>
    <d v="200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/"/>
    <s v="photobooks"/>
    <x v="1189"/>
    <d v="200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/"/>
    <s v="photobooks"/>
    <x v="1190"/>
    <d v="200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/"/>
    <s v="photobooks"/>
    <x v="1191"/>
    <d v="200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/"/>
    <s v="photobooks"/>
    <x v="1192"/>
    <d v="200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/"/>
    <s v="photobooks"/>
    <x v="1193"/>
    <d v="200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/"/>
    <s v="photobooks"/>
    <x v="1194"/>
    <d v="200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/"/>
    <s v="photobooks"/>
    <x v="1195"/>
    <d v="2005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/"/>
    <s v="photobooks"/>
    <x v="1196"/>
    <d v="200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/"/>
    <s v="photobooks"/>
    <x v="1197"/>
    <d v="200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/"/>
    <s v="photobooks"/>
    <x v="1198"/>
    <d v="200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/"/>
    <s v="photobooks"/>
    <x v="1199"/>
    <d v="2005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/"/>
    <s v="photobooks"/>
    <x v="1200"/>
    <d v="200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/"/>
    <s v="photobooks"/>
    <x v="1201"/>
    <d v="200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/"/>
    <s v="photobooks"/>
    <x v="1202"/>
    <d v="200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/"/>
    <s v="photobooks"/>
    <x v="1203"/>
    <d v="200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/"/>
    <s v="photobooks"/>
    <x v="1204"/>
    <d v="200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/"/>
    <s v="photobooks"/>
    <x v="1205"/>
    <d v="200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/"/>
    <s v="photobooks"/>
    <x v="1206"/>
    <d v="200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/"/>
    <s v="photobooks"/>
    <x v="1207"/>
    <d v="200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/"/>
    <s v="photobooks"/>
    <x v="1208"/>
    <d v="200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/"/>
    <s v="photobooks"/>
    <x v="1209"/>
    <d v="200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/"/>
    <s v="photobooks"/>
    <x v="1210"/>
    <d v="2005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/"/>
    <s v="photobooks"/>
    <x v="1211"/>
    <d v="200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/"/>
    <s v="photobooks"/>
    <x v="1212"/>
    <d v="200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/"/>
    <s v="photobooks"/>
    <x v="1213"/>
    <d v="200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/"/>
    <s v="photobooks"/>
    <x v="1214"/>
    <d v="200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/"/>
    <s v="photobooks"/>
    <x v="1215"/>
    <d v="2004-05-29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/"/>
    <s v="photobooks"/>
    <x v="1216"/>
    <d v="200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/"/>
    <s v="photobooks"/>
    <x v="1217"/>
    <d v="200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/"/>
    <s v="photobooks"/>
    <x v="1218"/>
    <d v="2005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/"/>
    <s v="photobooks"/>
    <x v="1219"/>
    <d v="200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/"/>
    <s v="photobooks"/>
    <x v="1220"/>
    <d v="200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/"/>
    <s v="photobooks"/>
    <x v="1221"/>
    <d v="200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/"/>
    <s v="photobooks"/>
    <x v="1222"/>
    <d v="200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/"/>
    <s v="photobooks"/>
    <x v="1223"/>
    <d v="200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/"/>
    <s v="world music"/>
    <x v="1224"/>
    <d v="200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/"/>
    <s v="world music"/>
    <x v="1225"/>
    <d v="200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/"/>
    <s v="world music"/>
    <x v="1226"/>
    <d v="200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/"/>
    <s v="world music"/>
    <x v="1227"/>
    <d v="200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/"/>
    <s v="world music"/>
    <x v="1228"/>
    <d v="200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/"/>
    <s v="world music"/>
    <x v="1229"/>
    <d v="200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/"/>
    <s v="world music"/>
    <x v="1230"/>
    <d v="200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/"/>
    <s v="world music"/>
    <x v="1231"/>
    <d v="200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/"/>
    <s v="world music"/>
    <x v="1232"/>
    <d v="200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/"/>
    <s v="world music"/>
    <x v="1233"/>
    <d v="200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/"/>
    <s v="world music"/>
    <x v="1234"/>
    <d v="200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/"/>
    <s v="world music"/>
    <x v="1235"/>
    <d v="200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/"/>
    <s v="world music"/>
    <x v="1236"/>
    <d v="200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/"/>
    <s v="world music"/>
    <x v="1237"/>
    <d v="200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/"/>
    <s v="world music"/>
    <x v="1238"/>
    <d v="2001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/"/>
    <s v="world music"/>
    <x v="1239"/>
    <d v="2002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/"/>
    <s v="world music"/>
    <x v="1240"/>
    <d v="200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/"/>
    <s v="world music"/>
    <x v="1241"/>
    <d v="200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/"/>
    <s v="world music"/>
    <x v="1242"/>
    <d v="200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/"/>
    <s v="world music"/>
    <x v="1243"/>
    <d v="200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/"/>
    <s v="rock"/>
    <x v="1244"/>
    <d v="200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/"/>
    <s v="rock"/>
    <x v="1245"/>
    <d v="200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/"/>
    <s v="rock"/>
    <x v="1246"/>
    <d v="2001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/"/>
    <s v="rock"/>
    <x v="1247"/>
    <d v="200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/"/>
    <s v="rock"/>
    <x v="1248"/>
    <d v="200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/"/>
    <s v="rock"/>
    <x v="1249"/>
    <d v="200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/"/>
    <s v="rock"/>
    <x v="1250"/>
    <d v="2004-09-05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/"/>
    <s v="rock"/>
    <x v="1251"/>
    <d v="200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/"/>
    <s v="rock"/>
    <x v="1252"/>
    <d v="200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/"/>
    <s v="rock"/>
    <x v="1253"/>
    <d v="200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/"/>
    <s v="rock"/>
    <x v="1254"/>
    <d v="200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/"/>
    <s v="rock"/>
    <x v="1255"/>
    <d v="200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/"/>
    <s v="rock"/>
    <x v="1256"/>
    <d v="200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/"/>
    <s v="rock"/>
    <x v="1257"/>
    <d v="2001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/"/>
    <s v="rock"/>
    <x v="1258"/>
    <d v="200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/"/>
    <s v="rock"/>
    <x v="1259"/>
    <d v="200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/"/>
    <s v="rock"/>
    <x v="1260"/>
    <d v="200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/"/>
    <s v="rock"/>
    <x v="1261"/>
    <d v="200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/"/>
    <s v="rock"/>
    <x v="1262"/>
    <d v="200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/"/>
    <s v="rock"/>
    <x v="1263"/>
    <d v="200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/"/>
    <s v="rock"/>
    <x v="1264"/>
    <d v="200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/"/>
    <s v="rock"/>
    <x v="1265"/>
    <d v="2000-11-29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/"/>
    <s v="rock"/>
    <x v="1266"/>
    <d v="200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/"/>
    <s v="rock"/>
    <x v="1267"/>
    <d v="200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/"/>
    <s v="rock"/>
    <x v="1268"/>
    <d v="200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/"/>
    <s v="rock"/>
    <x v="1269"/>
    <d v="200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/"/>
    <s v="rock"/>
    <x v="1270"/>
    <d v="200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/"/>
    <s v="rock"/>
    <x v="1271"/>
    <d v="200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/"/>
    <s v="rock"/>
    <x v="1272"/>
    <d v="200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/"/>
    <s v="rock"/>
    <x v="1273"/>
    <d v="200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/"/>
    <s v="rock"/>
    <x v="1274"/>
    <d v="200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/"/>
    <s v="rock"/>
    <x v="1275"/>
    <d v="200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/"/>
    <s v="rock"/>
    <x v="1276"/>
    <d v="199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/"/>
    <s v="rock"/>
    <x v="1277"/>
    <d v="200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/"/>
    <s v="rock"/>
    <x v="1278"/>
    <d v="200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/"/>
    <s v="rock"/>
    <x v="1279"/>
    <d v="2004-03-23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/"/>
    <s v="rock"/>
    <x v="1280"/>
    <d v="200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/"/>
    <s v="rock"/>
    <x v="1281"/>
    <d v="200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/"/>
    <s v="rock"/>
    <x v="1282"/>
    <d v="200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/"/>
    <s v="rock"/>
    <x v="1283"/>
    <d v="200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/"/>
    <s v="plays"/>
    <x v="1284"/>
    <d v="200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/"/>
    <s v="plays"/>
    <x v="1285"/>
    <d v="2005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/"/>
    <s v="plays"/>
    <x v="1286"/>
    <d v="200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/"/>
    <s v="plays"/>
    <x v="1287"/>
    <d v="200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/"/>
    <s v="plays"/>
    <x v="1288"/>
    <d v="200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/"/>
    <s v="plays"/>
    <x v="1289"/>
    <d v="200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/"/>
    <s v="plays"/>
    <x v="1290"/>
    <d v="200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/"/>
    <s v="plays"/>
    <x v="1291"/>
    <d v="200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/"/>
    <s v="plays"/>
    <x v="1292"/>
    <d v="200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/"/>
    <s v="plays"/>
    <x v="1293"/>
    <d v="2005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/"/>
    <s v="plays"/>
    <x v="1294"/>
    <d v="200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/"/>
    <s v="plays"/>
    <x v="1295"/>
    <d v="200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/"/>
    <s v="plays"/>
    <x v="1296"/>
    <d v="200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/"/>
    <s v="plays"/>
    <x v="1297"/>
    <d v="200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/"/>
    <s v="plays"/>
    <x v="1298"/>
    <d v="200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/"/>
    <s v="plays"/>
    <x v="1299"/>
    <d v="200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/"/>
    <s v="plays"/>
    <x v="1300"/>
    <d v="200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/"/>
    <s v="plays"/>
    <x v="1301"/>
    <d v="200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/"/>
    <s v="plays"/>
    <x v="1302"/>
    <d v="200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/"/>
    <s v="plays"/>
    <x v="1303"/>
    <d v="200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/"/>
    <s v="wearables"/>
    <x v="1304"/>
    <d v="200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/"/>
    <s v="wearables"/>
    <x v="1305"/>
    <d v="200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/"/>
    <s v="wearables"/>
    <x v="1306"/>
    <d v="2004-12-03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/"/>
    <s v="wearables"/>
    <x v="1307"/>
    <d v="2006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/"/>
    <s v="wearables"/>
    <x v="1308"/>
    <d v="200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/"/>
    <s v="wearables"/>
    <x v="1309"/>
    <d v="2005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/"/>
    <s v="wearables"/>
    <x v="1310"/>
    <d v="200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/"/>
    <s v="wearables"/>
    <x v="1311"/>
    <d v="200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/"/>
    <s v="wearables"/>
    <x v="1312"/>
    <d v="200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/"/>
    <s v="wearables"/>
    <x v="1313"/>
    <d v="200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/"/>
    <s v="wearables"/>
    <x v="1314"/>
    <d v="200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/"/>
    <s v="wearables"/>
    <x v="1315"/>
    <d v="2005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/"/>
    <s v="wearables"/>
    <x v="1316"/>
    <d v="200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/"/>
    <s v="wearables"/>
    <x v="1317"/>
    <d v="200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/"/>
    <s v="wearables"/>
    <x v="1318"/>
    <d v="200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/"/>
    <s v="wearables"/>
    <x v="1319"/>
    <d v="200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/"/>
    <s v="wearables"/>
    <x v="1320"/>
    <d v="200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/"/>
    <s v="wearables"/>
    <x v="1321"/>
    <d v="200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/"/>
    <s v="wearables"/>
    <x v="1322"/>
    <d v="200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/"/>
    <s v="wearables"/>
    <x v="1323"/>
    <d v="200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/"/>
    <s v="wearables"/>
    <x v="1324"/>
    <d v="200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/"/>
    <s v="wearables"/>
    <x v="1325"/>
    <d v="200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/"/>
    <s v="wearables"/>
    <x v="1326"/>
    <d v="200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/"/>
    <s v="wearables"/>
    <x v="1327"/>
    <d v="200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/"/>
    <s v="wearables"/>
    <x v="1328"/>
    <d v="200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/"/>
    <s v="wearables"/>
    <x v="1329"/>
    <d v="200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/"/>
    <s v="wearables"/>
    <x v="1330"/>
    <d v="200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/"/>
    <s v="wearables"/>
    <x v="1331"/>
    <d v="200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/"/>
    <s v="wearables"/>
    <x v="1332"/>
    <d v="200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/"/>
    <s v="wearables"/>
    <x v="1333"/>
    <d v="200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/"/>
    <s v="wearables"/>
    <x v="1334"/>
    <d v="200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/"/>
    <s v="wearables"/>
    <x v="1335"/>
    <d v="200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/"/>
    <s v="wearables"/>
    <x v="1336"/>
    <d v="200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/"/>
    <s v="wearables"/>
    <x v="1337"/>
    <d v="200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/"/>
    <s v="wearables"/>
    <x v="1338"/>
    <d v="2005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/"/>
    <s v="wearables"/>
    <x v="1339"/>
    <d v="2004-12-07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/"/>
    <s v="wearables"/>
    <x v="1340"/>
    <d v="200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/"/>
    <s v="wearables"/>
    <x v="1341"/>
    <d v="200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/"/>
    <s v="wearables"/>
    <x v="1342"/>
    <d v="200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/"/>
    <s v="wearables"/>
    <x v="1343"/>
    <d v="200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/"/>
    <s v="nonfiction"/>
    <x v="1344"/>
    <d v="200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/"/>
    <s v="nonfiction"/>
    <x v="1345"/>
    <d v="200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/"/>
    <s v="nonfiction"/>
    <x v="1346"/>
    <d v="200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/"/>
    <s v="nonfiction"/>
    <x v="1347"/>
    <d v="200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/"/>
    <s v="nonfiction"/>
    <x v="1348"/>
    <d v="200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/"/>
    <s v="nonfiction"/>
    <x v="1349"/>
    <d v="200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/"/>
    <s v="nonfiction"/>
    <x v="1350"/>
    <d v="2005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/"/>
    <s v="nonfiction"/>
    <x v="1351"/>
    <d v="200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/"/>
    <s v="nonfiction"/>
    <x v="1352"/>
    <d v="200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/"/>
    <s v="nonfiction"/>
    <x v="1353"/>
    <d v="200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/"/>
    <s v="nonfiction"/>
    <x v="1354"/>
    <d v="200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/"/>
    <s v="nonfiction"/>
    <x v="1355"/>
    <d v="200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/"/>
    <s v="nonfiction"/>
    <x v="1356"/>
    <d v="200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/"/>
    <s v="nonfiction"/>
    <x v="1357"/>
    <d v="200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/"/>
    <s v="nonfiction"/>
    <x v="1358"/>
    <d v="200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/"/>
    <s v="nonfiction"/>
    <x v="1359"/>
    <d v="2001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/"/>
    <s v="nonfiction"/>
    <x v="1360"/>
    <d v="200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/"/>
    <s v="nonfiction"/>
    <x v="1361"/>
    <d v="200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/"/>
    <s v="nonfiction"/>
    <x v="1362"/>
    <d v="200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/"/>
    <s v="nonfiction"/>
    <x v="1363"/>
    <d v="200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/"/>
    <s v="rock"/>
    <x v="1364"/>
    <d v="200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/"/>
    <s v="rock"/>
    <x v="1365"/>
    <d v="2005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/"/>
    <s v="rock"/>
    <x v="1366"/>
    <d v="200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/"/>
    <s v="rock"/>
    <x v="1367"/>
    <d v="200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/"/>
    <s v="rock"/>
    <x v="1368"/>
    <d v="200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/"/>
    <s v="rock"/>
    <x v="1369"/>
    <d v="2004-04-10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/"/>
    <s v="rock"/>
    <x v="1370"/>
    <d v="200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/"/>
    <s v="rock"/>
    <x v="1371"/>
    <d v="2005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/"/>
    <s v="rock"/>
    <x v="1372"/>
    <d v="200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/"/>
    <s v="rock"/>
    <x v="1373"/>
    <d v="200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/"/>
    <s v="rock"/>
    <x v="1374"/>
    <d v="200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/"/>
    <s v="rock"/>
    <x v="1375"/>
    <d v="200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/"/>
    <s v="rock"/>
    <x v="1376"/>
    <d v="200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/"/>
    <s v="rock"/>
    <x v="1377"/>
    <d v="200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/"/>
    <s v="rock"/>
    <x v="1378"/>
    <d v="200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/"/>
    <s v="rock"/>
    <x v="1379"/>
    <d v="2005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/"/>
    <s v="rock"/>
    <x v="1380"/>
    <d v="200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/"/>
    <s v="rock"/>
    <x v="1381"/>
    <d v="200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/"/>
    <s v="rock"/>
    <x v="1382"/>
    <d v="200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/"/>
    <s v="rock"/>
    <x v="1383"/>
    <d v="200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/"/>
    <s v="rock"/>
    <x v="1384"/>
    <d v="2005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/"/>
    <s v="rock"/>
    <x v="1385"/>
    <d v="200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/"/>
    <s v="rock"/>
    <x v="1386"/>
    <d v="200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/"/>
    <s v="rock"/>
    <x v="1387"/>
    <d v="200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/"/>
    <s v="rock"/>
    <x v="1388"/>
    <d v="200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/"/>
    <s v="rock"/>
    <x v="1389"/>
    <d v="200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/"/>
    <s v="rock"/>
    <x v="1390"/>
    <d v="2005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/"/>
    <s v="rock"/>
    <x v="1391"/>
    <d v="2005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/"/>
    <s v="rock"/>
    <x v="1392"/>
    <d v="200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/"/>
    <s v="rock"/>
    <x v="1393"/>
    <d v="200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/"/>
    <s v="rock"/>
    <x v="1394"/>
    <d v="200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/"/>
    <s v="rock"/>
    <x v="1395"/>
    <d v="200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/"/>
    <s v="rock"/>
    <x v="1396"/>
    <d v="200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/"/>
    <s v="rock"/>
    <x v="1397"/>
    <d v="200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/"/>
    <s v="rock"/>
    <x v="1398"/>
    <d v="200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/"/>
    <s v="rock"/>
    <x v="1399"/>
    <d v="200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/"/>
    <s v="rock"/>
    <x v="1400"/>
    <d v="200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/"/>
    <s v="rock"/>
    <x v="1401"/>
    <d v="200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/"/>
    <s v="rock"/>
    <x v="1402"/>
    <d v="200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/"/>
    <s v="rock"/>
    <x v="1403"/>
    <d v="200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/"/>
    <s v="translations"/>
    <x v="1404"/>
    <d v="2005-02-21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/"/>
    <s v="translations"/>
    <x v="1405"/>
    <d v="2004-11-27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/"/>
    <s v="translations"/>
    <x v="1406"/>
    <d v="200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/"/>
    <s v="translations"/>
    <x v="1407"/>
    <d v="200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/"/>
    <s v="translations"/>
    <x v="1408"/>
    <d v="200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/"/>
    <s v="translations"/>
    <x v="1409"/>
    <d v="200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/"/>
    <s v="translations"/>
    <x v="1410"/>
    <d v="200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/"/>
    <s v="translations"/>
    <x v="1411"/>
    <d v="2005-02-05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/"/>
    <s v="translations"/>
    <x v="1412"/>
    <d v="200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/"/>
    <s v="translations"/>
    <x v="1413"/>
    <d v="200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/"/>
    <s v="translations"/>
    <x v="1414"/>
    <d v="200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/"/>
    <s v="translations"/>
    <x v="1415"/>
    <d v="200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/"/>
    <s v="translations"/>
    <x v="1416"/>
    <d v="200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/"/>
    <s v="translations"/>
    <x v="1417"/>
    <d v="200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/"/>
    <s v="translations"/>
    <x v="1418"/>
    <d v="200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/"/>
    <s v="translations"/>
    <x v="1419"/>
    <d v="200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/"/>
    <s v="translations"/>
    <x v="1420"/>
    <d v="200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/"/>
    <s v="translations"/>
    <x v="1421"/>
    <d v="200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/"/>
    <s v="translations"/>
    <x v="1422"/>
    <d v="200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/"/>
    <s v="translations"/>
    <x v="1423"/>
    <d v="2005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/"/>
    <s v="translations"/>
    <x v="1424"/>
    <d v="200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/"/>
    <s v="translations"/>
    <x v="1425"/>
    <d v="200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/"/>
    <s v="translations"/>
    <x v="1426"/>
    <d v="2005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/"/>
    <s v="translations"/>
    <x v="1427"/>
    <d v="200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/"/>
    <s v="translations"/>
    <x v="1428"/>
    <d v="200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/"/>
    <s v="translations"/>
    <x v="1429"/>
    <d v="2005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/"/>
    <s v="translations"/>
    <x v="1430"/>
    <d v="200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/"/>
    <s v="translations"/>
    <x v="1431"/>
    <d v="200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/"/>
    <s v="translations"/>
    <x v="1432"/>
    <d v="200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/"/>
    <s v="translations"/>
    <x v="1433"/>
    <d v="200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/"/>
    <s v="translations"/>
    <x v="1434"/>
    <d v="2005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/"/>
    <s v="translations"/>
    <x v="1435"/>
    <d v="200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/"/>
    <s v="translations"/>
    <x v="1436"/>
    <d v="200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/"/>
    <s v="translations"/>
    <x v="1437"/>
    <d v="200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/"/>
    <s v="translations"/>
    <x v="1438"/>
    <d v="200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/"/>
    <s v="translations"/>
    <x v="1439"/>
    <d v="200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/"/>
    <s v="translations"/>
    <x v="1440"/>
    <d v="200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/"/>
    <s v="translations"/>
    <x v="1441"/>
    <d v="200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/"/>
    <s v="translations"/>
    <x v="1442"/>
    <d v="200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/"/>
    <s v="translations"/>
    <x v="1443"/>
    <d v="200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/"/>
    <s v="translations"/>
    <x v="1444"/>
    <d v="200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/"/>
    <s v="translations"/>
    <x v="1445"/>
    <d v="200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/"/>
    <s v="translations"/>
    <x v="1446"/>
    <d v="200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/"/>
    <s v="translations"/>
    <x v="1447"/>
    <d v="200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/"/>
    <s v="translations"/>
    <x v="1448"/>
    <d v="200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/"/>
    <s v="translations"/>
    <x v="1449"/>
    <d v="200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/"/>
    <s v="translations"/>
    <x v="1450"/>
    <d v="2006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/"/>
    <s v="translations"/>
    <x v="1451"/>
    <d v="2004-11-18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/"/>
    <s v="translations"/>
    <x v="1452"/>
    <d v="200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/"/>
    <s v="translations"/>
    <x v="1453"/>
    <d v="200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/"/>
    <s v="translations"/>
    <x v="1454"/>
    <d v="200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/"/>
    <s v="translations"/>
    <x v="1455"/>
    <d v="2004-09-04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/"/>
    <s v="translations"/>
    <x v="1456"/>
    <d v="200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/"/>
    <s v="translations"/>
    <x v="1457"/>
    <d v="200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/"/>
    <s v="translations"/>
    <x v="1458"/>
    <d v="200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/"/>
    <s v="translations"/>
    <x v="1459"/>
    <d v="2005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/"/>
    <s v="translations"/>
    <x v="1460"/>
    <d v="2004-11-29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/"/>
    <s v="radio &amp; podcasts"/>
    <x v="1461"/>
    <d v="2004-10-2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/"/>
    <s v="radio &amp; podcasts"/>
    <x v="1462"/>
    <d v="200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/"/>
    <s v="radio &amp; podcasts"/>
    <x v="1463"/>
    <d v="200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/"/>
    <s v="radio &amp; podcasts"/>
    <x v="1464"/>
    <d v="200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/"/>
    <s v="radio &amp; podcasts"/>
    <x v="1465"/>
    <d v="200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/"/>
    <s v="radio &amp; podcasts"/>
    <x v="1466"/>
    <d v="2006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/"/>
    <s v="radio &amp; podcasts"/>
    <x v="1467"/>
    <d v="200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/"/>
    <s v="radio &amp; podcasts"/>
    <x v="1468"/>
    <d v="2001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/"/>
    <s v="radio &amp; podcasts"/>
    <x v="1469"/>
    <d v="200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/"/>
    <s v="radio &amp; podcasts"/>
    <x v="1470"/>
    <d v="200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/"/>
    <s v="radio &amp; podcasts"/>
    <x v="1471"/>
    <d v="200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/"/>
    <s v="radio &amp; podcasts"/>
    <x v="1472"/>
    <d v="200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/"/>
    <s v="radio &amp; podcasts"/>
    <x v="1473"/>
    <d v="200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/"/>
    <s v="radio &amp; podcasts"/>
    <x v="1474"/>
    <d v="200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/"/>
    <s v="radio &amp; podcasts"/>
    <x v="1475"/>
    <d v="2004-12-19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/"/>
    <s v="radio &amp; podcasts"/>
    <x v="1476"/>
    <d v="200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/"/>
    <s v="radio &amp; podcasts"/>
    <x v="1477"/>
    <d v="200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/"/>
    <s v="radio &amp; podcasts"/>
    <x v="1478"/>
    <d v="200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/"/>
    <s v="radio &amp; podcasts"/>
    <x v="1479"/>
    <d v="200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/"/>
    <s v="radio &amp; podcasts"/>
    <x v="1480"/>
    <d v="200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/"/>
    <s v="fiction"/>
    <x v="1481"/>
    <d v="200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/"/>
    <s v="fiction"/>
    <x v="1482"/>
    <d v="200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/"/>
    <s v="fiction"/>
    <x v="1483"/>
    <d v="200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/"/>
    <s v="fiction"/>
    <x v="1484"/>
    <d v="200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/"/>
    <s v="fiction"/>
    <x v="1485"/>
    <d v="200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/"/>
    <s v="fiction"/>
    <x v="1486"/>
    <d v="2005-02-26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/"/>
    <s v="fiction"/>
    <x v="1487"/>
    <d v="200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/"/>
    <s v="fiction"/>
    <x v="1488"/>
    <d v="200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/"/>
    <s v="fiction"/>
    <x v="1489"/>
    <d v="200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/"/>
    <s v="fiction"/>
    <x v="1490"/>
    <d v="200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/"/>
    <s v="fiction"/>
    <x v="1491"/>
    <d v="200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/"/>
    <s v="fiction"/>
    <x v="1492"/>
    <d v="2001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/"/>
    <s v="fiction"/>
    <x v="1493"/>
    <d v="200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/"/>
    <s v="fiction"/>
    <x v="1494"/>
    <d v="2005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/"/>
    <s v="fiction"/>
    <x v="1495"/>
    <d v="200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/"/>
    <s v="fiction"/>
    <x v="1496"/>
    <d v="2004-09-15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/"/>
    <s v="fiction"/>
    <x v="1497"/>
    <d v="200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/"/>
    <s v="fiction"/>
    <x v="1498"/>
    <d v="200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/"/>
    <s v="fiction"/>
    <x v="1499"/>
    <d v="200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/"/>
    <s v="fiction"/>
    <x v="1500"/>
    <d v="200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/"/>
    <s v="photobooks"/>
    <x v="1501"/>
    <d v="2005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/"/>
    <s v="photobooks"/>
    <x v="1502"/>
    <d v="200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/"/>
    <s v="photobooks"/>
    <x v="1503"/>
    <d v="200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/"/>
    <s v="photobooks"/>
    <x v="1504"/>
    <d v="200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/"/>
    <s v="photobooks"/>
    <x v="1505"/>
    <d v="200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/"/>
    <s v="photobooks"/>
    <x v="1506"/>
    <d v="200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/"/>
    <s v="photobooks"/>
    <x v="1507"/>
    <d v="200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/"/>
    <s v="photobooks"/>
    <x v="1508"/>
    <d v="200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/"/>
    <s v="photobooks"/>
    <x v="1509"/>
    <d v="200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/"/>
    <s v="photobooks"/>
    <x v="1510"/>
    <d v="200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/"/>
    <s v="photobooks"/>
    <x v="1511"/>
    <d v="200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/"/>
    <s v="photobooks"/>
    <x v="1512"/>
    <d v="200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/"/>
    <s v="photobooks"/>
    <x v="1513"/>
    <d v="2004-07-15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/"/>
    <s v="photobooks"/>
    <x v="1514"/>
    <d v="200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/"/>
    <s v="photobooks"/>
    <x v="1515"/>
    <d v="200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/"/>
    <s v="photobooks"/>
    <x v="1516"/>
    <d v="200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/"/>
    <s v="photobooks"/>
    <x v="1517"/>
    <d v="2004-12-05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/"/>
    <s v="photobooks"/>
    <x v="1518"/>
    <d v="200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/"/>
    <s v="photobooks"/>
    <x v="1519"/>
    <d v="2004-06-19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/"/>
    <s v="photobooks"/>
    <x v="1520"/>
    <d v="200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/"/>
    <s v="photobooks"/>
    <x v="1521"/>
    <d v="200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/"/>
    <s v="photobooks"/>
    <x v="1522"/>
    <d v="200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/"/>
    <s v="photobooks"/>
    <x v="1523"/>
    <d v="2004-12-22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/"/>
    <s v="photobooks"/>
    <x v="1524"/>
    <d v="200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/"/>
    <s v="photobooks"/>
    <x v="1525"/>
    <d v="200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/"/>
    <s v="photobooks"/>
    <x v="1526"/>
    <d v="200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/"/>
    <s v="photobooks"/>
    <x v="1527"/>
    <d v="200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/"/>
    <s v="photobooks"/>
    <x v="1528"/>
    <d v="200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/"/>
    <s v="photobooks"/>
    <x v="1529"/>
    <d v="200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/"/>
    <s v="photobooks"/>
    <x v="1530"/>
    <d v="200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/"/>
    <s v="photobooks"/>
    <x v="1531"/>
    <d v="200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/"/>
    <s v="photobooks"/>
    <x v="1532"/>
    <d v="2006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/"/>
    <s v="photobooks"/>
    <x v="1533"/>
    <d v="200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/"/>
    <s v="photobooks"/>
    <x v="1534"/>
    <d v="200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/"/>
    <s v="photobooks"/>
    <x v="1535"/>
    <d v="200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/"/>
    <s v="photobooks"/>
    <x v="1536"/>
    <d v="200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/"/>
    <s v="photobooks"/>
    <x v="1537"/>
    <d v="200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/"/>
    <s v="photobooks"/>
    <x v="1538"/>
    <d v="200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/"/>
    <s v="photobooks"/>
    <x v="1539"/>
    <d v="200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/"/>
    <s v="photobooks"/>
    <x v="1540"/>
    <d v="2004-11-25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/"/>
    <s v="nature"/>
    <x v="1541"/>
    <d v="200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/"/>
    <s v="nature"/>
    <x v="1542"/>
    <d v="2005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/"/>
    <s v="nature"/>
    <x v="1543"/>
    <d v="2004-11-21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/"/>
    <s v="nature"/>
    <x v="1544"/>
    <d v="2005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/"/>
    <s v="nature"/>
    <x v="1545"/>
    <d v="200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/"/>
    <s v="nature"/>
    <x v="1546"/>
    <d v="2004-09-16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/"/>
    <s v="nature"/>
    <x v="1547"/>
    <d v="200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/"/>
    <s v="nature"/>
    <x v="1548"/>
    <d v="2005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/"/>
    <s v="nature"/>
    <x v="1549"/>
    <d v="200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/"/>
    <s v="nature"/>
    <x v="1550"/>
    <d v="200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/"/>
    <s v="nature"/>
    <x v="1551"/>
    <d v="200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/"/>
    <s v="nature"/>
    <x v="1552"/>
    <d v="200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/"/>
    <s v="nature"/>
    <x v="1553"/>
    <d v="200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/"/>
    <s v="nature"/>
    <x v="1554"/>
    <d v="2005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/"/>
    <s v="nature"/>
    <x v="1555"/>
    <d v="2005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/"/>
    <s v="nature"/>
    <x v="1556"/>
    <d v="200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/"/>
    <s v="nature"/>
    <x v="1557"/>
    <d v="2004-09-19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/"/>
    <s v="nature"/>
    <x v="1558"/>
    <d v="2005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/"/>
    <s v="nature"/>
    <x v="1559"/>
    <d v="200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/"/>
    <s v="nature"/>
    <x v="1560"/>
    <d v="200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/"/>
    <s v="art books"/>
    <x v="1561"/>
    <d v="200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/"/>
    <s v="art books"/>
    <x v="1562"/>
    <d v="199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/"/>
    <s v="art books"/>
    <x v="1563"/>
    <d v="200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/"/>
    <s v="art books"/>
    <x v="1564"/>
    <d v="200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/"/>
    <s v="art books"/>
    <x v="1565"/>
    <d v="200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/"/>
    <s v="art books"/>
    <x v="1566"/>
    <d v="200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/"/>
    <s v="art books"/>
    <x v="1567"/>
    <d v="200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/"/>
    <s v="art books"/>
    <x v="1568"/>
    <d v="2004-12-23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/"/>
    <s v="art books"/>
    <x v="1569"/>
    <d v="200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/"/>
    <s v="art books"/>
    <x v="1570"/>
    <d v="200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/"/>
    <s v="art books"/>
    <x v="1571"/>
    <d v="200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/"/>
    <s v="art books"/>
    <x v="1572"/>
    <d v="200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/"/>
    <s v="art books"/>
    <x v="1573"/>
    <d v="200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/"/>
    <s v="art books"/>
    <x v="1574"/>
    <d v="200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/"/>
    <s v="art books"/>
    <x v="1575"/>
    <d v="2004-07-08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/"/>
    <s v="art books"/>
    <x v="1576"/>
    <d v="200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/"/>
    <s v="art books"/>
    <x v="1577"/>
    <d v="200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/"/>
    <s v="art books"/>
    <x v="1578"/>
    <d v="200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/"/>
    <s v="art books"/>
    <x v="1579"/>
    <d v="200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/"/>
    <s v="art books"/>
    <x v="1580"/>
    <d v="200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/"/>
    <s v="places"/>
    <x v="1581"/>
    <d v="2005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/"/>
    <s v="places"/>
    <x v="1582"/>
    <d v="200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/"/>
    <s v="places"/>
    <x v="1583"/>
    <d v="200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/"/>
    <s v="places"/>
    <x v="1584"/>
    <d v="200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/"/>
    <s v="places"/>
    <x v="1585"/>
    <d v="200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/"/>
    <s v="places"/>
    <x v="1586"/>
    <d v="200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/"/>
    <s v="places"/>
    <x v="1587"/>
    <d v="2004-12-12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/"/>
    <s v="places"/>
    <x v="1588"/>
    <d v="2005-01-30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/"/>
    <s v="places"/>
    <x v="1589"/>
    <d v="2005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/"/>
    <s v="places"/>
    <x v="1590"/>
    <d v="200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/"/>
    <s v="places"/>
    <x v="1591"/>
    <d v="200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/"/>
    <s v="places"/>
    <x v="1592"/>
    <d v="2005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/"/>
    <s v="places"/>
    <x v="1593"/>
    <d v="2005-02-27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/"/>
    <s v="places"/>
    <x v="1594"/>
    <d v="200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/"/>
    <s v="places"/>
    <x v="1595"/>
    <d v="2004-06-17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/"/>
    <s v="places"/>
    <x v="1596"/>
    <d v="2004-12-12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/"/>
    <s v="places"/>
    <x v="1597"/>
    <d v="200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/"/>
    <s v="places"/>
    <x v="1598"/>
    <d v="2005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/"/>
    <s v="places"/>
    <x v="1599"/>
    <d v="200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/"/>
    <s v="places"/>
    <x v="1600"/>
    <d v="2004-07-14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/"/>
    <s v="rock"/>
    <x v="1601"/>
    <d v="200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/"/>
    <s v="rock"/>
    <x v="1602"/>
    <d v="2001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/"/>
    <s v="rock"/>
    <x v="1603"/>
    <d v="200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/"/>
    <s v="rock"/>
    <x v="1604"/>
    <d v="200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/"/>
    <s v="rock"/>
    <x v="1605"/>
    <d v="200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/"/>
    <s v="rock"/>
    <x v="1606"/>
    <d v="2001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/"/>
    <s v="rock"/>
    <x v="1607"/>
    <d v="200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/"/>
    <s v="rock"/>
    <x v="1608"/>
    <d v="200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/"/>
    <s v="rock"/>
    <x v="1609"/>
    <d v="2001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/"/>
    <s v="rock"/>
    <x v="1610"/>
    <d v="200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/"/>
    <s v="rock"/>
    <x v="1611"/>
    <d v="200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/"/>
    <s v="rock"/>
    <x v="1612"/>
    <d v="200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/"/>
    <s v="rock"/>
    <x v="1613"/>
    <d v="200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/"/>
    <s v="rock"/>
    <x v="1614"/>
    <d v="200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/"/>
    <s v="rock"/>
    <x v="1615"/>
    <d v="2001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/"/>
    <s v="rock"/>
    <x v="1616"/>
    <d v="200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/"/>
    <s v="rock"/>
    <x v="1617"/>
    <d v="200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/"/>
    <s v="rock"/>
    <x v="1618"/>
    <d v="200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/"/>
    <s v="rock"/>
    <x v="1619"/>
    <d v="2004-09-14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/"/>
    <s v="rock"/>
    <x v="1620"/>
    <d v="200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/"/>
    <s v="rock"/>
    <x v="1621"/>
    <d v="200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/"/>
    <s v="rock"/>
    <x v="1622"/>
    <d v="200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/"/>
    <s v="rock"/>
    <x v="1623"/>
    <d v="200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/"/>
    <s v="rock"/>
    <x v="1624"/>
    <d v="200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/"/>
    <s v="rock"/>
    <x v="1625"/>
    <d v="200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/"/>
    <s v="rock"/>
    <x v="1626"/>
    <d v="200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/"/>
    <s v="rock"/>
    <x v="1627"/>
    <d v="200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/"/>
    <s v="rock"/>
    <x v="1628"/>
    <d v="2004-06-16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/"/>
    <s v="rock"/>
    <x v="1629"/>
    <d v="200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/"/>
    <s v="rock"/>
    <x v="1630"/>
    <d v="200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/"/>
    <s v="rock"/>
    <x v="1631"/>
    <d v="200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/"/>
    <s v="rock"/>
    <x v="1632"/>
    <d v="200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/"/>
    <s v="rock"/>
    <x v="1633"/>
    <d v="2002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/"/>
    <s v="rock"/>
    <x v="1634"/>
    <d v="200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/"/>
    <s v="rock"/>
    <x v="1635"/>
    <d v="200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/"/>
    <s v="rock"/>
    <x v="1636"/>
    <d v="200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/"/>
    <s v="rock"/>
    <x v="1637"/>
    <d v="199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/"/>
    <s v="rock"/>
    <x v="1638"/>
    <d v="200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/"/>
    <s v="rock"/>
    <x v="1639"/>
    <d v="200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/"/>
    <s v="rock"/>
    <x v="1640"/>
    <d v="2000-08-02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/"/>
    <s v="pop"/>
    <x v="1641"/>
    <d v="200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/"/>
    <s v="pop"/>
    <x v="1642"/>
    <d v="2001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/"/>
    <s v="pop"/>
    <x v="1643"/>
    <d v="200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/"/>
    <s v="pop"/>
    <x v="1644"/>
    <d v="200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/"/>
    <s v="pop"/>
    <x v="1645"/>
    <d v="200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/"/>
    <s v="pop"/>
    <x v="1646"/>
    <d v="200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/"/>
    <s v="pop"/>
    <x v="1647"/>
    <d v="200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/"/>
    <s v="pop"/>
    <x v="1648"/>
    <d v="200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/"/>
    <s v="pop"/>
    <x v="1649"/>
    <d v="2004-05-22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/"/>
    <s v="pop"/>
    <x v="1650"/>
    <d v="200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/"/>
    <s v="pop"/>
    <x v="1651"/>
    <d v="200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/"/>
    <s v="pop"/>
    <x v="1652"/>
    <d v="200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/"/>
    <s v="pop"/>
    <x v="1653"/>
    <d v="200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/"/>
    <s v="pop"/>
    <x v="1654"/>
    <d v="200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/"/>
    <s v="pop"/>
    <x v="1655"/>
    <d v="200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/"/>
    <s v="pop"/>
    <x v="1656"/>
    <d v="200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/"/>
    <s v="pop"/>
    <x v="1657"/>
    <d v="200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/"/>
    <s v="pop"/>
    <x v="1658"/>
    <d v="200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/"/>
    <s v="pop"/>
    <x v="1659"/>
    <d v="200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/"/>
    <s v="pop"/>
    <x v="1660"/>
    <d v="200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/"/>
    <s v="pop"/>
    <x v="1661"/>
    <d v="200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/"/>
    <s v="pop"/>
    <x v="1662"/>
    <d v="2001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/"/>
    <s v="pop"/>
    <x v="1663"/>
    <d v="2005-01-3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/"/>
    <s v="pop"/>
    <x v="1664"/>
    <d v="200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/"/>
    <s v="pop"/>
    <x v="1665"/>
    <d v="200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/"/>
    <s v="pop"/>
    <x v="1666"/>
    <d v="200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/"/>
    <s v="pop"/>
    <x v="1667"/>
    <d v="200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/"/>
    <s v="pop"/>
    <x v="1668"/>
    <d v="200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/"/>
    <s v="pop"/>
    <x v="1669"/>
    <d v="200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/"/>
    <s v="pop"/>
    <x v="1670"/>
    <d v="2000-07-04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/"/>
    <s v="pop"/>
    <x v="1671"/>
    <d v="200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/"/>
    <s v="pop"/>
    <x v="1672"/>
    <d v="200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/"/>
    <s v="pop"/>
    <x v="1673"/>
    <d v="200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/"/>
    <s v="pop"/>
    <x v="1674"/>
    <d v="200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/"/>
    <s v="pop"/>
    <x v="1675"/>
    <d v="2001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/"/>
    <s v="pop"/>
    <x v="1676"/>
    <d v="200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/"/>
    <s v="pop"/>
    <x v="1677"/>
    <d v="200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/"/>
    <s v="pop"/>
    <x v="1678"/>
    <d v="200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/"/>
    <s v="pop"/>
    <x v="1679"/>
    <d v="2001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/"/>
    <s v="pop"/>
    <x v="1680"/>
    <d v="200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/"/>
    <s v="faith"/>
    <x v="1681"/>
    <d v="200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/"/>
    <s v="faith"/>
    <x v="1682"/>
    <d v="200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/"/>
    <s v="faith"/>
    <x v="1683"/>
    <d v="200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/"/>
    <s v="faith"/>
    <x v="1684"/>
    <d v="200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/"/>
    <s v="faith"/>
    <x v="1685"/>
    <d v="200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/"/>
    <s v="faith"/>
    <x v="1686"/>
    <d v="200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/"/>
    <s v="faith"/>
    <x v="1687"/>
    <d v="200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/"/>
    <s v="faith"/>
    <x v="1688"/>
    <d v="200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/"/>
    <s v="faith"/>
    <x v="1689"/>
    <d v="200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/"/>
    <s v="faith"/>
    <x v="1690"/>
    <d v="200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/"/>
    <s v="faith"/>
    <x v="1691"/>
    <d v="200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/"/>
    <s v="faith"/>
    <x v="1692"/>
    <d v="200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/"/>
    <s v="faith"/>
    <x v="1693"/>
    <d v="200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/"/>
    <s v="faith"/>
    <x v="1694"/>
    <d v="200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/"/>
    <s v="faith"/>
    <x v="1695"/>
    <d v="200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/"/>
    <s v="faith"/>
    <x v="1696"/>
    <d v="200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/"/>
    <s v="faith"/>
    <x v="1697"/>
    <d v="200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/"/>
    <s v="faith"/>
    <x v="1698"/>
    <d v="200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/"/>
    <s v="faith"/>
    <x v="1699"/>
    <d v="200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/"/>
    <s v="faith"/>
    <x v="1700"/>
    <d v="200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/"/>
    <s v="faith"/>
    <x v="1701"/>
    <d v="2005-01-14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/"/>
    <s v="faith"/>
    <x v="1702"/>
    <d v="2005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/"/>
    <s v="faith"/>
    <x v="1703"/>
    <d v="2005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/"/>
    <s v="faith"/>
    <x v="1704"/>
    <d v="2005-02-15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/"/>
    <s v="faith"/>
    <x v="1705"/>
    <d v="200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/"/>
    <s v="faith"/>
    <x v="1706"/>
    <d v="200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/"/>
    <s v="faith"/>
    <x v="1707"/>
    <d v="200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/"/>
    <s v="faith"/>
    <x v="1708"/>
    <d v="200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/"/>
    <s v="faith"/>
    <x v="1709"/>
    <d v="2004-08-30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/"/>
    <s v="faith"/>
    <x v="1710"/>
    <d v="200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/"/>
    <s v="faith"/>
    <x v="1711"/>
    <d v="200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/"/>
    <s v="faith"/>
    <x v="1712"/>
    <d v="200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/"/>
    <s v="faith"/>
    <x v="1713"/>
    <d v="200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/"/>
    <s v="faith"/>
    <x v="1714"/>
    <d v="200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/"/>
    <s v="faith"/>
    <x v="1715"/>
    <d v="200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/"/>
    <s v="faith"/>
    <x v="1716"/>
    <d v="200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/"/>
    <s v="faith"/>
    <x v="1717"/>
    <d v="200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/"/>
    <s v="faith"/>
    <x v="1718"/>
    <d v="200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/"/>
    <s v="faith"/>
    <x v="1719"/>
    <d v="200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/"/>
    <s v="faith"/>
    <x v="1720"/>
    <d v="200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/"/>
    <s v="faith"/>
    <x v="1721"/>
    <d v="200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/"/>
    <s v="faith"/>
    <x v="1722"/>
    <d v="200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/"/>
    <s v="faith"/>
    <x v="1723"/>
    <d v="200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/"/>
    <s v="faith"/>
    <x v="1724"/>
    <d v="200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/"/>
    <s v="faith"/>
    <x v="1725"/>
    <d v="2004-08-23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/"/>
    <s v="faith"/>
    <x v="1726"/>
    <d v="200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/"/>
    <s v="faith"/>
    <x v="1727"/>
    <d v="2005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/"/>
    <s v="faith"/>
    <x v="1728"/>
    <d v="200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/"/>
    <s v="faith"/>
    <x v="1729"/>
    <d v="200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/"/>
    <s v="faith"/>
    <x v="1730"/>
    <d v="2005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/"/>
    <s v="faith"/>
    <x v="1731"/>
    <d v="200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/"/>
    <s v="faith"/>
    <x v="1732"/>
    <d v="2006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/"/>
    <s v="faith"/>
    <x v="1733"/>
    <d v="200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/"/>
    <s v="faith"/>
    <x v="1734"/>
    <d v="200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/"/>
    <s v="faith"/>
    <x v="1735"/>
    <d v="200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/"/>
    <s v="faith"/>
    <x v="1736"/>
    <d v="2005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/"/>
    <s v="faith"/>
    <x v="1737"/>
    <d v="2005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/"/>
    <s v="faith"/>
    <x v="1738"/>
    <d v="200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/"/>
    <s v="faith"/>
    <x v="1739"/>
    <d v="200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/"/>
    <s v="faith"/>
    <x v="1740"/>
    <d v="2005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/"/>
    <s v="photobooks"/>
    <x v="1741"/>
    <d v="200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/"/>
    <s v="photobooks"/>
    <x v="1742"/>
    <d v="200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/"/>
    <s v="photobooks"/>
    <x v="1743"/>
    <d v="200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/"/>
    <s v="photobooks"/>
    <x v="1744"/>
    <d v="200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/"/>
    <s v="photobooks"/>
    <x v="1745"/>
    <d v="200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/"/>
    <s v="photobooks"/>
    <x v="1746"/>
    <d v="200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/"/>
    <s v="photobooks"/>
    <x v="1747"/>
    <d v="2005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/"/>
    <s v="photobooks"/>
    <x v="1748"/>
    <d v="2005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/"/>
    <s v="photobooks"/>
    <x v="1749"/>
    <d v="200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/"/>
    <s v="photobooks"/>
    <x v="1750"/>
    <d v="200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/"/>
    <s v="photobooks"/>
    <x v="1751"/>
    <d v="2005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/"/>
    <s v="photobooks"/>
    <x v="1752"/>
    <d v="200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/"/>
    <s v="photobooks"/>
    <x v="1753"/>
    <d v="200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/"/>
    <s v="photobooks"/>
    <x v="1754"/>
    <d v="200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/"/>
    <s v="photobooks"/>
    <x v="1755"/>
    <d v="200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/"/>
    <s v="photobooks"/>
    <x v="1756"/>
    <d v="200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/"/>
    <s v="photobooks"/>
    <x v="1757"/>
    <d v="200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/"/>
    <s v="photobooks"/>
    <x v="1758"/>
    <d v="200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/"/>
    <s v="photobooks"/>
    <x v="1759"/>
    <d v="200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/"/>
    <s v="photobooks"/>
    <x v="1760"/>
    <d v="2006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/"/>
    <s v="photobooks"/>
    <x v="1761"/>
    <d v="2005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/"/>
    <s v="photobooks"/>
    <x v="1762"/>
    <d v="200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/"/>
    <s v="photobooks"/>
    <x v="1763"/>
    <d v="200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/"/>
    <s v="photobooks"/>
    <x v="1764"/>
    <d v="200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/"/>
    <s v="photobooks"/>
    <x v="1765"/>
    <d v="2004-08-12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/"/>
    <s v="photobooks"/>
    <x v="1766"/>
    <d v="200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/"/>
    <s v="photobooks"/>
    <x v="1767"/>
    <d v="200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/"/>
    <s v="photobooks"/>
    <x v="1768"/>
    <d v="2004-09-26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/"/>
    <s v="photobooks"/>
    <x v="1769"/>
    <d v="200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/"/>
    <s v="photobooks"/>
    <x v="1770"/>
    <d v="200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/"/>
    <s v="photobooks"/>
    <x v="1771"/>
    <d v="2004-10-22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/"/>
    <s v="photobooks"/>
    <x v="1772"/>
    <d v="200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/"/>
    <s v="photobooks"/>
    <x v="1773"/>
    <d v="200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/"/>
    <s v="photobooks"/>
    <x v="1774"/>
    <d v="200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/"/>
    <s v="photobooks"/>
    <x v="1775"/>
    <d v="200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/"/>
    <s v="photobooks"/>
    <x v="1776"/>
    <d v="200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/"/>
    <s v="photobooks"/>
    <x v="1777"/>
    <d v="200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/"/>
    <s v="photobooks"/>
    <x v="1778"/>
    <d v="200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/"/>
    <s v="photobooks"/>
    <x v="1779"/>
    <d v="200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/"/>
    <s v="photobooks"/>
    <x v="1780"/>
    <d v="200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/"/>
    <s v="photobooks"/>
    <x v="1781"/>
    <d v="200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/"/>
    <s v="photobooks"/>
    <x v="1782"/>
    <d v="200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/"/>
    <s v="photobooks"/>
    <x v="1783"/>
    <d v="200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/"/>
    <s v="photobooks"/>
    <x v="1784"/>
    <d v="200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/"/>
    <s v="photobooks"/>
    <x v="1785"/>
    <d v="200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/"/>
    <s v="photobooks"/>
    <x v="1786"/>
    <d v="2004-12-14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/"/>
    <s v="photobooks"/>
    <x v="1787"/>
    <d v="2005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/"/>
    <s v="photobooks"/>
    <x v="1788"/>
    <d v="200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/"/>
    <s v="photobooks"/>
    <x v="1789"/>
    <d v="200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/"/>
    <s v="photobooks"/>
    <x v="1790"/>
    <d v="2005-02-04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/"/>
    <s v="photobooks"/>
    <x v="1791"/>
    <d v="2005-01-28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/"/>
    <s v="photobooks"/>
    <x v="1792"/>
    <d v="200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/"/>
    <s v="photobooks"/>
    <x v="1793"/>
    <d v="200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/"/>
    <s v="photobooks"/>
    <x v="1794"/>
    <d v="2005-02-10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/"/>
    <s v="photobooks"/>
    <x v="1795"/>
    <d v="200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/"/>
    <s v="photobooks"/>
    <x v="1796"/>
    <d v="200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/"/>
    <s v="photobooks"/>
    <x v="1797"/>
    <d v="200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/"/>
    <s v="photobooks"/>
    <x v="1798"/>
    <d v="2006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/"/>
    <s v="photobooks"/>
    <x v="1799"/>
    <d v="200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/"/>
    <s v="photobooks"/>
    <x v="1800"/>
    <d v="200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/"/>
    <s v="photobooks"/>
    <x v="1801"/>
    <d v="2005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/"/>
    <s v="photobooks"/>
    <x v="1802"/>
    <d v="200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/"/>
    <s v="photobooks"/>
    <x v="1803"/>
    <d v="200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/"/>
    <s v="photobooks"/>
    <x v="1804"/>
    <d v="200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/"/>
    <s v="photobooks"/>
    <x v="1805"/>
    <d v="2005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/"/>
    <s v="photobooks"/>
    <x v="1806"/>
    <d v="2004-09-29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/"/>
    <s v="photobooks"/>
    <x v="1807"/>
    <d v="200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/"/>
    <s v="photobooks"/>
    <x v="1808"/>
    <d v="200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/"/>
    <s v="photobooks"/>
    <x v="1809"/>
    <d v="2005-02-28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/"/>
    <s v="photobooks"/>
    <x v="1810"/>
    <d v="2004-08-20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/"/>
    <s v="photobooks"/>
    <x v="1811"/>
    <d v="200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/"/>
    <s v="photobooks"/>
    <x v="1812"/>
    <d v="200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/"/>
    <s v="photobooks"/>
    <x v="1813"/>
    <d v="200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/"/>
    <s v="photobooks"/>
    <x v="1814"/>
    <d v="2005-02-27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/"/>
    <s v="photobooks"/>
    <x v="1815"/>
    <d v="2005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/"/>
    <s v="photobooks"/>
    <x v="1816"/>
    <d v="200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/"/>
    <s v="photobooks"/>
    <x v="1817"/>
    <d v="200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/"/>
    <s v="photobooks"/>
    <x v="1818"/>
    <d v="200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/"/>
    <s v="photobooks"/>
    <x v="1819"/>
    <d v="200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/"/>
    <s v="photobooks"/>
    <x v="1820"/>
    <d v="2005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/"/>
    <s v="rock"/>
    <x v="1821"/>
    <d v="200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/"/>
    <s v="rock"/>
    <x v="1822"/>
    <d v="200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/"/>
    <s v="rock"/>
    <x v="1823"/>
    <d v="200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/"/>
    <s v="rock"/>
    <x v="1824"/>
    <d v="200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/"/>
    <s v="rock"/>
    <x v="1825"/>
    <d v="200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/"/>
    <s v="rock"/>
    <x v="1826"/>
    <d v="200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/"/>
    <s v="rock"/>
    <x v="1827"/>
    <d v="200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/"/>
    <s v="rock"/>
    <x v="1828"/>
    <d v="200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/"/>
    <s v="rock"/>
    <x v="1829"/>
    <d v="200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/"/>
    <s v="rock"/>
    <x v="1830"/>
    <d v="200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/"/>
    <s v="rock"/>
    <x v="1831"/>
    <d v="200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/"/>
    <s v="rock"/>
    <x v="1832"/>
    <d v="200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/"/>
    <s v="rock"/>
    <x v="1833"/>
    <d v="200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/"/>
    <s v="rock"/>
    <x v="1834"/>
    <d v="2005-01-23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/"/>
    <s v="rock"/>
    <x v="1835"/>
    <d v="200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/"/>
    <s v="rock"/>
    <x v="1836"/>
    <d v="200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/"/>
    <s v="rock"/>
    <x v="1837"/>
    <d v="200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/"/>
    <s v="rock"/>
    <x v="1838"/>
    <d v="200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/"/>
    <s v="rock"/>
    <x v="1839"/>
    <d v="200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/"/>
    <s v="rock"/>
    <x v="1840"/>
    <d v="200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/"/>
    <s v="rock"/>
    <x v="1841"/>
    <d v="200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/"/>
    <s v="rock"/>
    <x v="1842"/>
    <d v="200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/"/>
    <s v="rock"/>
    <x v="1843"/>
    <d v="200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/"/>
    <s v="rock"/>
    <x v="1844"/>
    <d v="200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/"/>
    <s v="rock"/>
    <x v="1845"/>
    <d v="200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/"/>
    <s v="rock"/>
    <x v="1846"/>
    <d v="200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/"/>
    <s v="rock"/>
    <x v="1847"/>
    <d v="200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/"/>
    <s v="rock"/>
    <x v="1848"/>
    <d v="2001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/"/>
    <s v="rock"/>
    <x v="1849"/>
    <d v="200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/"/>
    <s v="rock"/>
    <x v="1850"/>
    <d v="200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/"/>
    <s v="rock"/>
    <x v="1851"/>
    <d v="200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/"/>
    <s v="rock"/>
    <x v="1852"/>
    <d v="200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/"/>
    <s v="rock"/>
    <x v="1853"/>
    <d v="200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/"/>
    <s v="rock"/>
    <x v="1854"/>
    <d v="200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/"/>
    <s v="rock"/>
    <x v="1855"/>
    <d v="200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/"/>
    <s v="rock"/>
    <x v="1856"/>
    <d v="200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/"/>
    <s v="rock"/>
    <x v="1857"/>
    <d v="200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/"/>
    <s v="rock"/>
    <x v="1858"/>
    <d v="2001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/"/>
    <s v="rock"/>
    <x v="1859"/>
    <d v="200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/"/>
    <s v="rock"/>
    <x v="1860"/>
    <d v="200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/"/>
    <s v="mobile games"/>
    <x v="1861"/>
    <d v="200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/"/>
    <s v="mobile games"/>
    <x v="1862"/>
    <d v="200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/"/>
    <s v="mobile games"/>
    <x v="1863"/>
    <d v="200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/"/>
    <s v="mobile games"/>
    <x v="1864"/>
    <d v="200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/"/>
    <s v="mobile games"/>
    <x v="1865"/>
    <d v="200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/"/>
    <s v="mobile games"/>
    <x v="1866"/>
    <d v="200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/"/>
    <s v="mobile games"/>
    <x v="1867"/>
    <d v="200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/"/>
    <s v="mobile games"/>
    <x v="1868"/>
    <d v="200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/"/>
    <s v="mobile games"/>
    <x v="1869"/>
    <d v="200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/"/>
    <s v="mobile games"/>
    <x v="1870"/>
    <d v="200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/"/>
    <s v="mobile games"/>
    <x v="1871"/>
    <d v="200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/"/>
    <s v="mobile games"/>
    <x v="1872"/>
    <d v="200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/"/>
    <s v="mobile games"/>
    <x v="1873"/>
    <d v="200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/"/>
    <s v="mobile games"/>
    <x v="1874"/>
    <d v="200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/"/>
    <s v="mobile games"/>
    <x v="1875"/>
    <d v="200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/"/>
    <s v="mobile games"/>
    <x v="1876"/>
    <d v="200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/"/>
    <s v="mobile games"/>
    <x v="1877"/>
    <d v="200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/"/>
    <s v="mobile games"/>
    <x v="1878"/>
    <d v="2004-06-12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/"/>
    <s v="mobile games"/>
    <x v="1879"/>
    <d v="200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/"/>
    <s v="mobile games"/>
    <x v="1880"/>
    <d v="200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/"/>
    <s v="indie rock"/>
    <x v="1881"/>
    <d v="200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/"/>
    <s v="indie rock"/>
    <x v="1882"/>
    <d v="200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/"/>
    <s v="indie rock"/>
    <x v="1883"/>
    <d v="200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/"/>
    <s v="indie rock"/>
    <x v="1884"/>
    <d v="200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/"/>
    <s v="indie rock"/>
    <x v="1885"/>
    <d v="200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/"/>
    <s v="indie rock"/>
    <x v="1886"/>
    <d v="200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/"/>
    <s v="indie rock"/>
    <x v="1887"/>
    <d v="200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/"/>
    <s v="indie rock"/>
    <x v="1888"/>
    <d v="200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/"/>
    <s v="indie rock"/>
    <x v="1889"/>
    <d v="200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/"/>
    <s v="indie rock"/>
    <x v="1890"/>
    <d v="200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/"/>
    <s v="indie rock"/>
    <x v="1891"/>
    <d v="200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/"/>
    <s v="indie rock"/>
    <x v="1892"/>
    <d v="200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/"/>
    <s v="indie rock"/>
    <x v="1893"/>
    <d v="2001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/"/>
    <s v="indie rock"/>
    <x v="1894"/>
    <d v="200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/"/>
    <s v="indie rock"/>
    <x v="1895"/>
    <d v="2005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/"/>
    <s v="indie rock"/>
    <x v="1896"/>
    <d v="200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/"/>
    <s v="indie rock"/>
    <x v="1897"/>
    <d v="200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/"/>
    <s v="indie rock"/>
    <x v="1898"/>
    <d v="200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/"/>
    <s v="indie rock"/>
    <x v="1899"/>
    <d v="200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/"/>
    <s v="indie rock"/>
    <x v="1900"/>
    <d v="200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/"/>
    <s v="gadgets"/>
    <x v="1901"/>
    <d v="200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/"/>
    <s v="gadgets"/>
    <x v="1902"/>
    <d v="2005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/"/>
    <s v="gadgets"/>
    <x v="1903"/>
    <d v="200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/"/>
    <s v="gadgets"/>
    <x v="1904"/>
    <d v="200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/"/>
    <s v="gadgets"/>
    <x v="1905"/>
    <d v="200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/"/>
    <s v="gadgets"/>
    <x v="1906"/>
    <d v="200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/"/>
    <s v="gadgets"/>
    <x v="1907"/>
    <d v="200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/"/>
    <s v="gadgets"/>
    <x v="1908"/>
    <d v="200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/"/>
    <s v="gadgets"/>
    <x v="1909"/>
    <d v="200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/"/>
    <s v="gadgets"/>
    <x v="1910"/>
    <d v="200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/"/>
    <s v="gadgets"/>
    <x v="1911"/>
    <d v="200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/"/>
    <s v="gadgets"/>
    <x v="1912"/>
    <d v="2005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/"/>
    <s v="gadgets"/>
    <x v="1913"/>
    <d v="200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/"/>
    <s v="gadgets"/>
    <x v="1914"/>
    <d v="200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/"/>
    <s v="gadgets"/>
    <x v="1915"/>
    <d v="2004-09-0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/"/>
    <s v="gadgets"/>
    <x v="1916"/>
    <d v="200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/"/>
    <s v="gadgets"/>
    <x v="1917"/>
    <d v="200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/"/>
    <s v="gadgets"/>
    <x v="1918"/>
    <d v="200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/"/>
    <s v="gadgets"/>
    <x v="1919"/>
    <d v="200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/"/>
    <s v="gadgets"/>
    <x v="1920"/>
    <d v="2005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/"/>
    <s v="indie rock"/>
    <x v="1921"/>
    <d v="200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/"/>
    <s v="indie rock"/>
    <x v="1922"/>
    <d v="200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/"/>
    <s v="indie rock"/>
    <x v="1923"/>
    <d v="200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/"/>
    <s v="indie rock"/>
    <x v="1924"/>
    <d v="200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/"/>
    <s v="indie rock"/>
    <x v="1925"/>
    <d v="200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/"/>
    <s v="indie rock"/>
    <x v="1926"/>
    <d v="2000-11-0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/"/>
    <s v="indie rock"/>
    <x v="1927"/>
    <d v="200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/"/>
    <s v="indie rock"/>
    <x v="1928"/>
    <d v="200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/"/>
    <s v="indie rock"/>
    <x v="1929"/>
    <d v="2001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/"/>
    <s v="indie rock"/>
    <x v="1930"/>
    <d v="200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/"/>
    <s v="indie rock"/>
    <x v="1931"/>
    <d v="200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/"/>
    <s v="indie rock"/>
    <x v="1932"/>
    <d v="200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/"/>
    <s v="indie rock"/>
    <x v="1933"/>
    <d v="200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/"/>
    <s v="indie rock"/>
    <x v="1934"/>
    <d v="200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/"/>
    <s v="indie rock"/>
    <x v="1935"/>
    <d v="200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/"/>
    <s v="indie rock"/>
    <x v="1936"/>
    <d v="200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/"/>
    <s v="indie rock"/>
    <x v="1937"/>
    <d v="200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/"/>
    <s v="indie rock"/>
    <x v="1938"/>
    <d v="200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/"/>
    <s v="indie rock"/>
    <x v="1939"/>
    <d v="200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/"/>
    <s v="indie rock"/>
    <x v="1940"/>
    <d v="200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/"/>
    <s v="hardware"/>
    <x v="1941"/>
    <d v="200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/"/>
    <s v="hardware"/>
    <x v="1942"/>
    <d v="200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/"/>
    <s v="hardware"/>
    <x v="1943"/>
    <d v="200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/"/>
    <s v="hardware"/>
    <x v="1944"/>
    <d v="200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/"/>
    <s v="hardware"/>
    <x v="1945"/>
    <d v="200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/"/>
    <s v="hardware"/>
    <x v="1946"/>
    <d v="200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/"/>
    <s v="hardware"/>
    <x v="1947"/>
    <d v="199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/"/>
    <s v="hardware"/>
    <x v="1948"/>
    <d v="200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/"/>
    <s v="hardware"/>
    <x v="1949"/>
    <d v="200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/"/>
    <s v="hardware"/>
    <x v="1950"/>
    <d v="200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/"/>
    <s v="hardware"/>
    <x v="1951"/>
    <d v="200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/"/>
    <s v="hardware"/>
    <x v="1952"/>
    <d v="200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/"/>
    <s v="hardware"/>
    <x v="1953"/>
    <d v="200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/"/>
    <s v="hardware"/>
    <x v="1954"/>
    <d v="200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/"/>
    <s v="hardware"/>
    <x v="1955"/>
    <d v="200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/"/>
    <s v="hardware"/>
    <x v="1956"/>
    <d v="2005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/"/>
    <s v="hardware"/>
    <x v="1957"/>
    <d v="200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/"/>
    <s v="hardware"/>
    <x v="1958"/>
    <d v="200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/"/>
    <s v="hardware"/>
    <x v="1959"/>
    <d v="2004-09-3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/"/>
    <s v="hardware"/>
    <x v="1960"/>
    <d v="200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/"/>
    <s v="hardware"/>
    <x v="1961"/>
    <d v="200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/"/>
    <s v="hardware"/>
    <x v="1962"/>
    <d v="200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/"/>
    <s v="hardware"/>
    <x v="1963"/>
    <d v="200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/"/>
    <s v="hardware"/>
    <x v="1964"/>
    <d v="200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/"/>
    <s v="hardware"/>
    <x v="1965"/>
    <d v="200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/"/>
    <s v="hardware"/>
    <x v="1966"/>
    <d v="200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/"/>
    <s v="hardware"/>
    <x v="1967"/>
    <d v="2004-04-30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/"/>
    <s v="hardware"/>
    <x v="1968"/>
    <d v="200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/"/>
    <s v="hardware"/>
    <x v="1969"/>
    <d v="200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/"/>
    <s v="hardware"/>
    <x v="1970"/>
    <d v="200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/"/>
    <s v="hardware"/>
    <x v="1971"/>
    <d v="200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/"/>
    <s v="hardware"/>
    <x v="1972"/>
    <d v="200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/"/>
    <s v="hardware"/>
    <x v="1973"/>
    <d v="200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/"/>
    <s v="hardware"/>
    <x v="1974"/>
    <d v="200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/"/>
    <s v="hardware"/>
    <x v="1975"/>
    <d v="200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/"/>
    <s v="hardware"/>
    <x v="1976"/>
    <d v="200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/"/>
    <s v="hardware"/>
    <x v="1977"/>
    <d v="200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/"/>
    <s v="hardware"/>
    <x v="1978"/>
    <d v="200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/"/>
    <s v="hardware"/>
    <x v="1979"/>
    <d v="2005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/"/>
    <s v="hardware"/>
    <x v="1980"/>
    <d v="200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/"/>
    <s v="people"/>
    <x v="1981"/>
    <d v="200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/"/>
    <s v="people"/>
    <x v="1982"/>
    <d v="200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/"/>
    <s v="people"/>
    <x v="1983"/>
    <d v="200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/"/>
    <s v="people"/>
    <x v="1984"/>
    <d v="200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/"/>
    <s v="people"/>
    <x v="1985"/>
    <d v="200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/"/>
    <s v="people"/>
    <x v="1986"/>
    <d v="200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/"/>
    <s v="people"/>
    <x v="1987"/>
    <d v="2005-02-28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/"/>
    <s v="people"/>
    <x v="1988"/>
    <d v="200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/"/>
    <s v="people"/>
    <x v="1989"/>
    <d v="200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/"/>
    <s v="people"/>
    <x v="1990"/>
    <d v="2006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/"/>
    <s v="people"/>
    <x v="1991"/>
    <d v="2005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/"/>
    <s v="people"/>
    <x v="1992"/>
    <d v="200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/"/>
    <s v="people"/>
    <x v="1993"/>
    <d v="200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/"/>
    <s v="people"/>
    <x v="1994"/>
    <d v="200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/"/>
    <s v="people"/>
    <x v="1995"/>
    <d v="200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/"/>
    <s v="people"/>
    <x v="1996"/>
    <d v="200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/"/>
    <s v="people"/>
    <x v="1997"/>
    <d v="200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/"/>
    <s v="people"/>
    <x v="1998"/>
    <d v="2004-07-3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/"/>
    <s v="people"/>
    <x v="1999"/>
    <d v="200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/"/>
    <s v="people"/>
    <x v="2000"/>
    <d v="2006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/"/>
    <s v="hardware"/>
    <x v="2001"/>
    <d v="200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/"/>
    <s v="hardware"/>
    <x v="2002"/>
    <d v="200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/"/>
    <s v="hardware"/>
    <x v="2003"/>
    <d v="200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/"/>
    <s v="hardware"/>
    <x v="2004"/>
    <d v="2004-07-09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/"/>
    <s v="hardware"/>
    <x v="2005"/>
    <d v="200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/"/>
    <s v="hardware"/>
    <x v="2006"/>
    <d v="200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/"/>
    <s v="hardware"/>
    <x v="2007"/>
    <d v="200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/"/>
    <s v="hardware"/>
    <x v="2008"/>
    <d v="200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/"/>
    <s v="hardware"/>
    <x v="2009"/>
    <d v="200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/"/>
    <s v="hardware"/>
    <x v="2010"/>
    <d v="200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/"/>
    <s v="hardware"/>
    <x v="2011"/>
    <d v="200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/"/>
    <s v="hardware"/>
    <x v="2012"/>
    <d v="200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/"/>
    <s v="hardware"/>
    <x v="2013"/>
    <d v="200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/"/>
    <s v="hardware"/>
    <x v="2014"/>
    <d v="200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/"/>
    <s v="hardware"/>
    <x v="2015"/>
    <d v="2001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/"/>
    <s v="hardware"/>
    <x v="2016"/>
    <d v="200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/"/>
    <s v="hardware"/>
    <x v="2017"/>
    <d v="200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/"/>
    <s v="hardware"/>
    <x v="2018"/>
    <d v="200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/"/>
    <s v="hardware"/>
    <x v="2019"/>
    <d v="200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/"/>
    <s v="hardware"/>
    <x v="2020"/>
    <d v="200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/"/>
    <s v="hardware"/>
    <x v="2021"/>
    <d v="200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/"/>
    <s v="hardware"/>
    <x v="2022"/>
    <d v="200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/"/>
    <s v="hardware"/>
    <x v="2023"/>
    <d v="200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/"/>
    <s v="hardware"/>
    <x v="2024"/>
    <d v="200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/"/>
    <s v="hardware"/>
    <x v="2025"/>
    <d v="2005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/"/>
    <s v="hardware"/>
    <x v="2026"/>
    <d v="200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/"/>
    <s v="hardware"/>
    <x v="2027"/>
    <d v="2005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/"/>
    <s v="hardware"/>
    <x v="2028"/>
    <d v="2000-03-14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/"/>
    <s v="hardware"/>
    <x v="2029"/>
    <d v="200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/"/>
    <s v="hardware"/>
    <x v="2030"/>
    <d v="200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/"/>
    <s v="hardware"/>
    <x v="2031"/>
    <d v="200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/"/>
    <s v="hardware"/>
    <x v="2032"/>
    <d v="200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/"/>
    <s v="hardware"/>
    <x v="2033"/>
    <d v="200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/"/>
    <s v="hardware"/>
    <x v="2034"/>
    <d v="200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/"/>
    <s v="hardware"/>
    <x v="2035"/>
    <d v="200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/"/>
    <s v="hardware"/>
    <x v="2036"/>
    <d v="200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/"/>
    <s v="hardware"/>
    <x v="2037"/>
    <d v="200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/"/>
    <s v="hardware"/>
    <x v="2038"/>
    <d v="200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/"/>
    <s v="hardware"/>
    <x v="2039"/>
    <d v="200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/"/>
    <s v="hardware"/>
    <x v="2040"/>
    <d v="200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/"/>
    <s v="hardware"/>
    <x v="2041"/>
    <d v="200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/"/>
    <s v="hardware"/>
    <x v="2042"/>
    <d v="200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/"/>
    <s v="hardware"/>
    <x v="2043"/>
    <d v="200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/"/>
    <s v="hardware"/>
    <x v="2044"/>
    <d v="200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/"/>
    <s v="hardware"/>
    <x v="2045"/>
    <d v="200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/"/>
    <s v="hardware"/>
    <x v="2046"/>
    <d v="200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/"/>
    <s v="hardware"/>
    <x v="2047"/>
    <d v="200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/"/>
    <s v="hardware"/>
    <x v="2048"/>
    <d v="200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/"/>
    <s v="hardware"/>
    <x v="2049"/>
    <d v="200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/"/>
    <s v="hardware"/>
    <x v="2050"/>
    <d v="200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/"/>
    <s v="hardware"/>
    <x v="2051"/>
    <d v="200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/"/>
    <s v="hardware"/>
    <x v="2052"/>
    <d v="200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/"/>
    <s v="hardware"/>
    <x v="2053"/>
    <d v="200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/"/>
    <s v="hardware"/>
    <x v="2054"/>
    <d v="200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/"/>
    <s v="hardware"/>
    <x v="2055"/>
    <d v="200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/"/>
    <s v="hardware"/>
    <x v="2056"/>
    <d v="200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/"/>
    <s v="hardware"/>
    <x v="2057"/>
    <d v="2006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/"/>
    <s v="hardware"/>
    <x v="2058"/>
    <d v="200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/"/>
    <s v="hardware"/>
    <x v="2059"/>
    <d v="200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/"/>
    <s v="hardware"/>
    <x v="2060"/>
    <d v="200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/"/>
    <s v="hardware"/>
    <x v="2061"/>
    <d v="200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/"/>
    <s v="hardware"/>
    <x v="2062"/>
    <d v="200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/"/>
    <s v="hardware"/>
    <x v="2063"/>
    <d v="200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/"/>
    <s v="hardware"/>
    <x v="2064"/>
    <d v="200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/"/>
    <s v="hardware"/>
    <x v="2065"/>
    <d v="200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/"/>
    <s v="hardware"/>
    <x v="2066"/>
    <d v="2004-08-22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/"/>
    <s v="hardware"/>
    <x v="2067"/>
    <d v="200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/"/>
    <s v="hardware"/>
    <x v="2068"/>
    <d v="200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/"/>
    <s v="hardware"/>
    <x v="2069"/>
    <d v="200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/"/>
    <s v="hardware"/>
    <x v="2070"/>
    <d v="200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/"/>
    <s v="hardware"/>
    <x v="2071"/>
    <d v="200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/"/>
    <s v="hardware"/>
    <x v="2072"/>
    <d v="200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/"/>
    <s v="hardware"/>
    <x v="2073"/>
    <d v="2005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/"/>
    <s v="hardware"/>
    <x v="2074"/>
    <d v="200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/"/>
    <s v="hardware"/>
    <x v="2075"/>
    <d v="200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/"/>
    <s v="hardware"/>
    <x v="2076"/>
    <d v="200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/"/>
    <s v="hardware"/>
    <x v="2077"/>
    <d v="200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/"/>
    <s v="hardware"/>
    <x v="2078"/>
    <d v="200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/"/>
    <s v="hardware"/>
    <x v="2079"/>
    <d v="200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/"/>
    <s v="hardware"/>
    <x v="2080"/>
    <d v="200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/"/>
    <s v="indie rock"/>
    <x v="2081"/>
    <d v="200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/"/>
    <s v="indie rock"/>
    <x v="2082"/>
    <d v="200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/"/>
    <s v="indie rock"/>
    <x v="2083"/>
    <d v="200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/"/>
    <s v="indie rock"/>
    <x v="2084"/>
    <d v="200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/"/>
    <s v="indie rock"/>
    <x v="2085"/>
    <d v="200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/"/>
    <s v="indie rock"/>
    <x v="2086"/>
    <d v="200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/"/>
    <s v="indie rock"/>
    <x v="2087"/>
    <d v="200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/"/>
    <s v="indie rock"/>
    <x v="2088"/>
    <d v="2000-09-10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/"/>
    <s v="indie rock"/>
    <x v="2089"/>
    <d v="200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/"/>
    <s v="indie rock"/>
    <x v="2090"/>
    <d v="200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/"/>
    <s v="indie rock"/>
    <x v="2091"/>
    <d v="200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/"/>
    <s v="indie rock"/>
    <x v="2092"/>
    <d v="200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/"/>
    <s v="indie rock"/>
    <x v="2093"/>
    <d v="200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/"/>
    <s v="indie rock"/>
    <x v="2094"/>
    <d v="200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/"/>
    <s v="indie rock"/>
    <x v="2095"/>
    <d v="200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/"/>
    <s v="indie rock"/>
    <x v="2096"/>
    <d v="200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/"/>
    <s v="indie rock"/>
    <x v="2097"/>
    <d v="200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/"/>
    <s v="indie rock"/>
    <x v="2098"/>
    <d v="200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/"/>
    <s v="indie rock"/>
    <x v="2099"/>
    <d v="200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/"/>
    <s v="indie rock"/>
    <x v="2100"/>
    <d v="200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/"/>
    <s v="indie rock"/>
    <x v="2101"/>
    <d v="200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/"/>
    <s v="indie rock"/>
    <x v="2102"/>
    <d v="2001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/"/>
    <s v="indie rock"/>
    <x v="2103"/>
    <d v="200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/"/>
    <s v="indie rock"/>
    <x v="2104"/>
    <d v="200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/"/>
    <s v="indie rock"/>
    <x v="2105"/>
    <d v="200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/"/>
    <s v="indie rock"/>
    <x v="2106"/>
    <d v="200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/"/>
    <s v="indie rock"/>
    <x v="2107"/>
    <d v="200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/"/>
    <s v="indie rock"/>
    <x v="2108"/>
    <d v="200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/"/>
    <s v="indie rock"/>
    <x v="2109"/>
    <d v="2005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/"/>
    <s v="indie rock"/>
    <x v="2110"/>
    <d v="200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/"/>
    <s v="indie rock"/>
    <x v="2111"/>
    <d v="2001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/"/>
    <s v="indie rock"/>
    <x v="2112"/>
    <d v="200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/"/>
    <s v="indie rock"/>
    <x v="2113"/>
    <d v="200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/"/>
    <s v="indie rock"/>
    <x v="2114"/>
    <d v="200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/"/>
    <s v="indie rock"/>
    <x v="2115"/>
    <d v="200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/"/>
    <s v="indie rock"/>
    <x v="2116"/>
    <d v="200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/"/>
    <s v="indie rock"/>
    <x v="2117"/>
    <d v="2005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/"/>
    <s v="indie rock"/>
    <x v="2118"/>
    <d v="2001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/"/>
    <s v="indie rock"/>
    <x v="2119"/>
    <d v="200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/"/>
    <s v="indie rock"/>
    <x v="2120"/>
    <d v="200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/"/>
    <s v="video games"/>
    <x v="2121"/>
    <d v="200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/"/>
    <s v="video games"/>
    <x v="2122"/>
    <d v="200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/"/>
    <s v="video games"/>
    <x v="2123"/>
    <d v="2000-03-14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/"/>
    <s v="video games"/>
    <x v="2124"/>
    <d v="200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/"/>
    <s v="video games"/>
    <x v="2125"/>
    <d v="2005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/"/>
    <s v="video games"/>
    <x v="2126"/>
    <d v="2004-12-07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/"/>
    <s v="video games"/>
    <x v="2127"/>
    <d v="200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/"/>
    <s v="video games"/>
    <x v="2128"/>
    <d v="200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/"/>
    <s v="video games"/>
    <x v="2129"/>
    <d v="200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/"/>
    <s v="video games"/>
    <x v="2130"/>
    <d v="2004-08-15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/"/>
    <s v="video games"/>
    <x v="2131"/>
    <d v="200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/"/>
    <s v="video games"/>
    <x v="2132"/>
    <d v="200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/"/>
    <s v="video games"/>
    <x v="2133"/>
    <d v="2001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/"/>
    <s v="video games"/>
    <x v="2134"/>
    <d v="200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/"/>
    <s v="video games"/>
    <x v="2135"/>
    <d v="200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/"/>
    <s v="video games"/>
    <x v="2136"/>
    <d v="200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/"/>
    <s v="video games"/>
    <x v="2137"/>
    <d v="2004-12-04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/"/>
    <s v="video games"/>
    <x v="2138"/>
    <d v="200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/"/>
    <s v="video games"/>
    <x v="2139"/>
    <d v="200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/"/>
    <s v="video games"/>
    <x v="2140"/>
    <d v="200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/"/>
    <s v="video games"/>
    <x v="2141"/>
    <d v="200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/"/>
    <s v="video games"/>
    <x v="2142"/>
    <d v="200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/"/>
    <s v="video games"/>
    <x v="2143"/>
    <d v="2000-07-20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/"/>
    <s v="video games"/>
    <x v="2144"/>
    <d v="200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/"/>
    <s v="video games"/>
    <x v="2145"/>
    <d v="200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/"/>
    <s v="video games"/>
    <x v="2146"/>
    <d v="2006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/"/>
    <s v="video games"/>
    <x v="2147"/>
    <d v="2004-11-15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/"/>
    <s v="video games"/>
    <x v="2148"/>
    <d v="200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/"/>
    <s v="video games"/>
    <x v="2149"/>
    <d v="2000-07-3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/"/>
    <s v="video games"/>
    <x v="2150"/>
    <d v="200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/"/>
    <s v="video games"/>
    <x v="2151"/>
    <d v="200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/"/>
    <s v="video games"/>
    <x v="2152"/>
    <d v="2004-03-14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/"/>
    <s v="video games"/>
    <x v="2153"/>
    <d v="2005-01-09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/"/>
    <s v="video games"/>
    <x v="2154"/>
    <d v="200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/"/>
    <s v="video games"/>
    <x v="2155"/>
    <d v="200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/"/>
    <s v="video games"/>
    <x v="2156"/>
    <d v="200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/"/>
    <s v="video games"/>
    <x v="2157"/>
    <d v="200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/"/>
    <s v="video games"/>
    <x v="2158"/>
    <d v="200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/"/>
    <s v="video games"/>
    <x v="2159"/>
    <d v="200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/"/>
    <s v="video games"/>
    <x v="2160"/>
    <d v="200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/"/>
    <s v="rock"/>
    <x v="2161"/>
    <d v="200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/"/>
    <s v="rock"/>
    <x v="2162"/>
    <d v="200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/"/>
    <s v="rock"/>
    <x v="2163"/>
    <d v="2005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/"/>
    <s v="rock"/>
    <x v="2164"/>
    <d v="200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/"/>
    <s v="rock"/>
    <x v="2165"/>
    <d v="200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/"/>
    <s v="rock"/>
    <x v="2166"/>
    <d v="2004-12-04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/"/>
    <s v="rock"/>
    <x v="2167"/>
    <d v="200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/"/>
    <s v="rock"/>
    <x v="2168"/>
    <d v="200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/"/>
    <s v="rock"/>
    <x v="2169"/>
    <d v="200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/"/>
    <s v="rock"/>
    <x v="2170"/>
    <d v="2005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/"/>
    <s v="rock"/>
    <x v="2171"/>
    <d v="200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/"/>
    <s v="rock"/>
    <x v="2172"/>
    <d v="200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/"/>
    <s v="rock"/>
    <x v="2173"/>
    <d v="200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/"/>
    <s v="rock"/>
    <x v="2174"/>
    <d v="200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/"/>
    <s v="rock"/>
    <x v="2175"/>
    <d v="200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/"/>
    <s v="rock"/>
    <x v="2176"/>
    <d v="200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/"/>
    <s v="rock"/>
    <x v="2177"/>
    <d v="200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/"/>
    <s v="rock"/>
    <x v="2178"/>
    <d v="200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/"/>
    <s v="rock"/>
    <x v="2179"/>
    <d v="2005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/"/>
    <s v="rock"/>
    <x v="2180"/>
    <d v="200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/"/>
    <s v="tabletop games"/>
    <x v="2181"/>
    <d v="200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/"/>
    <s v="tabletop games"/>
    <x v="2182"/>
    <d v="200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/"/>
    <s v="tabletop games"/>
    <x v="2183"/>
    <d v="200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/"/>
    <s v="tabletop games"/>
    <x v="2184"/>
    <d v="200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/"/>
    <s v="tabletop games"/>
    <x v="2185"/>
    <d v="200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/"/>
    <s v="tabletop games"/>
    <x v="2186"/>
    <d v="200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/"/>
    <s v="tabletop games"/>
    <x v="2187"/>
    <d v="200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/"/>
    <s v="tabletop games"/>
    <x v="2188"/>
    <d v="200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/"/>
    <s v="tabletop games"/>
    <x v="2189"/>
    <d v="200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/"/>
    <s v="tabletop games"/>
    <x v="2190"/>
    <d v="200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/"/>
    <s v="tabletop games"/>
    <x v="2191"/>
    <d v="200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/"/>
    <s v="tabletop games"/>
    <x v="2192"/>
    <d v="200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/"/>
    <s v="tabletop games"/>
    <x v="2193"/>
    <d v="200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/"/>
    <s v="tabletop games"/>
    <x v="2194"/>
    <d v="200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/"/>
    <s v="tabletop games"/>
    <x v="2195"/>
    <d v="2005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/"/>
    <s v="tabletop games"/>
    <x v="2196"/>
    <d v="200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/"/>
    <s v="tabletop games"/>
    <x v="2197"/>
    <d v="200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/"/>
    <s v="tabletop games"/>
    <x v="2198"/>
    <d v="2005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/"/>
    <s v="tabletop games"/>
    <x v="2199"/>
    <d v="200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/"/>
    <s v="tabletop games"/>
    <x v="2200"/>
    <d v="200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/"/>
    <s v="electronic music"/>
    <x v="2201"/>
    <d v="200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/"/>
    <s v="electronic music"/>
    <x v="2202"/>
    <d v="200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/"/>
    <s v="electronic music"/>
    <x v="2203"/>
    <d v="200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/"/>
    <s v="electronic music"/>
    <x v="2204"/>
    <d v="200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/"/>
    <s v="electronic music"/>
    <x v="2205"/>
    <d v="200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/"/>
    <s v="electronic music"/>
    <x v="2206"/>
    <d v="200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/"/>
    <s v="electronic music"/>
    <x v="2207"/>
    <d v="200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/"/>
    <s v="electronic music"/>
    <x v="2208"/>
    <d v="200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/"/>
    <s v="electronic music"/>
    <x v="2209"/>
    <d v="200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/"/>
    <s v="electronic music"/>
    <x v="2210"/>
    <d v="200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/"/>
    <s v="electronic music"/>
    <x v="2211"/>
    <d v="200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/"/>
    <s v="electronic music"/>
    <x v="2212"/>
    <d v="200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/"/>
    <s v="electronic music"/>
    <x v="2213"/>
    <d v="200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/"/>
    <s v="electronic music"/>
    <x v="2214"/>
    <d v="200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/"/>
    <s v="electronic music"/>
    <x v="2215"/>
    <d v="200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/"/>
    <s v="electronic music"/>
    <x v="2216"/>
    <d v="200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/"/>
    <s v="electronic music"/>
    <x v="2217"/>
    <d v="200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/"/>
    <s v="electronic music"/>
    <x v="2218"/>
    <d v="200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/"/>
    <s v="electronic music"/>
    <x v="2219"/>
    <d v="2005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/"/>
    <s v="electronic music"/>
    <x v="2220"/>
    <d v="200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/"/>
    <s v="tabletop games"/>
    <x v="2221"/>
    <d v="200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/"/>
    <s v="tabletop games"/>
    <x v="2222"/>
    <d v="200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/"/>
    <s v="tabletop games"/>
    <x v="2223"/>
    <d v="200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/"/>
    <s v="tabletop games"/>
    <x v="2224"/>
    <d v="200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/"/>
    <s v="tabletop games"/>
    <x v="2225"/>
    <d v="200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/"/>
    <s v="tabletop games"/>
    <x v="2226"/>
    <d v="200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/"/>
    <s v="tabletop games"/>
    <x v="2227"/>
    <d v="200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/"/>
    <s v="tabletop games"/>
    <x v="2228"/>
    <d v="200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/"/>
    <s v="tabletop games"/>
    <x v="2229"/>
    <d v="200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/"/>
    <s v="tabletop games"/>
    <x v="2230"/>
    <d v="2004-04-24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/"/>
    <s v="tabletop games"/>
    <x v="2231"/>
    <d v="200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/"/>
    <s v="tabletop games"/>
    <x v="2232"/>
    <d v="200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/"/>
    <s v="tabletop games"/>
    <x v="2233"/>
    <d v="200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/"/>
    <s v="tabletop games"/>
    <x v="2234"/>
    <d v="200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/"/>
    <s v="tabletop games"/>
    <x v="2235"/>
    <d v="200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/"/>
    <s v="tabletop games"/>
    <x v="2236"/>
    <d v="2006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/"/>
    <s v="tabletop games"/>
    <x v="2237"/>
    <d v="2004-11-11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/"/>
    <s v="tabletop games"/>
    <x v="2238"/>
    <d v="200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/"/>
    <s v="tabletop games"/>
    <x v="2239"/>
    <d v="200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/"/>
    <s v="tabletop games"/>
    <x v="2240"/>
    <d v="200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/"/>
    <s v="tabletop games"/>
    <x v="2241"/>
    <d v="200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/"/>
    <s v="tabletop games"/>
    <x v="2242"/>
    <d v="200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/"/>
    <s v="tabletop games"/>
    <x v="2243"/>
    <d v="200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/"/>
    <s v="tabletop games"/>
    <x v="2244"/>
    <d v="200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/"/>
    <s v="tabletop games"/>
    <x v="2245"/>
    <d v="200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/"/>
    <s v="tabletop games"/>
    <x v="2246"/>
    <d v="2005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/"/>
    <s v="tabletop games"/>
    <x v="2247"/>
    <d v="200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/"/>
    <s v="tabletop games"/>
    <x v="2248"/>
    <d v="200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/"/>
    <s v="tabletop games"/>
    <x v="2249"/>
    <d v="200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/"/>
    <s v="tabletop games"/>
    <x v="2250"/>
    <d v="200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/"/>
    <s v="tabletop games"/>
    <x v="2251"/>
    <d v="200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/"/>
    <s v="tabletop games"/>
    <x v="2252"/>
    <d v="200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/"/>
    <s v="tabletop games"/>
    <x v="2253"/>
    <d v="2005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/"/>
    <s v="tabletop games"/>
    <x v="2254"/>
    <d v="200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/"/>
    <s v="tabletop games"/>
    <x v="2255"/>
    <d v="200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/"/>
    <s v="tabletop games"/>
    <x v="2256"/>
    <d v="200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/"/>
    <s v="tabletop games"/>
    <x v="2257"/>
    <d v="200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/"/>
    <s v="tabletop games"/>
    <x v="2258"/>
    <d v="200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/"/>
    <s v="tabletop games"/>
    <x v="2259"/>
    <d v="200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/"/>
    <s v="tabletop games"/>
    <x v="2260"/>
    <d v="200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/"/>
    <s v="tabletop games"/>
    <x v="2261"/>
    <d v="200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/"/>
    <s v="tabletop games"/>
    <x v="2262"/>
    <d v="200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/"/>
    <s v="tabletop games"/>
    <x v="2263"/>
    <d v="200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/"/>
    <s v="tabletop games"/>
    <x v="2264"/>
    <d v="200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/"/>
    <s v="tabletop games"/>
    <x v="2265"/>
    <d v="200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/"/>
    <s v="tabletop games"/>
    <x v="2266"/>
    <d v="200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/"/>
    <s v="tabletop games"/>
    <x v="2267"/>
    <d v="200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/"/>
    <s v="tabletop games"/>
    <x v="2268"/>
    <d v="200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/"/>
    <s v="tabletop games"/>
    <x v="2269"/>
    <d v="200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/"/>
    <s v="tabletop games"/>
    <x v="2270"/>
    <d v="200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/"/>
    <s v="tabletop games"/>
    <x v="2271"/>
    <d v="200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/"/>
    <s v="tabletop games"/>
    <x v="2272"/>
    <d v="200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/"/>
    <s v="tabletop games"/>
    <x v="2273"/>
    <d v="200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/"/>
    <s v="tabletop games"/>
    <x v="2274"/>
    <d v="200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/"/>
    <s v="tabletop games"/>
    <x v="2275"/>
    <d v="200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/"/>
    <s v="tabletop games"/>
    <x v="2276"/>
    <d v="200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/"/>
    <s v="tabletop games"/>
    <x v="2277"/>
    <d v="2002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/"/>
    <s v="tabletop games"/>
    <x v="2278"/>
    <d v="200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/"/>
    <s v="tabletop games"/>
    <x v="2279"/>
    <d v="200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/"/>
    <s v="tabletop games"/>
    <x v="2280"/>
    <d v="200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/"/>
    <s v="rock"/>
    <x v="2281"/>
    <d v="2001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/"/>
    <s v="rock"/>
    <x v="2282"/>
    <d v="200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/"/>
    <s v="rock"/>
    <x v="2283"/>
    <d v="200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/"/>
    <s v="rock"/>
    <x v="2284"/>
    <d v="200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/"/>
    <s v="rock"/>
    <x v="2285"/>
    <d v="200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/"/>
    <s v="rock"/>
    <x v="2286"/>
    <d v="200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/"/>
    <s v="rock"/>
    <x v="2287"/>
    <d v="200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/"/>
    <s v="rock"/>
    <x v="2288"/>
    <d v="200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/"/>
    <s v="rock"/>
    <x v="2289"/>
    <d v="200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/"/>
    <s v="rock"/>
    <x v="2290"/>
    <d v="199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/"/>
    <s v="rock"/>
    <x v="2291"/>
    <d v="200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/"/>
    <s v="rock"/>
    <x v="2292"/>
    <d v="200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/"/>
    <s v="rock"/>
    <x v="2293"/>
    <d v="200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/"/>
    <s v="rock"/>
    <x v="2294"/>
    <d v="200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/"/>
    <s v="rock"/>
    <x v="2295"/>
    <d v="200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/"/>
    <s v="rock"/>
    <x v="2296"/>
    <d v="2002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/"/>
    <s v="rock"/>
    <x v="2297"/>
    <d v="200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/"/>
    <s v="rock"/>
    <x v="2298"/>
    <d v="200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/"/>
    <s v="rock"/>
    <x v="2299"/>
    <d v="200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/"/>
    <s v="rock"/>
    <x v="2300"/>
    <d v="200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/"/>
    <s v="indie rock"/>
    <x v="2301"/>
    <d v="200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/"/>
    <s v="indie rock"/>
    <x v="2302"/>
    <d v="200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/"/>
    <s v="indie rock"/>
    <x v="2303"/>
    <d v="200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/"/>
    <s v="indie rock"/>
    <x v="2304"/>
    <d v="200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/"/>
    <s v="indie rock"/>
    <x v="2305"/>
    <d v="200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/"/>
    <s v="indie rock"/>
    <x v="2306"/>
    <d v="200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/"/>
    <s v="indie rock"/>
    <x v="2307"/>
    <d v="200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/"/>
    <s v="indie rock"/>
    <x v="2308"/>
    <d v="200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/"/>
    <s v="indie rock"/>
    <x v="2309"/>
    <d v="200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/"/>
    <s v="indie rock"/>
    <x v="2310"/>
    <d v="200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/"/>
    <s v="indie rock"/>
    <x v="2311"/>
    <d v="2004-05-06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/"/>
    <s v="indie rock"/>
    <x v="2312"/>
    <d v="2004-04-17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/"/>
    <s v="indie rock"/>
    <x v="2313"/>
    <d v="200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/"/>
    <s v="indie rock"/>
    <x v="2314"/>
    <d v="200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/"/>
    <s v="indie rock"/>
    <x v="2315"/>
    <d v="200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/"/>
    <s v="indie rock"/>
    <x v="2316"/>
    <d v="199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/"/>
    <s v="indie rock"/>
    <x v="2317"/>
    <d v="200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/"/>
    <s v="indie rock"/>
    <x v="2318"/>
    <d v="199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/"/>
    <s v="indie rock"/>
    <x v="2319"/>
    <d v="200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/"/>
    <s v="indie rock"/>
    <x v="2320"/>
    <d v="2004-04-0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/"/>
    <s v="small batch"/>
    <x v="2321"/>
    <d v="200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/"/>
    <s v="small batch"/>
    <x v="2322"/>
    <d v="200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/"/>
    <s v="small batch"/>
    <x v="2323"/>
    <d v="200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/"/>
    <s v="small batch"/>
    <x v="2324"/>
    <d v="200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/"/>
    <s v="small batch"/>
    <x v="2325"/>
    <d v="200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/"/>
    <s v="small batch"/>
    <x v="2326"/>
    <d v="200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/"/>
    <s v="small batch"/>
    <x v="2327"/>
    <d v="200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/"/>
    <s v="small batch"/>
    <x v="2328"/>
    <d v="200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/"/>
    <s v="small batch"/>
    <x v="2329"/>
    <d v="200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/"/>
    <s v="small batch"/>
    <x v="2330"/>
    <d v="2005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/"/>
    <s v="small batch"/>
    <x v="2331"/>
    <d v="200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/"/>
    <s v="small batch"/>
    <x v="2332"/>
    <d v="200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/"/>
    <s v="small batch"/>
    <x v="2333"/>
    <d v="200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/"/>
    <s v="small batch"/>
    <x v="2334"/>
    <d v="200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/"/>
    <s v="small batch"/>
    <x v="2335"/>
    <d v="200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/"/>
    <s v="small batch"/>
    <x v="2336"/>
    <d v="2004-03-0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/"/>
    <s v="small batch"/>
    <x v="2337"/>
    <d v="200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/"/>
    <s v="small batch"/>
    <x v="2338"/>
    <d v="200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/"/>
    <s v="small batch"/>
    <x v="2339"/>
    <d v="200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/"/>
    <s v="small batch"/>
    <x v="2340"/>
    <d v="200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/"/>
    <s v="web"/>
    <x v="2341"/>
    <d v="200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/"/>
    <s v="web"/>
    <x v="2342"/>
    <d v="200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/"/>
    <s v="web"/>
    <x v="2343"/>
    <d v="200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/"/>
    <s v="web"/>
    <x v="2344"/>
    <d v="200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/"/>
    <s v="web"/>
    <x v="2345"/>
    <d v="2005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/"/>
    <s v="web"/>
    <x v="2346"/>
    <d v="200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/"/>
    <s v="web"/>
    <x v="2347"/>
    <d v="200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/"/>
    <s v="web"/>
    <x v="2348"/>
    <d v="200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/"/>
    <s v="web"/>
    <x v="2349"/>
    <d v="200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/"/>
    <s v="web"/>
    <x v="2350"/>
    <d v="200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/"/>
    <s v="web"/>
    <x v="2351"/>
    <d v="200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/"/>
    <s v="web"/>
    <x v="2352"/>
    <d v="200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/"/>
    <s v="web"/>
    <x v="2353"/>
    <d v="2005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/"/>
    <s v="web"/>
    <x v="2354"/>
    <d v="200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/"/>
    <s v="web"/>
    <x v="2355"/>
    <d v="2005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/"/>
    <s v="web"/>
    <x v="2356"/>
    <d v="200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/"/>
    <s v="web"/>
    <x v="2357"/>
    <d v="200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/"/>
    <s v="web"/>
    <x v="2358"/>
    <d v="200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/"/>
    <s v="web"/>
    <x v="2359"/>
    <d v="2005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/"/>
    <s v="web"/>
    <x v="2360"/>
    <d v="200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/"/>
    <s v="web"/>
    <x v="2361"/>
    <d v="200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/"/>
    <s v="web"/>
    <x v="2362"/>
    <d v="200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/"/>
    <s v="web"/>
    <x v="2363"/>
    <d v="2005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/"/>
    <s v="web"/>
    <x v="2364"/>
    <d v="200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/"/>
    <s v="web"/>
    <x v="2365"/>
    <d v="200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/"/>
    <s v="web"/>
    <x v="2366"/>
    <d v="200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/"/>
    <s v="web"/>
    <x v="2367"/>
    <d v="200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/"/>
    <s v="web"/>
    <x v="2368"/>
    <d v="200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/"/>
    <s v="web"/>
    <x v="2369"/>
    <d v="200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/"/>
    <s v="web"/>
    <x v="2370"/>
    <d v="200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/"/>
    <s v="web"/>
    <x v="2371"/>
    <d v="200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/"/>
    <s v="web"/>
    <x v="2372"/>
    <d v="2005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/"/>
    <s v="web"/>
    <x v="2373"/>
    <d v="200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/"/>
    <s v="web"/>
    <x v="2374"/>
    <d v="200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/"/>
    <s v="web"/>
    <x v="2375"/>
    <d v="200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/"/>
    <s v="web"/>
    <x v="2376"/>
    <d v="200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/"/>
    <s v="web"/>
    <x v="2377"/>
    <d v="200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/"/>
    <s v="web"/>
    <x v="2378"/>
    <d v="2005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/"/>
    <s v="web"/>
    <x v="2379"/>
    <d v="200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/"/>
    <s v="web"/>
    <x v="2380"/>
    <d v="2005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/"/>
    <s v="web"/>
    <x v="2381"/>
    <d v="200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/"/>
    <s v="web"/>
    <x v="2382"/>
    <d v="200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/"/>
    <s v="web"/>
    <x v="2383"/>
    <d v="200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/"/>
    <s v="web"/>
    <x v="2384"/>
    <d v="200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/"/>
    <s v="web"/>
    <x v="2385"/>
    <d v="2005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/"/>
    <s v="web"/>
    <x v="2386"/>
    <d v="200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/"/>
    <s v="web"/>
    <x v="2387"/>
    <d v="200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/"/>
    <s v="web"/>
    <x v="2388"/>
    <d v="200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/"/>
    <s v="web"/>
    <x v="2389"/>
    <d v="200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/"/>
    <s v="web"/>
    <x v="2390"/>
    <d v="2005-01-03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/"/>
    <s v="web"/>
    <x v="2391"/>
    <d v="200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/"/>
    <s v="web"/>
    <x v="2392"/>
    <d v="200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/"/>
    <s v="web"/>
    <x v="2393"/>
    <d v="200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/"/>
    <s v="web"/>
    <x v="2394"/>
    <d v="2005-02-25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/"/>
    <s v="web"/>
    <x v="2395"/>
    <d v="200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/"/>
    <s v="web"/>
    <x v="2396"/>
    <d v="200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/"/>
    <s v="web"/>
    <x v="2397"/>
    <d v="200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/"/>
    <s v="web"/>
    <x v="2398"/>
    <d v="200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/"/>
    <s v="web"/>
    <x v="2399"/>
    <d v="200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/"/>
    <s v="web"/>
    <x v="2400"/>
    <d v="200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/"/>
    <s v="food trucks"/>
    <x v="2401"/>
    <d v="200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/"/>
    <s v="food trucks"/>
    <x v="2402"/>
    <d v="200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/"/>
    <s v="food trucks"/>
    <x v="2403"/>
    <d v="200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/"/>
    <s v="food trucks"/>
    <x v="2404"/>
    <d v="2006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/"/>
    <s v="food trucks"/>
    <x v="2405"/>
    <d v="200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/"/>
    <s v="food trucks"/>
    <x v="2406"/>
    <d v="200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/"/>
    <s v="food trucks"/>
    <x v="2407"/>
    <d v="2005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/"/>
    <s v="food trucks"/>
    <x v="2408"/>
    <d v="200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/"/>
    <s v="food trucks"/>
    <x v="2409"/>
    <d v="200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/"/>
    <s v="food trucks"/>
    <x v="2410"/>
    <d v="200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/"/>
    <s v="food trucks"/>
    <x v="2411"/>
    <d v="200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/"/>
    <s v="food trucks"/>
    <x v="2412"/>
    <d v="200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/"/>
    <s v="food trucks"/>
    <x v="2413"/>
    <d v="200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/"/>
    <s v="food trucks"/>
    <x v="2414"/>
    <d v="200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/"/>
    <s v="food trucks"/>
    <x v="2415"/>
    <d v="200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/"/>
    <s v="food trucks"/>
    <x v="2416"/>
    <d v="200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/"/>
    <s v="food trucks"/>
    <x v="2417"/>
    <d v="2004-08-09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/"/>
    <s v="food trucks"/>
    <x v="2418"/>
    <d v="200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/"/>
    <s v="food trucks"/>
    <x v="2419"/>
    <d v="200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/"/>
    <s v="food trucks"/>
    <x v="2420"/>
    <d v="2004-11-09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/"/>
    <s v="food trucks"/>
    <x v="2421"/>
    <d v="2005-02-20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/"/>
    <s v="food trucks"/>
    <x v="2422"/>
    <d v="2005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/"/>
    <s v="food trucks"/>
    <x v="2423"/>
    <d v="2004-12-30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/"/>
    <s v="food trucks"/>
    <x v="2424"/>
    <d v="200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/"/>
    <s v="food trucks"/>
    <x v="2425"/>
    <d v="200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/"/>
    <s v="food trucks"/>
    <x v="2426"/>
    <d v="2005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/"/>
    <s v="food trucks"/>
    <x v="2427"/>
    <d v="200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/"/>
    <s v="food trucks"/>
    <x v="2428"/>
    <d v="200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/"/>
    <s v="food trucks"/>
    <x v="2429"/>
    <d v="200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/"/>
    <s v="food trucks"/>
    <x v="2430"/>
    <d v="2006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/"/>
    <s v="food trucks"/>
    <x v="2431"/>
    <d v="200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/"/>
    <s v="food trucks"/>
    <x v="2432"/>
    <d v="200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/"/>
    <s v="food trucks"/>
    <x v="2433"/>
    <d v="200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/"/>
    <s v="food trucks"/>
    <x v="2434"/>
    <d v="200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/"/>
    <s v="food trucks"/>
    <x v="2435"/>
    <d v="200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/"/>
    <s v="food trucks"/>
    <x v="2436"/>
    <d v="2006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/"/>
    <s v="food trucks"/>
    <x v="2437"/>
    <d v="2005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/"/>
    <s v="food trucks"/>
    <x v="2438"/>
    <d v="200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/"/>
    <s v="food trucks"/>
    <x v="2439"/>
    <d v="2005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/"/>
    <s v="food trucks"/>
    <x v="2440"/>
    <d v="2006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/"/>
    <s v="small batch"/>
    <x v="2441"/>
    <d v="2005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/"/>
    <s v="small batch"/>
    <x v="2442"/>
    <d v="200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/"/>
    <s v="small batch"/>
    <x v="2443"/>
    <d v="200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/"/>
    <s v="small batch"/>
    <x v="2444"/>
    <d v="200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/"/>
    <s v="small batch"/>
    <x v="2445"/>
    <d v="200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/"/>
    <s v="small batch"/>
    <x v="2446"/>
    <d v="200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/"/>
    <s v="small batch"/>
    <x v="2447"/>
    <d v="200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/"/>
    <s v="small batch"/>
    <x v="2448"/>
    <d v="200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/"/>
    <s v="small batch"/>
    <x v="2449"/>
    <d v="200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/"/>
    <s v="small batch"/>
    <x v="2450"/>
    <d v="200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/"/>
    <s v="small batch"/>
    <x v="2451"/>
    <d v="200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/"/>
    <s v="small batch"/>
    <x v="2452"/>
    <d v="200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/"/>
    <s v="small batch"/>
    <x v="2453"/>
    <d v="200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/"/>
    <s v="small batch"/>
    <x v="2454"/>
    <d v="200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/"/>
    <s v="small batch"/>
    <x v="2455"/>
    <d v="200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/"/>
    <s v="small batch"/>
    <x v="2456"/>
    <d v="200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/"/>
    <s v="small batch"/>
    <x v="2457"/>
    <d v="200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/"/>
    <s v="small batch"/>
    <x v="2458"/>
    <d v="200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/"/>
    <s v="small batch"/>
    <x v="2459"/>
    <d v="200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/"/>
    <s v="small batch"/>
    <x v="2460"/>
    <d v="200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/"/>
    <s v="indie rock"/>
    <x v="2461"/>
    <d v="200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/"/>
    <s v="indie rock"/>
    <x v="2462"/>
    <d v="200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/"/>
    <s v="indie rock"/>
    <x v="2463"/>
    <d v="200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/"/>
    <s v="indie rock"/>
    <x v="2464"/>
    <d v="2005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/"/>
    <s v="indie rock"/>
    <x v="2465"/>
    <d v="200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/"/>
    <s v="indie rock"/>
    <x v="2466"/>
    <d v="200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/"/>
    <s v="indie rock"/>
    <x v="2467"/>
    <d v="200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/"/>
    <s v="indie rock"/>
    <x v="2468"/>
    <d v="200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/"/>
    <s v="indie rock"/>
    <x v="2469"/>
    <d v="200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/"/>
    <s v="indie rock"/>
    <x v="2470"/>
    <d v="200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/"/>
    <s v="indie rock"/>
    <x v="2471"/>
    <d v="200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/"/>
    <s v="indie rock"/>
    <x v="2472"/>
    <d v="200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/"/>
    <s v="indie rock"/>
    <x v="2473"/>
    <d v="200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/"/>
    <s v="indie rock"/>
    <x v="2474"/>
    <d v="2000-10-10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/"/>
    <s v="indie rock"/>
    <x v="2475"/>
    <d v="2000-07-09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/"/>
    <s v="indie rock"/>
    <x v="2476"/>
    <d v="2004-11-02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/"/>
    <s v="indie rock"/>
    <x v="2477"/>
    <d v="200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/"/>
    <s v="indie rock"/>
    <x v="2478"/>
    <d v="200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/"/>
    <s v="indie rock"/>
    <x v="2479"/>
    <d v="200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/"/>
    <s v="indie rock"/>
    <x v="2480"/>
    <d v="200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/"/>
    <s v="indie rock"/>
    <x v="2481"/>
    <d v="200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/"/>
    <s v="indie rock"/>
    <x v="2482"/>
    <d v="200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/"/>
    <s v="indie rock"/>
    <x v="2483"/>
    <d v="200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/"/>
    <s v="indie rock"/>
    <x v="2484"/>
    <d v="200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/"/>
    <s v="indie rock"/>
    <x v="2485"/>
    <d v="200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/"/>
    <s v="indie rock"/>
    <x v="2486"/>
    <d v="200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/"/>
    <s v="indie rock"/>
    <x v="2487"/>
    <d v="200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/"/>
    <s v="indie rock"/>
    <x v="2488"/>
    <d v="200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/"/>
    <s v="indie rock"/>
    <x v="2489"/>
    <d v="200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/"/>
    <s v="indie rock"/>
    <x v="2490"/>
    <d v="200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/"/>
    <s v="indie rock"/>
    <x v="2491"/>
    <d v="2001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/"/>
    <s v="indie rock"/>
    <x v="2492"/>
    <d v="200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/"/>
    <s v="indie rock"/>
    <x v="2493"/>
    <d v="200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/"/>
    <s v="indie rock"/>
    <x v="2494"/>
    <d v="200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/"/>
    <s v="indie rock"/>
    <x v="2495"/>
    <d v="200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/"/>
    <s v="indie rock"/>
    <x v="2496"/>
    <d v="200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/"/>
    <s v="indie rock"/>
    <x v="2497"/>
    <d v="200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/"/>
    <s v="indie rock"/>
    <x v="2498"/>
    <d v="200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/"/>
    <s v="indie rock"/>
    <x v="2499"/>
    <d v="200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/"/>
    <s v="indie rock"/>
    <x v="2500"/>
    <d v="200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/"/>
    <s v="restaurants"/>
    <x v="2501"/>
    <d v="200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/"/>
    <s v="restaurants"/>
    <x v="2502"/>
    <d v="200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/"/>
    <s v="restaurants"/>
    <x v="2503"/>
    <d v="200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/"/>
    <s v="restaurants"/>
    <x v="2504"/>
    <d v="2004-11-14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/"/>
    <s v="restaurants"/>
    <x v="2505"/>
    <d v="200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/"/>
    <s v="restaurants"/>
    <x v="2506"/>
    <d v="2005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/"/>
    <s v="restaurants"/>
    <x v="2507"/>
    <d v="200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/"/>
    <s v="restaurants"/>
    <x v="2508"/>
    <d v="200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/"/>
    <s v="restaurants"/>
    <x v="2509"/>
    <d v="200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/"/>
    <s v="restaurants"/>
    <x v="2510"/>
    <d v="2005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/"/>
    <s v="restaurants"/>
    <x v="2511"/>
    <d v="2006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/"/>
    <s v="restaurants"/>
    <x v="2512"/>
    <d v="200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/"/>
    <s v="restaurants"/>
    <x v="2513"/>
    <d v="200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/"/>
    <s v="restaurants"/>
    <x v="2514"/>
    <d v="200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/"/>
    <s v="restaurants"/>
    <x v="2515"/>
    <d v="2005-02-21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/"/>
    <s v="restaurants"/>
    <x v="2516"/>
    <d v="200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/"/>
    <s v="restaurants"/>
    <x v="2517"/>
    <d v="200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/"/>
    <s v="restaurants"/>
    <x v="2518"/>
    <d v="2004-11-12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/"/>
    <s v="restaurants"/>
    <x v="2519"/>
    <d v="200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/"/>
    <s v="restaurants"/>
    <x v="2520"/>
    <d v="200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/"/>
    <s v="classical music"/>
    <x v="2521"/>
    <d v="200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/"/>
    <s v="classical music"/>
    <x v="2522"/>
    <d v="200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/"/>
    <s v="classical music"/>
    <x v="2523"/>
    <d v="2004-11-17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/"/>
    <s v="classical music"/>
    <x v="2524"/>
    <d v="200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/"/>
    <s v="classical music"/>
    <x v="2525"/>
    <d v="200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/"/>
    <s v="classical music"/>
    <x v="2526"/>
    <d v="2004-12-07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/"/>
    <s v="classical music"/>
    <x v="2527"/>
    <d v="200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/"/>
    <s v="classical music"/>
    <x v="2528"/>
    <d v="2005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/"/>
    <s v="classical music"/>
    <x v="2529"/>
    <d v="200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/"/>
    <s v="classical music"/>
    <x v="2530"/>
    <d v="200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/"/>
    <s v="classical music"/>
    <x v="2531"/>
    <d v="200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/"/>
    <s v="classical music"/>
    <x v="2532"/>
    <d v="200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/"/>
    <s v="classical music"/>
    <x v="2533"/>
    <d v="200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/"/>
    <s v="classical music"/>
    <x v="2534"/>
    <d v="200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/"/>
    <s v="classical music"/>
    <x v="2535"/>
    <d v="200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/"/>
    <s v="classical music"/>
    <x v="2536"/>
    <d v="200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/"/>
    <s v="classical music"/>
    <x v="2537"/>
    <d v="2001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/"/>
    <s v="classical music"/>
    <x v="2538"/>
    <d v="200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/"/>
    <s v="classical music"/>
    <x v="2539"/>
    <d v="200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/"/>
    <s v="classical music"/>
    <x v="2540"/>
    <d v="200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/"/>
    <s v="classical music"/>
    <x v="2541"/>
    <d v="200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/"/>
    <s v="classical music"/>
    <x v="2542"/>
    <d v="200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/"/>
    <s v="classical music"/>
    <x v="2543"/>
    <d v="2001-01-0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/"/>
    <s v="classical music"/>
    <x v="2544"/>
    <d v="200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/"/>
    <s v="classical music"/>
    <x v="2545"/>
    <d v="200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/"/>
    <s v="classical music"/>
    <x v="2546"/>
    <d v="200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/"/>
    <s v="classical music"/>
    <x v="2547"/>
    <d v="200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/"/>
    <s v="classical music"/>
    <x v="2548"/>
    <d v="200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/"/>
    <s v="classical music"/>
    <x v="2549"/>
    <d v="200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/"/>
    <s v="classical music"/>
    <x v="2550"/>
    <d v="200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/"/>
    <s v="classical music"/>
    <x v="2551"/>
    <d v="200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/"/>
    <s v="classical music"/>
    <x v="2552"/>
    <d v="200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/"/>
    <s v="classical music"/>
    <x v="2553"/>
    <d v="200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/"/>
    <s v="classical music"/>
    <x v="2554"/>
    <d v="200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/"/>
    <s v="classical music"/>
    <x v="2555"/>
    <d v="200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/"/>
    <s v="classical music"/>
    <x v="2556"/>
    <d v="200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/"/>
    <s v="classical music"/>
    <x v="2557"/>
    <d v="2004-05-14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/"/>
    <s v="classical music"/>
    <x v="2558"/>
    <d v="200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/"/>
    <s v="classical music"/>
    <x v="2559"/>
    <d v="200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/"/>
    <s v="classical music"/>
    <x v="2560"/>
    <d v="200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/"/>
    <s v="food trucks"/>
    <x v="2561"/>
    <d v="200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/"/>
    <s v="food trucks"/>
    <x v="2562"/>
    <d v="200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/"/>
    <s v="food trucks"/>
    <x v="2563"/>
    <d v="200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/"/>
    <s v="food trucks"/>
    <x v="2564"/>
    <d v="200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/"/>
    <s v="food trucks"/>
    <x v="2565"/>
    <d v="200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/"/>
    <s v="food trucks"/>
    <x v="2566"/>
    <d v="200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/"/>
    <s v="food trucks"/>
    <x v="2567"/>
    <d v="200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/"/>
    <s v="food trucks"/>
    <x v="2568"/>
    <d v="200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/"/>
    <s v="food trucks"/>
    <x v="2569"/>
    <d v="200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/"/>
    <s v="food trucks"/>
    <x v="2570"/>
    <d v="200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/"/>
    <s v="food trucks"/>
    <x v="2571"/>
    <d v="200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/"/>
    <s v="food trucks"/>
    <x v="2572"/>
    <d v="200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/"/>
    <s v="food trucks"/>
    <x v="2573"/>
    <d v="200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/"/>
    <s v="food trucks"/>
    <x v="2574"/>
    <d v="200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/"/>
    <s v="food trucks"/>
    <x v="2575"/>
    <d v="2005-01-11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/"/>
    <s v="food trucks"/>
    <x v="2576"/>
    <d v="200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/"/>
    <s v="food trucks"/>
    <x v="2577"/>
    <d v="200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/"/>
    <s v="food trucks"/>
    <x v="2578"/>
    <d v="200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/"/>
    <s v="food trucks"/>
    <x v="2579"/>
    <d v="200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/"/>
    <s v="food trucks"/>
    <x v="2580"/>
    <d v="2005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/"/>
    <s v="food trucks"/>
    <x v="2581"/>
    <d v="2005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/"/>
    <s v="food trucks"/>
    <x v="2582"/>
    <d v="200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/"/>
    <s v="food trucks"/>
    <x v="2583"/>
    <d v="2005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/"/>
    <s v="food trucks"/>
    <x v="2584"/>
    <d v="200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/"/>
    <s v="food trucks"/>
    <x v="2585"/>
    <d v="2004-07-04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/"/>
    <s v="food trucks"/>
    <x v="2586"/>
    <d v="200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/"/>
    <s v="food trucks"/>
    <x v="2587"/>
    <d v="200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/"/>
    <s v="food trucks"/>
    <x v="2588"/>
    <d v="200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/"/>
    <s v="food trucks"/>
    <x v="2589"/>
    <d v="200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/"/>
    <s v="food trucks"/>
    <x v="2590"/>
    <d v="2006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/"/>
    <s v="food trucks"/>
    <x v="2591"/>
    <d v="200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/"/>
    <s v="food trucks"/>
    <x v="2592"/>
    <d v="200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/"/>
    <s v="food trucks"/>
    <x v="2593"/>
    <d v="200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/"/>
    <s v="food trucks"/>
    <x v="2594"/>
    <d v="2004-08-06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/"/>
    <s v="food trucks"/>
    <x v="2595"/>
    <d v="200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/"/>
    <s v="food trucks"/>
    <x v="2596"/>
    <d v="200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/"/>
    <s v="food trucks"/>
    <x v="2597"/>
    <d v="200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/"/>
    <s v="food trucks"/>
    <x v="2598"/>
    <d v="2005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/"/>
    <s v="food trucks"/>
    <x v="2599"/>
    <d v="2004-08-02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/"/>
    <s v="food trucks"/>
    <x v="2600"/>
    <d v="200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/"/>
    <s v="space exploration"/>
    <x v="2601"/>
    <d v="200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/"/>
    <s v="space exploration"/>
    <x v="2602"/>
    <d v="2004-11-11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/"/>
    <s v="space exploration"/>
    <x v="2603"/>
    <d v="200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/"/>
    <s v="space exploration"/>
    <x v="2604"/>
    <d v="200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/"/>
    <s v="space exploration"/>
    <x v="2605"/>
    <d v="200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/"/>
    <s v="space exploration"/>
    <x v="2606"/>
    <d v="200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/"/>
    <s v="space exploration"/>
    <x v="2607"/>
    <d v="200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/"/>
    <s v="space exploration"/>
    <x v="2608"/>
    <d v="200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/"/>
    <s v="space exploration"/>
    <x v="2609"/>
    <d v="200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/"/>
    <s v="space exploration"/>
    <x v="2610"/>
    <d v="200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/"/>
    <s v="space exploration"/>
    <x v="2611"/>
    <d v="200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/"/>
    <s v="space exploration"/>
    <x v="2612"/>
    <d v="2005-01-08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/"/>
    <s v="space exploration"/>
    <x v="2613"/>
    <d v="200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/"/>
    <s v="space exploration"/>
    <x v="2614"/>
    <d v="200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/"/>
    <s v="space exploration"/>
    <x v="2615"/>
    <d v="200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/"/>
    <s v="space exploration"/>
    <x v="2616"/>
    <d v="200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/"/>
    <s v="space exploration"/>
    <x v="2617"/>
    <d v="2004-10-19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/"/>
    <s v="space exploration"/>
    <x v="2618"/>
    <d v="200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/"/>
    <s v="space exploration"/>
    <x v="2619"/>
    <d v="200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/"/>
    <s v="space exploration"/>
    <x v="2620"/>
    <d v="200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/"/>
    <s v="space exploration"/>
    <x v="2621"/>
    <d v="200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/"/>
    <s v="space exploration"/>
    <x v="2622"/>
    <d v="200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/"/>
    <s v="space exploration"/>
    <x v="2623"/>
    <d v="200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/"/>
    <s v="space exploration"/>
    <x v="2624"/>
    <d v="200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/"/>
    <s v="space exploration"/>
    <x v="2625"/>
    <d v="200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/"/>
    <s v="space exploration"/>
    <x v="2626"/>
    <d v="200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/"/>
    <s v="space exploration"/>
    <x v="2627"/>
    <d v="2005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/"/>
    <s v="space exploration"/>
    <x v="2628"/>
    <d v="2004-11-29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/"/>
    <s v="space exploration"/>
    <x v="2629"/>
    <d v="200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/"/>
    <s v="space exploration"/>
    <x v="2630"/>
    <d v="200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/"/>
    <s v="space exploration"/>
    <x v="2631"/>
    <d v="2005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/"/>
    <s v="space exploration"/>
    <x v="2632"/>
    <d v="200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/"/>
    <s v="space exploration"/>
    <x v="2633"/>
    <d v="200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/"/>
    <s v="space exploration"/>
    <x v="2634"/>
    <d v="200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/"/>
    <s v="space exploration"/>
    <x v="2635"/>
    <d v="200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/"/>
    <s v="space exploration"/>
    <x v="2636"/>
    <d v="200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/"/>
    <s v="space exploration"/>
    <x v="2637"/>
    <d v="200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/"/>
    <s v="space exploration"/>
    <x v="2638"/>
    <d v="2005-01-14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/"/>
    <s v="space exploration"/>
    <x v="2639"/>
    <d v="200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/"/>
    <s v="space exploration"/>
    <x v="2640"/>
    <d v="2005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/"/>
    <s v="space exploration"/>
    <x v="2641"/>
    <d v="200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/"/>
    <s v="space exploration"/>
    <x v="2642"/>
    <d v="200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/"/>
    <s v="space exploration"/>
    <x v="2643"/>
    <d v="200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/"/>
    <s v="space exploration"/>
    <x v="2644"/>
    <d v="200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/"/>
    <s v="space exploration"/>
    <x v="2645"/>
    <d v="200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/"/>
    <s v="space exploration"/>
    <x v="2646"/>
    <d v="200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/"/>
    <s v="space exploration"/>
    <x v="2647"/>
    <d v="200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/"/>
    <s v="space exploration"/>
    <x v="2648"/>
    <d v="200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/"/>
    <s v="space exploration"/>
    <x v="2649"/>
    <d v="200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/"/>
    <s v="space exploration"/>
    <x v="2650"/>
    <d v="200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/"/>
    <s v="space exploration"/>
    <x v="2651"/>
    <d v="200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/"/>
    <s v="space exploration"/>
    <x v="2652"/>
    <d v="2004-12-09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/"/>
    <s v="space exploration"/>
    <x v="2653"/>
    <d v="200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/"/>
    <s v="space exploration"/>
    <x v="2654"/>
    <d v="2005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/"/>
    <s v="space exploration"/>
    <x v="2655"/>
    <d v="2006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/"/>
    <s v="space exploration"/>
    <x v="2656"/>
    <d v="200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/"/>
    <s v="space exploration"/>
    <x v="2657"/>
    <d v="200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/"/>
    <s v="space exploration"/>
    <x v="2658"/>
    <d v="200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/"/>
    <s v="space exploration"/>
    <x v="2659"/>
    <d v="200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/"/>
    <s v="space exploration"/>
    <x v="2660"/>
    <d v="200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/"/>
    <s v="makerspaces"/>
    <x v="2661"/>
    <d v="200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/"/>
    <s v="makerspaces"/>
    <x v="2662"/>
    <d v="200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/"/>
    <s v="makerspaces"/>
    <x v="2663"/>
    <d v="200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/"/>
    <s v="makerspaces"/>
    <x v="2664"/>
    <d v="200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/"/>
    <s v="makerspaces"/>
    <x v="2665"/>
    <d v="200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/"/>
    <s v="makerspaces"/>
    <x v="2666"/>
    <d v="200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/"/>
    <s v="makerspaces"/>
    <x v="2667"/>
    <d v="2006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/"/>
    <s v="makerspaces"/>
    <x v="2668"/>
    <d v="200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/"/>
    <s v="makerspaces"/>
    <x v="2669"/>
    <d v="200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/"/>
    <s v="makerspaces"/>
    <x v="2670"/>
    <d v="200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/"/>
    <s v="makerspaces"/>
    <x v="2671"/>
    <d v="200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/"/>
    <s v="makerspaces"/>
    <x v="2672"/>
    <d v="200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/"/>
    <s v="makerspaces"/>
    <x v="2673"/>
    <d v="200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/"/>
    <s v="makerspaces"/>
    <x v="2674"/>
    <d v="200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/"/>
    <s v="makerspaces"/>
    <x v="2675"/>
    <d v="200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/"/>
    <s v="makerspaces"/>
    <x v="2676"/>
    <d v="200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/"/>
    <s v="makerspaces"/>
    <x v="2677"/>
    <d v="200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/"/>
    <s v="makerspaces"/>
    <x v="2678"/>
    <d v="200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/"/>
    <s v="makerspaces"/>
    <x v="2679"/>
    <d v="2005-02-27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/"/>
    <s v="makerspaces"/>
    <x v="2680"/>
    <d v="200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/"/>
    <s v="food trucks"/>
    <x v="2681"/>
    <d v="2004-07-09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/"/>
    <s v="food trucks"/>
    <x v="2682"/>
    <d v="200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/"/>
    <s v="food trucks"/>
    <x v="2683"/>
    <d v="200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/"/>
    <s v="food trucks"/>
    <x v="2684"/>
    <d v="2004-08-08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/"/>
    <s v="food trucks"/>
    <x v="2685"/>
    <d v="200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/"/>
    <s v="food trucks"/>
    <x v="2686"/>
    <d v="2004-09-29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/"/>
    <s v="food trucks"/>
    <x v="2687"/>
    <d v="2005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/"/>
    <s v="food trucks"/>
    <x v="2688"/>
    <d v="200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/"/>
    <s v="food trucks"/>
    <x v="2689"/>
    <d v="200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/"/>
    <s v="food trucks"/>
    <x v="2690"/>
    <d v="2005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/"/>
    <s v="food trucks"/>
    <x v="2691"/>
    <d v="200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/"/>
    <s v="food trucks"/>
    <x v="2692"/>
    <d v="2005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/"/>
    <s v="food trucks"/>
    <x v="2693"/>
    <d v="200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/"/>
    <s v="food trucks"/>
    <x v="2694"/>
    <d v="2004-09-25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/"/>
    <s v="food trucks"/>
    <x v="2695"/>
    <d v="200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/"/>
    <s v="food trucks"/>
    <x v="2696"/>
    <d v="200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/"/>
    <s v="food trucks"/>
    <x v="2697"/>
    <d v="200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/"/>
    <s v="food trucks"/>
    <x v="2698"/>
    <d v="2004-06-26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/"/>
    <s v="food trucks"/>
    <x v="2699"/>
    <d v="2004-08-07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/"/>
    <s v="food trucks"/>
    <x v="2700"/>
    <d v="200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/"/>
    <s v="spaces"/>
    <x v="2701"/>
    <d v="200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/"/>
    <s v="spaces"/>
    <x v="2702"/>
    <d v="200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/"/>
    <s v="spaces"/>
    <x v="2703"/>
    <d v="200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/"/>
    <s v="spaces"/>
    <x v="2704"/>
    <d v="200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/"/>
    <s v="spaces"/>
    <x v="2705"/>
    <d v="200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/"/>
    <s v="spaces"/>
    <x v="2706"/>
    <d v="200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/"/>
    <s v="spaces"/>
    <x v="2707"/>
    <d v="200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/"/>
    <s v="spaces"/>
    <x v="2708"/>
    <d v="200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/"/>
    <s v="spaces"/>
    <x v="2709"/>
    <d v="200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/"/>
    <s v="spaces"/>
    <x v="2710"/>
    <d v="200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/"/>
    <s v="spaces"/>
    <x v="2711"/>
    <d v="200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/"/>
    <s v="spaces"/>
    <x v="2712"/>
    <d v="200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/"/>
    <s v="spaces"/>
    <x v="2713"/>
    <d v="2005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/"/>
    <s v="spaces"/>
    <x v="2714"/>
    <d v="200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/"/>
    <s v="spaces"/>
    <x v="2715"/>
    <d v="200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/"/>
    <s v="spaces"/>
    <x v="2716"/>
    <d v="200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/"/>
    <s v="spaces"/>
    <x v="2717"/>
    <d v="200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/"/>
    <s v="spaces"/>
    <x v="2718"/>
    <d v="200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/"/>
    <s v="spaces"/>
    <x v="2719"/>
    <d v="200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/"/>
    <s v="spaces"/>
    <x v="2720"/>
    <d v="200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/"/>
    <s v="hardware"/>
    <x v="2721"/>
    <d v="200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/"/>
    <s v="hardware"/>
    <x v="2722"/>
    <d v="200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/"/>
    <s v="hardware"/>
    <x v="2723"/>
    <d v="200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/"/>
    <s v="hardware"/>
    <x v="2724"/>
    <d v="200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/"/>
    <s v="hardware"/>
    <x v="2725"/>
    <d v="200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/"/>
    <s v="hardware"/>
    <x v="2726"/>
    <d v="200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/"/>
    <s v="hardware"/>
    <x v="2727"/>
    <d v="2005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/"/>
    <s v="hardware"/>
    <x v="2728"/>
    <d v="2005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/"/>
    <s v="hardware"/>
    <x v="2729"/>
    <d v="2005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/"/>
    <s v="hardware"/>
    <x v="2730"/>
    <d v="200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/"/>
    <s v="hardware"/>
    <x v="2731"/>
    <d v="200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/"/>
    <s v="hardware"/>
    <x v="2732"/>
    <d v="200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/"/>
    <s v="hardware"/>
    <x v="2733"/>
    <d v="200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/"/>
    <s v="hardware"/>
    <x v="2734"/>
    <d v="200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/"/>
    <s v="hardware"/>
    <x v="2735"/>
    <d v="200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/"/>
    <s v="hardware"/>
    <x v="2736"/>
    <d v="200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/"/>
    <s v="hardware"/>
    <x v="2737"/>
    <d v="200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/"/>
    <s v="hardware"/>
    <x v="2738"/>
    <d v="200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/"/>
    <s v="hardware"/>
    <x v="2739"/>
    <d v="2004-05-04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/"/>
    <s v="hardware"/>
    <x v="2740"/>
    <d v="2005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/"/>
    <s v="children's books"/>
    <x v="2741"/>
    <d v="2004-10-19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/"/>
    <s v="children's books"/>
    <x v="2742"/>
    <d v="200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/"/>
    <s v="children's books"/>
    <x v="2743"/>
    <d v="200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/"/>
    <s v="children's books"/>
    <x v="2744"/>
    <d v="200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/"/>
    <s v="children's books"/>
    <x v="2745"/>
    <d v="200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/"/>
    <s v="children's books"/>
    <x v="2746"/>
    <d v="200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/"/>
    <s v="children's books"/>
    <x v="2747"/>
    <d v="200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/"/>
    <s v="children's books"/>
    <x v="2748"/>
    <d v="200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/"/>
    <s v="children's books"/>
    <x v="2749"/>
    <d v="2005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/"/>
    <s v="children's books"/>
    <x v="2750"/>
    <d v="200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/"/>
    <s v="children's books"/>
    <x v="2751"/>
    <d v="200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/"/>
    <s v="children's books"/>
    <x v="2752"/>
    <d v="200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/"/>
    <s v="children's books"/>
    <x v="2753"/>
    <d v="200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/"/>
    <s v="children's books"/>
    <x v="2754"/>
    <d v="200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/"/>
    <s v="children's books"/>
    <x v="2755"/>
    <d v="200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/"/>
    <s v="children's books"/>
    <x v="2756"/>
    <d v="200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/"/>
    <s v="children's books"/>
    <x v="2757"/>
    <d v="200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/"/>
    <s v="children's books"/>
    <x v="2758"/>
    <d v="200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/"/>
    <s v="children's books"/>
    <x v="2759"/>
    <d v="200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/"/>
    <s v="children's books"/>
    <x v="2760"/>
    <d v="200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/"/>
    <s v="children's books"/>
    <x v="2761"/>
    <d v="200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/"/>
    <s v="children's books"/>
    <x v="2762"/>
    <d v="200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/"/>
    <s v="children's books"/>
    <x v="2763"/>
    <d v="200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/"/>
    <s v="children's books"/>
    <x v="2764"/>
    <d v="200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/"/>
    <s v="children's books"/>
    <x v="2765"/>
    <d v="200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/"/>
    <s v="children's books"/>
    <x v="2766"/>
    <d v="2001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/"/>
    <s v="children's books"/>
    <x v="2767"/>
    <d v="200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/"/>
    <s v="children's books"/>
    <x v="2768"/>
    <d v="200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/"/>
    <s v="children's books"/>
    <x v="2769"/>
    <d v="200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/"/>
    <s v="children's books"/>
    <x v="2770"/>
    <d v="200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/"/>
    <s v="children's books"/>
    <x v="2771"/>
    <d v="200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/"/>
    <s v="children's books"/>
    <x v="2772"/>
    <d v="200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/"/>
    <s v="children's books"/>
    <x v="2773"/>
    <d v="200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/"/>
    <s v="children's books"/>
    <x v="2774"/>
    <d v="200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/"/>
    <s v="children's books"/>
    <x v="2775"/>
    <d v="200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/"/>
    <s v="children's books"/>
    <x v="2776"/>
    <d v="200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/"/>
    <s v="children's books"/>
    <x v="2777"/>
    <d v="200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/"/>
    <s v="children's books"/>
    <x v="2778"/>
    <d v="200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/"/>
    <s v="children's books"/>
    <x v="2779"/>
    <d v="2005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/"/>
    <s v="children's books"/>
    <x v="2780"/>
    <d v="200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/"/>
    <s v="plays"/>
    <x v="2781"/>
    <d v="2005-02-11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/"/>
    <s v="plays"/>
    <x v="2782"/>
    <d v="200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/"/>
    <s v="plays"/>
    <x v="2783"/>
    <d v="200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/"/>
    <s v="plays"/>
    <x v="2784"/>
    <d v="2004-10-2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/"/>
    <s v="plays"/>
    <x v="2785"/>
    <d v="200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/"/>
    <s v="plays"/>
    <x v="2786"/>
    <d v="200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/"/>
    <s v="plays"/>
    <x v="2787"/>
    <d v="2004-07-17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/"/>
    <s v="plays"/>
    <x v="2788"/>
    <d v="200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/"/>
    <s v="plays"/>
    <x v="2789"/>
    <d v="200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/"/>
    <s v="plays"/>
    <x v="2790"/>
    <d v="200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/"/>
    <s v="plays"/>
    <x v="2791"/>
    <d v="200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/"/>
    <s v="plays"/>
    <x v="2792"/>
    <d v="200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/"/>
    <s v="plays"/>
    <x v="2793"/>
    <d v="200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/"/>
    <s v="plays"/>
    <x v="2794"/>
    <d v="200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/"/>
    <s v="plays"/>
    <x v="2795"/>
    <d v="2004-06-05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/"/>
    <s v="plays"/>
    <x v="2796"/>
    <d v="200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/"/>
    <s v="plays"/>
    <x v="2797"/>
    <d v="200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/"/>
    <s v="plays"/>
    <x v="2798"/>
    <d v="200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/"/>
    <s v="plays"/>
    <x v="2799"/>
    <d v="200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/"/>
    <s v="plays"/>
    <x v="2800"/>
    <d v="2005-01-03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/"/>
    <s v="plays"/>
    <x v="2801"/>
    <d v="200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/"/>
    <s v="plays"/>
    <x v="2802"/>
    <d v="200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/"/>
    <s v="plays"/>
    <x v="2803"/>
    <d v="2005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/"/>
    <s v="plays"/>
    <x v="2804"/>
    <d v="200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/"/>
    <s v="plays"/>
    <x v="2805"/>
    <d v="2005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/"/>
    <s v="plays"/>
    <x v="2806"/>
    <d v="2005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/"/>
    <s v="plays"/>
    <x v="2807"/>
    <d v="200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/"/>
    <s v="plays"/>
    <x v="2808"/>
    <d v="200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/"/>
    <s v="plays"/>
    <x v="2809"/>
    <d v="200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/"/>
    <s v="plays"/>
    <x v="2810"/>
    <d v="2004-05-3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/"/>
    <s v="plays"/>
    <x v="2811"/>
    <d v="200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/"/>
    <s v="plays"/>
    <x v="2812"/>
    <d v="200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/"/>
    <s v="plays"/>
    <x v="2813"/>
    <d v="200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/"/>
    <s v="plays"/>
    <x v="2814"/>
    <d v="2005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/"/>
    <s v="plays"/>
    <x v="2815"/>
    <d v="200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/"/>
    <s v="plays"/>
    <x v="2816"/>
    <d v="2005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/"/>
    <s v="plays"/>
    <x v="2817"/>
    <d v="2005-02-27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/"/>
    <s v="plays"/>
    <x v="2818"/>
    <d v="200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/"/>
    <s v="plays"/>
    <x v="2819"/>
    <d v="200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/"/>
    <s v="plays"/>
    <x v="2820"/>
    <d v="200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/"/>
    <s v="plays"/>
    <x v="2821"/>
    <d v="200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/"/>
    <s v="plays"/>
    <x v="2822"/>
    <d v="200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/"/>
    <s v="plays"/>
    <x v="2823"/>
    <d v="2005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/"/>
    <s v="plays"/>
    <x v="2824"/>
    <d v="200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/"/>
    <s v="plays"/>
    <x v="2825"/>
    <d v="200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/"/>
    <s v="plays"/>
    <x v="2826"/>
    <d v="200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/"/>
    <s v="plays"/>
    <x v="2827"/>
    <d v="200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/"/>
    <s v="plays"/>
    <x v="2828"/>
    <d v="200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/"/>
    <s v="plays"/>
    <x v="2829"/>
    <d v="200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/"/>
    <s v="plays"/>
    <x v="2830"/>
    <d v="2004-05-11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/"/>
    <s v="plays"/>
    <x v="2831"/>
    <d v="200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/"/>
    <s v="plays"/>
    <x v="2832"/>
    <d v="2004-11-22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/"/>
    <s v="plays"/>
    <x v="2833"/>
    <d v="200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/"/>
    <s v="plays"/>
    <x v="2834"/>
    <d v="2005-01-29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/"/>
    <s v="plays"/>
    <x v="2835"/>
    <d v="200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/"/>
    <s v="plays"/>
    <x v="2836"/>
    <d v="200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/"/>
    <s v="plays"/>
    <x v="2837"/>
    <d v="200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/"/>
    <s v="plays"/>
    <x v="2838"/>
    <d v="200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/"/>
    <s v="plays"/>
    <x v="2839"/>
    <d v="200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/"/>
    <s v="plays"/>
    <x v="2840"/>
    <d v="2005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/"/>
    <s v="plays"/>
    <x v="2841"/>
    <d v="200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/"/>
    <s v="plays"/>
    <x v="2842"/>
    <d v="200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/"/>
    <s v="plays"/>
    <x v="2843"/>
    <d v="200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/"/>
    <s v="plays"/>
    <x v="2844"/>
    <d v="200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/"/>
    <s v="plays"/>
    <x v="2845"/>
    <d v="200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/"/>
    <s v="plays"/>
    <x v="2846"/>
    <d v="2005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/"/>
    <s v="plays"/>
    <x v="2847"/>
    <d v="200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/"/>
    <s v="plays"/>
    <x v="2848"/>
    <d v="2005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/"/>
    <s v="plays"/>
    <x v="2849"/>
    <d v="200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/"/>
    <s v="plays"/>
    <x v="2850"/>
    <d v="200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/"/>
    <s v="plays"/>
    <x v="2851"/>
    <d v="2006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/"/>
    <s v="plays"/>
    <x v="2852"/>
    <d v="200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/"/>
    <s v="plays"/>
    <x v="2853"/>
    <d v="2004-09-13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/"/>
    <s v="plays"/>
    <x v="2854"/>
    <d v="200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/"/>
    <s v="plays"/>
    <x v="2855"/>
    <d v="200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/"/>
    <s v="plays"/>
    <x v="2856"/>
    <d v="200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/"/>
    <s v="plays"/>
    <x v="2857"/>
    <d v="200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/"/>
    <s v="plays"/>
    <x v="2858"/>
    <d v="2004-12-04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/"/>
    <s v="plays"/>
    <x v="2859"/>
    <d v="200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/"/>
    <s v="plays"/>
    <x v="2860"/>
    <d v="200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/"/>
    <s v="plays"/>
    <x v="2861"/>
    <d v="200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/"/>
    <s v="plays"/>
    <x v="2862"/>
    <d v="2004-06-23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/"/>
    <s v="plays"/>
    <x v="2863"/>
    <d v="2004-09-08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/"/>
    <s v="plays"/>
    <x v="2864"/>
    <d v="2005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/"/>
    <s v="plays"/>
    <x v="2865"/>
    <d v="200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/"/>
    <s v="plays"/>
    <x v="2866"/>
    <d v="200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/"/>
    <s v="plays"/>
    <x v="2867"/>
    <d v="200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/"/>
    <s v="plays"/>
    <x v="2868"/>
    <d v="200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/"/>
    <s v="plays"/>
    <x v="2869"/>
    <d v="200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/"/>
    <s v="plays"/>
    <x v="2870"/>
    <d v="200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/"/>
    <s v="plays"/>
    <x v="2871"/>
    <d v="2004-12-20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/"/>
    <s v="plays"/>
    <x v="2872"/>
    <d v="200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/"/>
    <s v="plays"/>
    <x v="2873"/>
    <d v="200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/"/>
    <s v="plays"/>
    <x v="2874"/>
    <d v="200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/"/>
    <s v="plays"/>
    <x v="2875"/>
    <d v="200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/"/>
    <s v="plays"/>
    <x v="2876"/>
    <d v="200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/"/>
    <s v="plays"/>
    <x v="2877"/>
    <d v="200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/"/>
    <s v="plays"/>
    <x v="2878"/>
    <d v="200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/"/>
    <s v="plays"/>
    <x v="2879"/>
    <d v="200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/"/>
    <s v="plays"/>
    <x v="2880"/>
    <d v="200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/"/>
    <s v="plays"/>
    <x v="2881"/>
    <d v="200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/"/>
    <s v="plays"/>
    <x v="2882"/>
    <d v="200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/"/>
    <s v="plays"/>
    <x v="2883"/>
    <d v="2006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/"/>
    <s v="plays"/>
    <x v="2884"/>
    <d v="2004-12-04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/"/>
    <s v="plays"/>
    <x v="2885"/>
    <d v="200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/"/>
    <s v="plays"/>
    <x v="2886"/>
    <d v="200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/"/>
    <s v="plays"/>
    <x v="2887"/>
    <d v="200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/"/>
    <s v="plays"/>
    <x v="2888"/>
    <d v="2004-10-17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/"/>
    <s v="plays"/>
    <x v="2889"/>
    <d v="200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/"/>
    <s v="plays"/>
    <x v="2890"/>
    <d v="200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/"/>
    <s v="plays"/>
    <x v="2891"/>
    <d v="200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/"/>
    <s v="plays"/>
    <x v="2892"/>
    <d v="2004-08-24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/"/>
    <s v="plays"/>
    <x v="2893"/>
    <d v="2005-01-08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/"/>
    <s v="plays"/>
    <x v="2894"/>
    <d v="200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/"/>
    <s v="plays"/>
    <x v="2895"/>
    <d v="200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/"/>
    <s v="plays"/>
    <x v="2896"/>
    <d v="200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/"/>
    <s v="plays"/>
    <x v="2897"/>
    <d v="200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/"/>
    <s v="plays"/>
    <x v="2898"/>
    <d v="200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/"/>
    <s v="plays"/>
    <x v="2899"/>
    <d v="200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/"/>
    <s v="plays"/>
    <x v="2900"/>
    <d v="200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/"/>
    <s v="plays"/>
    <x v="2901"/>
    <d v="200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/"/>
    <s v="plays"/>
    <x v="2902"/>
    <d v="200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/"/>
    <s v="plays"/>
    <x v="2903"/>
    <d v="200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/"/>
    <s v="plays"/>
    <x v="2904"/>
    <d v="200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/"/>
    <s v="plays"/>
    <x v="2905"/>
    <d v="200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/"/>
    <s v="plays"/>
    <x v="2906"/>
    <d v="200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/"/>
    <s v="plays"/>
    <x v="2907"/>
    <d v="200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/"/>
    <s v="plays"/>
    <x v="2908"/>
    <d v="200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/"/>
    <s v="plays"/>
    <x v="2909"/>
    <d v="2004-11-24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/"/>
    <s v="plays"/>
    <x v="2910"/>
    <d v="200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/"/>
    <s v="plays"/>
    <x v="2911"/>
    <d v="2005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/"/>
    <s v="plays"/>
    <x v="2912"/>
    <d v="200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/"/>
    <s v="plays"/>
    <x v="2913"/>
    <d v="2004-09-05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/"/>
    <s v="plays"/>
    <x v="2914"/>
    <d v="200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/"/>
    <s v="plays"/>
    <x v="2915"/>
    <d v="200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/"/>
    <s v="plays"/>
    <x v="2916"/>
    <d v="200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/"/>
    <s v="plays"/>
    <x v="2917"/>
    <d v="200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/"/>
    <s v="plays"/>
    <x v="2918"/>
    <d v="2005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/"/>
    <s v="plays"/>
    <x v="2919"/>
    <d v="200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/"/>
    <s v="plays"/>
    <x v="2920"/>
    <d v="200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/"/>
    <s v="musical"/>
    <x v="2921"/>
    <d v="200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/"/>
    <s v="musical"/>
    <x v="2922"/>
    <d v="2005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/"/>
    <s v="musical"/>
    <x v="2923"/>
    <d v="200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/"/>
    <s v="musical"/>
    <x v="2924"/>
    <d v="200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/"/>
    <s v="musical"/>
    <x v="2925"/>
    <d v="200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/"/>
    <s v="musical"/>
    <x v="2926"/>
    <d v="200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/"/>
    <s v="musical"/>
    <x v="2927"/>
    <d v="2004-07-14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/"/>
    <s v="musical"/>
    <x v="2928"/>
    <d v="200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/"/>
    <s v="musical"/>
    <x v="2929"/>
    <d v="200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/"/>
    <s v="musical"/>
    <x v="2930"/>
    <d v="200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/"/>
    <s v="musical"/>
    <x v="2931"/>
    <d v="200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/"/>
    <s v="musical"/>
    <x v="2932"/>
    <d v="200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/"/>
    <s v="musical"/>
    <x v="2933"/>
    <d v="200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/"/>
    <s v="musical"/>
    <x v="2934"/>
    <d v="200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/"/>
    <s v="musical"/>
    <x v="2935"/>
    <d v="200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/"/>
    <s v="musical"/>
    <x v="2936"/>
    <d v="2004-10-12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/"/>
    <s v="musical"/>
    <x v="2937"/>
    <d v="200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/"/>
    <s v="musical"/>
    <x v="2938"/>
    <d v="200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/"/>
    <s v="musical"/>
    <x v="2939"/>
    <d v="200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/"/>
    <s v="musical"/>
    <x v="2940"/>
    <d v="200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/"/>
    <s v="spaces"/>
    <x v="2941"/>
    <d v="200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/"/>
    <s v="spaces"/>
    <x v="2942"/>
    <d v="200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/"/>
    <s v="spaces"/>
    <x v="2943"/>
    <d v="2005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/"/>
    <s v="spaces"/>
    <x v="2944"/>
    <d v="200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/"/>
    <s v="spaces"/>
    <x v="2945"/>
    <d v="200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/"/>
    <s v="spaces"/>
    <x v="2946"/>
    <d v="200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/"/>
    <s v="spaces"/>
    <x v="2947"/>
    <d v="200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/"/>
    <s v="spaces"/>
    <x v="2948"/>
    <d v="200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/"/>
    <s v="spaces"/>
    <x v="2949"/>
    <d v="200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/"/>
    <s v="spaces"/>
    <x v="2950"/>
    <d v="200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/"/>
    <s v="spaces"/>
    <x v="2951"/>
    <d v="200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/"/>
    <s v="spaces"/>
    <x v="2952"/>
    <d v="200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/"/>
    <s v="spaces"/>
    <x v="2953"/>
    <d v="200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/"/>
    <s v="spaces"/>
    <x v="2954"/>
    <d v="200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/"/>
    <s v="spaces"/>
    <x v="2955"/>
    <d v="200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/"/>
    <s v="spaces"/>
    <x v="2956"/>
    <d v="200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/"/>
    <s v="spaces"/>
    <x v="2957"/>
    <d v="2005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/"/>
    <s v="spaces"/>
    <x v="2958"/>
    <d v="200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/"/>
    <s v="spaces"/>
    <x v="2959"/>
    <d v="200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/"/>
    <s v="spaces"/>
    <x v="2960"/>
    <d v="200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/"/>
    <s v="plays"/>
    <x v="2961"/>
    <d v="200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/"/>
    <s v="plays"/>
    <x v="2962"/>
    <d v="200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/"/>
    <s v="plays"/>
    <x v="2963"/>
    <d v="200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/"/>
    <s v="plays"/>
    <x v="2964"/>
    <d v="200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/"/>
    <s v="plays"/>
    <x v="2965"/>
    <d v="200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/"/>
    <s v="plays"/>
    <x v="2966"/>
    <d v="200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/"/>
    <s v="plays"/>
    <x v="2967"/>
    <d v="2005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/"/>
    <s v="plays"/>
    <x v="2968"/>
    <d v="200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/"/>
    <s v="plays"/>
    <x v="2969"/>
    <d v="200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/"/>
    <s v="plays"/>
    <x v="2970"/>
    <d v="200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/"/>
    <s v="plays"/>
    <x v="2971"/>
    <d v="2004-08-30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/"/>
    <s v="plays"/>
    <x v="2972"/>
    <d v="200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/"/>
    <s v="plays"/>
    <x v="2973"/>
    <d v="200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/"/>
    <s v="plays"/>
    <x v="2974"/>
    <d v="200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/"/>
    <s v="plays"/>
    <x v="2975"/>
    <d v="2004-11-26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/"/>
    <s v="plays"/>
    <x v="2976"/>
    <d v="200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/"/>
    <s v="plays"/>
    <x v="2977"/>
    <d v="200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/"/>
    <s v="plays"/>
    <x v="2978"/>
    <d v="2004-10-19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/"/>
    <s v="plays"/>
    <x v="2979"/>
    <d v="2005-01-05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/"/>
    <s v="plays"/>
    <x v="2980"/>
    <d v="200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/"/>
    <s v="spaces"/>
    <x v="2981"/>
    <d v="2005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/"/>
    <s v="spaces"/>
    <x v="2982"/>
    <d v="2006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/"/>
    <s v="spaces"/>
    <x v="2983"/>
    <d v="200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/"/>
    <s v="spaces"/>
    <x v="2984"/>
    <d v="200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/"/>
    <s v="spaces"/>
    <x v="2985"/>
    <d v="200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/"/>
    <s v="spaces"/>
    <x v="2986"/>
    <d v="200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/"/>
    <s v="spaces"/>
    <x v="2987"/>
    <d v="200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/"/>
    <s v="spaces"/>
    <x v="2988"/>
    <d v="200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/"/>
    <s v="spaces"/>
    <x v="2989"/>
    <d v="200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/"/>
    <s v="spaces"/>
    <x v="2990"/>
    <d v="200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/"/>
    <s v="spaces"/>
    <x v="2991"/>
    <d v="200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/"/>
    <s v="spaces"/>
    <x v="2992"/>
    <d v="200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/"/>
    <s v="spaces"/>
    <x v="2993"/>
    <d v="200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/"/>
    <s v="spaces"/>
    <x v="2994"/>
    <d v="200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/"/>
    <s v="spaces"/>
    <x v="2995"/>
    <d v="200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/"/>
    <s v="spaces"/>
    <x v="2996"/>
    <d v="200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/"/>
    <s v="spaces"/>
    <x v="2997"/>
    <d v="200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/"/>
    <s v="spaces"/>
    <x v="2998"/>
    <d v="2004-06-15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/"/>
    <s v="spaces"/>
    <x v="2999"/>
    <d v="200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/"/>
    <s v="spaces"/>
    <x v="3000"/>
    <d v="200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/"/>
    <s v="spaces"/>
    <x v="3001"/>
    <d v="200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/"/>
    <s v="spaces"/>
    <x v="3002"/>
    <d v="200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/"/>
    <s v="spaces"/>
    <x v="3003"/>
    <d v="200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/"/>
    <s v="spaces"/>
    <x v="3004"/>
    <d v="200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/"/>
    <s v="spaces"/>
    <x v="3005"/>
    <d v="2004-10-05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/"/>
    <s v="spaces"/>
    <x v="3006"/>
    <d v="2004-12-13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/"/>
    <s v="spaces"/>
    <x v="3007"/>
    <d v="200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/"/>
    <s v="spaces"/>
    <x v="3008"/>
    <d v="200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/"/>
    <s v="spaces"/>
    <x v="3009"/>
    <d v="200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/"/>
    <s v="spaces"/>
    <x v="3010"/>
    <d v="200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/"/>
    <s v="spaces"/>
    <x v="3011"/>
    <d v="2005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/"/>
    <s v="spaces"/>
    <x v="3012"/>
    <d v="200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/"/>
    <s v="spaces"/>
    <x v="3013"/>
    <d v="200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/"/>
    <s v="spaces"/>
    <x v="3014"/>
    <d v="2004-11-04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/"/>
    <s v="spaces"/>
    <x v="3015"/>
    <d v="200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/"/>
    <s v="spaces"/>
    <x v="3016"/>
    <d v="200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/"/>
    <s v="spaces"/>
    <x v="3017"/>
    <d v="200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/"/>
    <s v="spaces"/>
    <x v="3018"/>
    <d v="200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/"/>
    <s v="spaces"/>
    <x v="3019"/>
    <d v="200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/"/>
    <s v="spaces"/>
    <x v="3020"/>
    <d v="200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/"/>
    <s v="spaces"/>
    <x v="3021"/>
    <d v="200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/"/>
    <s v="spaces"/>
    <x v="3022"/>
    <d v="200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/"/>
    <s v="spaces"/>
    <x v="3023"/>
    <d v="200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/"/>
    <s v="spaces"/>
    <x v="3024"/>
    <d v="200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/"/>
    <s v="spaces"/>
    <x v="3025"/>
    <d v="200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/"/>
    <s v="spaces"/>
    <x v="3026"/>
    <d v="200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/"/>
    <s v="spaces"/>
    <x v="3027"/>
    <d v="2005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/"/>
    <s v="spaces"/>
    <x v="3028"/>
    <d v="200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/"/>
    <s v="spaces"/>
    <x v="3029"/>
    <d v="200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/"/>
    <s v="spaces"/>
    <x v="3030"/>
    <d v="200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/"/>
    <s v="spaces"/>
    <x v="3031"/>
    <d v="200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/"/>
    <s v="spaces"/>
    <x v="3032"/>
    <d v="200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/"/>
    <s v="spaces"/>
    <x v="3033"/>
    <d v="200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/"/>
    <s v="spaces"/>
    <x v="3034"/>
    <d v="200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/"/>
    <s v="spaces"/>
    <x v="3035"/>
    <d v="200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/"/>
    <s v="spaces"/>
    <x v="3036"/>
    <d v="200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/"/>
    <s v="spaces"/>
    <x v="3037"/>
    <d v="200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/"/>
    <s v="spaces"/>
    <x v="3038"/>
    <d v="200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/"/>
    <s v="spaces"/>
    <x v="3039"/>
    <d v="200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/"/>
    <s v="spaces"/>
    <x v="3040"/>
    <d v="2005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/"/>
    <s v="spaces"/>
    <x v="3041"/>
    <d v="200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/"/>
    <s v="spaces"/>
    <x v="3042"/>
    <d v="200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/"/>
    <s v="spaces"/>
    <x v="3043"/>
    <d v="200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/"/>
    <s v="spaces"/>
    <x v="3044"/>
    <d v="200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/"/>
    <s v="spaces"/>
    <x v="3045"/>
    <d v="200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/"/>
    <s v="spaces"/>
    <x v="3046"/>
    <d v="2004-09-09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/"/>
    <s v="spaces"/>
    <x v="3047"/>
    <d v="200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/"/>
    <s v="spaces"/>
    <x v="3048"/>
    <d v="200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/"/>
    <s v="spaces"/>
    <x v="3049"/>
    <d v="2005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/"/>
    <s v="spaces"/>
    <x v="3050"/>
    <d v="200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/"/>
    <s v="spaces"/>
    <x v="3051"/>
    <d v="200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/"/>
    <s v="spaces"/>
    <x v="3052"/>
    <d v="2005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/"/>
    <s v="spaces"/>
    <x v="3053"/>
    <d v="200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/"/>
    <s v="spaces"/>
    <x v="3054"/>
    <d v="200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/"/>
    <s v="spaces"/>
    <x v="3055"/>
    <d v="200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/"/>
    <s v="spaces"/>
    <x v="3056"/>
    <d v="200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/"/>
    <s v="spaces"/>
    <x v="3057"/>
    <d v="200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/"/>
    <s v="spaces"/>
    <x v="3058"/>
    <d v="200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/"/>
    <s v="spaces"/>
    <x v="3059"/>
    <d v="2004-08-07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/"/>
    <s v="spaces"/>
    <x v="3060"/>
    <d v="2005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/"/>
    <s v="spaces"/>
    <x v="3061"/>
    <d v="200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/"/>
    <s v="spaces"/>
    <x v="3062"/>
    <d v="2005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/"/>
    <s v="spaces"/>
    <x v="3063"/>
    <d v="200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/"/>
    <s v="spaces"/>
    <x v="3064"/>
    <d v="200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/"/>
    <s v="spaces"/>
    <x v="3065"/>
    <d v="200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/"/>
    <s v="spaces"/>
    <x v="3066"/>
    <d v="200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/"/>
    <s v="spaces"/>
    <x v="3067"/>
    <d v="200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/"/>
    <s v="spaces"/>
    <x v="3068"/>
    <d v="200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/"/>
    <s v="spaces"/>
    <x v="3069"/>
    <d v="200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/"/>
    <s v="spaces"/>
    <x v="3070"/>
    <d v="200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/"/>
    <s v="spaces"/>
    <x v="3071"/>
    <d v="200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/"/>
    <s v="spaces"/>
    <x v="3072"/>
    <d v="200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/"/>
    <s v="spaces"/>
    <x v="3073"/>
    <d v="200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/"/>
    <s v="spaces"/>
    <x v="3074"/>
    <d v="200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/"/>
    <s v="spaces"/>
    <x v="3075"/>
    <d v="200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/"/>
    <s v="spaces"/>
    <x v="3076"/>
    <d v="200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/"/>
    <s v="spaces"/>
    <x v="3077"/>
    <d v="200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/"/>
    <s v="spaces"/>
    <x v="3078"/>
    <d v="200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/"/>
    <s v="spaces"/>
    <x v="3079"/>
    <d v="200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/"/>
    <s v="spaces"/>
    <x v="3080"/>
    <d v="200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/"/>
    <s v="spaces"/>
    <x v="3081"/>
    <d v="200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/"/>
    <s v="spaces"/>
    <x v="3082"/>
    <d v="200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/"/>
    <s v="spaces"/>
    <x v="3083"/>
    <d v="200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/"/>
    <s v="spaces"/>
    <x v="3084"/>
    <d v="200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/"/>
    <s v="spaces"/>
    <x v="3085"/>
    <d v="200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/"/>
    <s v="spaces"/>
    <x v="3086"/>
    <d v="200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/"/>
    <s v="spaces"/>
    <x v="3087"/>
    <d v="200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/"/>
    <s v="spaces"/>
    <x v="3088"/>
    <d v="200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/"/>
    <s v="spaces"/>
    <x v="3089"/>
    <d v="200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/"/>
    <s v="spaces"/>
    <x v="3090"/>
    <d v="200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/"/>
    <s v="spaces"/>
    <x v="3091"/>
    <d v="200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/"/>
    <s v="spaces"/>
    <x v="3092"/>
    <d v="200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/"/>
    <s v="spaces"/>
    <x v="3093"/>
    <d v="2004-05-3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/"/>
    <s v="spaces"/>
    <x v="3094"/>
    <d v="200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/"/>
    <s v="spaces"/>
    <x v="3095"/>
    <d v="200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/"/>
    <s v="spaces"/>
    <x v="3096"/>
    <d v="200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/"/>
    <s v="spaces"/>
    <x v="3097"/>
    <d v="200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/"/>
    <s v="spaces"/>
    <x v="3098"/>
    <d v="200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/"/>
    <s v="spaces"/>
    <x v="3099"/>
    <d v="200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/"/>
    <s v="spaces"/>
    <x v="3100"/>
    <d v="200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/"/>
    <s v="spaces"/>
    <x v="3101"/>
    <d v="200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/"/>
    <s v="spaces"/>
    <x v="3102"/>
    <d v="200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/"/>
    <s v="spaces"/>
    <x v="3103"/>
    <d v="200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/"/>
    <s v="spaces"/>
    <x v="3104"/>
    <d v="200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/"/>
    <s v="spaces"/>
    <x v="3105"/>
    <d v="200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/"/>
    <s v="spaces"/>
    <x v="3106"/>
    <d v="2005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/"/>
    <s v="spaces"/>
    <x v="3107"/>
    <d v="2005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/"/>
    <s v="spaces"/>
    <x v="3108"/>
    <d v="200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/"/>
    <s v="spaces"/>
    <x v="3109"/>
    <d v="2004-08-27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/"/>
    <s v="spaces"/>
    <x v="3110"/>
    <d v="200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/"/>
    <s v="spaces"/>
    <x v="3111"/>
    <d v="200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/"/>
    <s v="spaces"/>
    <x v="3112"/>
    <d v="200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/"/>
    <s v="spaces"/>
    <x v="3113"/>
    <d v="200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/"/>
    <s v="spaces"/>
    <x v="3114"/>
    <d v="2004-09-20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/"/>
    <s v="spaces"/>
    <x v="3115"/>
    <d v="200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/"/>
    <s v="spaces"/>
    <x v="3116"/>
    <d v="2005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/"/>
    <s v="spaces"/>
    <x v="3117"/>
    <d v="200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/"/>
    <s v="spaces"/>
    <x v="3118"/>
    <d v="200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/"/>
    <s v="spaces"/>
    <x v="3119"/>
    <d v="2005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/"/>
    <s v="spaces"/>
    <x v="3120"/>
    <d v="200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/"/>
    <s v="spaces"/>
    <x v="3121"/>
    <d v="2004-09-25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/"/>
    <s v="spaces"/>
    <x v="3122"/>
    <d v="200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/"/>
    <s v="spaces"/>
    <x v="3123"/>
    <d v="200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/"/>
    <s v="spaces"/>
    <x v="3124"/>
    <d v="2005-02-01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/"/>
    <s v="spaces"/>
    <x v="3125"/>
    <d v="200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/"/>
    <s v="spaces"/>
    <x v="3126"/>
    <d v="200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/"/>
    <s v="spaces"/>
    <x v="3127"/>
    <d v="200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/"/>
    <s v="plays"/>
    <x v="3128"/>
    <d v="200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/"/>
    <s v="plays"/>
    <x v="3129"/>
    <d v="200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/"/>
    <s v="plays"/>
    <x v="3130"/>
    <d v="200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/"/>
    <s v="plays"/>
    <x v="3131"/>
    <d v="200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/"/>
    <s v="plays"/>
    <x v="3132"/>
    <d v="200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/"/>
    <s v="plays"/>
    <x v="3133"/>
    <d v="200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/"/>
    <s v="plays"/>
    <x v="3134"/>
    <d v="200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/"/>
    <s v="plays"/>
    <x v="3135"/>
    <d v="200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/"/>
    <s v="plays"/>
    <x v="3136"/>
    <d v="200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/"/>
    <s v="plays"/>
    <x v="3137"/>
    <d v="200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/"/>
    <s v="plays"/>
    <x v="3138"/>
    <d v="200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/"/>
    <s v="plays"/>
    <x v="3139"/>
    <d v="200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/"/>
    <s v="plays"/>
    <x v="3140"/>
    <d v="200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/"/>
    <s v="plays"/>
    <x v="3141"/>
    <d v="200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/"/>
    <s v="plays"/>
    <x v="3142"/>
    <d v="200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/"/>
    <s v="plays"/>
    <x v="3143"/>
    <d v="200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/"/>
    <s v="plays"/>
    <x v="3144"/>
    <d v="200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/"/>
    <s v="plays"/>
    <x v="3145"/>
    <d v="200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/"/>
    <s v="plays"/>
    <x v="3146"/>
    <d v="200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/"/>
    <s v="plays"/>
    <x v="3147"/>
    <d v="2004-11-06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/"/>
    <s v="plays"/>
    <x v="3148"/>
    <d v="200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/"/>
    <s v="plays"/>
    <x v="3149"/>
    <d v="200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/"/>
    <s v="plays"/>
    <x v="3150"/>
    <d v="2001-01-24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/"/>
    <s v="plays"/>
    <x v="3151"/>
    <d v="200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/"/>
    <s v="plays"/>
    <x v="3152"/>
    <d v="200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/"/>
    <s v="plays"/>
    <x v="3153"/>
    <d v="200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/"/>
    <s v="plays"/>
    <x v="3154"/>
    <d v="200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/"/>
    <s v="plays"/>
    <x v="3155"/>
    <d v="200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/"/>
    <s v="plays"/>
    <x v="3156"/>
    <d v="200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/"/>
    <s v="plays"/>
    <x v="3157"/>
    <d v="2004-07-18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/"/>
    <s v="plays"/>
    <x v="3158"/>
    <d v="200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/"/>
    <s v="plays"/>
    <x v="3159"/>
    <d v="2002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/"/>
    <s v="plays"/>
    <x v="3160"/>
    <d v="200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/"/>
    <s v="plays"/>
    <x v="3161"/>
    <d v="200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/"/>
    <s v="plays"/>
    <x v="3162"/>
    <d v="200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/"/>
    <s v="plays"/>
    <x v="3163"/>
    <d v="200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/"/>
    <s v="plays"/>
    <x v="3164"/>
    <d v="200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/"/>
    <s v="plays"/>
    <x v="3165"/>
    <d v="200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/"/>
    <s v="plays"/>
    <x v="3166"/>
    <d v="2004-11-25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/"/>
    <s v="plays"/>
    <x v="3167"/>
    <d v="2004-08-0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/"/>
    <s v="plays"/>
    <x v="3168"/>
    <d v="2004-06-12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/"/>
    <s v="plays"/>
    <x v="3169"/>
    <d v="200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/"/>
    <s v="plays"/>
    <x v="3170"/>
    <d v="200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/"/>
    <s v="plays"/>
    <x v="3171"/>
    <d v="200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/"/>
    <s v="plays"/>
    <x v="3172"/>
    <d v="200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/"/>
    <s v="plays"/>
    <x v="3173"/>
    <d v="200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/"/>
    <s v="plays"/>
    <x v="3174"/>
    <d v="200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/"/>
    <s v="plays"/>
    <x v="3175"/>
    <d v="200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/"/>
    <s v="plays"/>
    <x v="3176"/>
    <d v="200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/"/>
    <s v="plays"/>
    <x v="3177"/>
    <d v="200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/"/>
    <s v="plays"/>
    <x v="3178"/>
    <d v="2004-07-15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/"/>
    <s v="plays"/>
    <x v="3179"/>
    <d v="200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/"/>
    <s v="plays"/>
    <x v="3180"/>
    <d v="2004-06-19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/"/>
    <s v="plays"/>
    <x v="3181"/>
    <d v="200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/"/>
    <s v="plays"/>
    <x v="3182"/>
    <d v="2002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/"/>
    <s v="plays"/>
    <x v="3183"/>
    <d v="200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/"/>
    <s v="plays"/>
    <x v="3184"/>
    <d v="200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/"/>
    <s v="plays"/>
    <x v="3185"/>
    <d v="2004-07-15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/"/>
    <s v="plays"/>
    <x v="3186"/>
    <d v="200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/"/>
    <s v="plays"/>
    <x v="3187"/>
    <d v="200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/"/>
    <s v="musical"/>
    <x v="3188"/>
    <d v="200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/"/>
    <s v="musical"/>
    <x v="3189"/>
    <d v="2005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/"/>
    <s v="musical"/>
    <x v="3190"/>
    <d v="200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/"/>
    <s v="musical"/>
    <x v="3191"/>
    <d v="200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/"/>
    <s v="musical"/>
    <x v="3192"/>
    <d v="200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/"/>
    <s v="musical"/>
    <x v="3193"/>
    <d v="200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/"/>
    <s v="musical"/>
    <x v="3194"/>
    <d v="200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/"/>
    <s v="musical"/>
    <x v="3195"/>
    <d v="200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/"/>
    <s v="musical"/>
    <x v="3196"/>
    <d v="2005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/"/>
    <s v="musical"/>
    <x v="3197"/>
    <d v="200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/"/>
    <s v="musical"/>
    <x v="3198"/>
    <d v="200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/"/>
    <s v="musical"/>
    <x v="3199"/>
    <d v="200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/"/>
    <s v="musical"/>
    <x v="3200"/>
    <d v="200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/"/>
    <s v="musical"/>
    <x v="3201"/>
    <d v="200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/"/>
    <s v="musical"/>
    <x v="3202"/>
    <d v="200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/"/>
    <s v="musical"/>
    <x v="3203"/>
    <d v="200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/"/>
    <s v="musical"/>
    <x v="3204"/>
    <d v="200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/"/>
    <s v="musical"/>
    <x v="3205"/>
    <d v="200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/"/>
    <s v="musical"/>
    <x v="3206"/>
    <d v="200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/"/>
    <s v="musical"/>
    <x v="3207"/>
    <d v="200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/"/>
    <s v="plays"/>
    <x v="3208"/>
    <d v="200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/"/>
    <s v="plays"/>
    <x v="3209"/>
    <d v="200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/"/>
    <s v="plays"/>
    <x v="3210"/>
    <d v="200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/"/>
    <s v="plays"/>
    <x v="3211"/>
    <d v="2004-08-14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/"/>
    <s v="plays"/>
    <x v="3212"/>
    <d v="200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/"/>
    <s v="plays"/>
    <x v="3213"/>
    <d v="200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/"/>
    <s v="plays"/>
    <x v="3214"/>
    <d v="200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/"/>
    <s v="plays"/>
    <x v="3215"/>
    <d v="2005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/"/>
    <s v="plays"/>
    <x v="3216"/>
    <d v="2005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/"/>
    <s v="plays"/>
    <x v="3217"/>
    <d v="200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/"/>
    <s v="plays"/>
    <x v="3218"/>
    <d v="2004-12-30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/"/>
    <s v="plays"/>
    <x v="3219"/>
    <d v="2005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/"/>
    <s v="plays"/>
    <x v="3220"/>
    <d v="200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/"/>
    <s v="plays"/>
    <x v="3221"/>
    <d v="2005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/"/>
    <s v="plays"/>
    <x v="3222"/>
    <d v="2005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/"/>
    <s v="plays"/>
    <x v="3223"/>
    <d v="200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/"/>
    <s v="plays"/>
    <x v="3224"/>
    <d v="200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/"/>
    <s v="plays"/>
    <x v="3225"/>
    <d v="200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/"/>
    <s v="plays"/>
    <x v="3226"/>
    <d v="200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/"/>
    <s v="plays"/>
    <x v="3227"/>
    <d v="200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/"/>
    <s v="plays"/>
    <x v="3228"/>
    <d v="200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/"/>
    <s v="plays"/>
    <x v="3229"/>
    <d v="200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/"/>
    <s v="plays"/>
    <x v="3230"/>
    <d v="200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/"/>
    <s v="plays"/>
    <x v="3231"/>
    <d v="200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/"/>
    <s v="plays"/>
    <x v="3232"/>
    <d v="200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/"/>
    <s v="plays"/>
    <x v="3233"/>
    <d v="200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/"/>
    <s v="plays"/>
    <x v="3234"/>
    <d v="200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/"/>
    <s v="plays"/>
    <x v="3235"/>
    <d v="200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/"/>
    <s v="plays"/>
    <x v="3236"/>
    <d v="200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/"/>
    <s v="plays"/>
    <x v="3237"/>
    <d v="200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/"/>
    <s v="plays"/>
    <x v="3238"/>
    <d v="200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/"/>
    <s v="plays"/>
    <x v="3239"/>
    <d v="200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/"/>
    <s v="plays"/>
    <x v="3240"/>
    <d v="200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/"/>
    <s v="plays"/>
    <x v="3241"/>
    <d v="2004-10-13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/"/>
    <s v="plays"/>
    <x v="3242"/>
    <d v="200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/"/>
    <s v="plays"/>
    <x v="3243"/>
    <d v="2005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/"/>
    <s v="plays"/>
    <x v="3244"/>
    <d v="200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/"/>
    <s v="plays"/>
    <x v="3245"/>
    <d v="2005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/"/>
    <s v="plays"/>
    <x v="3246"/>
    <d v="200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/"/>
    <s v="plays"/>
    <x v="3247"/>
    <d v="2005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/"/>
    <s v="plays"/>
    <x v="3248"/>
    <d v="200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/"/>
    <s v="plays"/>
    <x v="3249"/>
    <d v="200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/"/>
    <s v="plays"/>
    <x v="3250"/>
    <d v="200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/"/>
    <s v="plays"/>
    <x v="3251"/>
    <d v="2005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/"/>
    <s v="plays"/>
    <x v="3252"/>
    <d v="200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/"/>
    <s v="plays"/>
    <x v="3253"/>
    <d v="200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/"/>
    <s v="plays"/>
    <x v="3254"/>
    <d v="200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/"/>
    <s v="plays"/>
    <x v="3255"/>
    <d v="200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/"/>
    <s v="plays"/>
    <x v="3256"/>
    <d v="200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/"/>
    <s v="plays"/>
    <x v="3257"/>
    <d v="200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/"/>
    <s v="plays"/>
    <x v="3258"/>
    <d v="200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/"/>
    <s v="plays"/>
    <x v="3259"/>
    <d v="200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/"/>
    <s v="plays"/>
    <x v="3260"/>
    <d v="200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/"/>
    <s v="plays"/>
    <x v="3261"/>
    <d v="2005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/"/>
    <s v="plays"/>
    <x v="3262"/>
    <d v="2004-12-21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/"/>
    <s v="plays"/>
    <x v="3263"/>
    <d v="2005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/"/>
    <s v="plays"/>
    <x v="3264"/>
    <d v="200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/"/>
    <s v="plays"/>
    <x v="3265"/>
    <d v="2005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/"/>
    <s v="plays"/>
    <x v="3266"/>
    <d v="200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/"/>
    <s v="plays"/>
    <x v="3267"/>
    <d v="200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/"/>
    <s v="plays"/>
    <x v="3268"/>
    <d v="200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/"/>
    <s v="plays"/>
    <x v="3269"/>
    <d v="200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/"/>
    <s v="plays"/>
    <x v="3270"/>
    <d v="2005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/"/>
    <s v="plays"/>
    <x v="3271"/>
    <d v="200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/"/>
    <s v="plays"/>
    <x v="3272"/>
    <d v="200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/"/>
    <s v="plays"/>
    <x v="3273"/>
    <d v="200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/"/>
    <s v="plays"/>
    <x v="3274"/>
    <d v="200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/"/>
    <s v="plays"/>
    <x v="3275"/>
    <d v="200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/"/>
    <s v="plays"/>
    <x v="3276"/>
    <d v="200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/"/>
    <s v="plays"/>
    <x v="3277"/>
    <d v="200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/"/>
    <s v="plays"/>
    <x v="3278"/>
    <d v="200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/"/>
    <s v="plays"/>
    <x v="3279"/>
    <d v="200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/"/>
    <s v="plays"/>
    <x v="3280"/>
    <d v="200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/"/>
    <s v="plays"/>
    <x v="3281"/>
    <d v="200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/"/>
    <s v="plays"/>
    <x v="3282"/>
    <d v="200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/"/>
    <s v="plays"/>
    <x v="3283"/>
    <d v="2006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/"/>
    <s v="plays"/>
    <x v="3284"/>
    <d v="2006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/"/>
    <s v="plays"/>
    <x v="3285"/>
    <d v="200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/"/>
    <s v="plays"/>
    <x v="3286"/>
    <d v="200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/"/>
    <s v="plays"/>
    <x v="3287"/>
    <d v="200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/"/>
    <s v="plays"/>
    <x v="3288"/>
    <d v="200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/"/>
    <s v="plays"/>
    <x v="3289"/>
    <d v="200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/"/>
    <s v="plays"/>
    <x v="3290"/>
    <d v="200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/"/>
    <s v="plays"/>
    <x v="3291"/>
    <d v="200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/"/>
    <s v="plays"/>
    <x v="3292"/>
    <d v="200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/"/>
    <s v="plays"/>
    <x v="3293"/>
    <d v="200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/"/>
    <s v="plays"/>
    <x v="3294"/>
    <d v="200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/"/>
    <s v="plays"/>
    <x v="3295"/>
    <d v="200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/"/>
    <s v="plays"/>
    <x v="3296"/>
    <d v="2005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/"/>
    <s v="plays"/>
    <x v="3297"/>
    <d v="200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/"/>
    <s v="plays"/>
    <x v="3298"/>
    <d v="200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/"/>
    <s v="plays"/>
    <x v="3299"/>
    <d v="2005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/"/>
    <s v="plays"/>
    <x v="3300"/>
    <d v="200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/"/>
    <s v="plays"/>
    <x v="3301"/>
    <d v="200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/"/>
    <s v="plays"/>
    <x v="3302"/>
    <d v="200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/"/>
    <s v="plays"/>
    <x v="3303"/>
    <d v="2005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/"/>
    <s v="plays"/>
    <x v="3304"/>
    <d v="200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/"/>
    <s v="plays"/>
    <x v="3305"/>
    <d v="200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/"/>
    <s v="plays"/>
    <x v="3306"/>
    <d v="200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/"/>
    <s v="plays"/>
    <x v="3307"/>
    <d v="200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/"/>
    <s v="plays"/>
    <x v="3308"/>
    <d v="200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/"/>
    <s v="plays"/>
    <x v="3309"/>
    <d v="200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/"/>
    <s v="plays"/>
    <x v="3310"/>
    <d v="200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/"/>
    <s v="plays"/>
    <x v="3311"/>
    <d v="2005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/"/>
    <s v="plays"/>
    <x v="3312"/>
    <d v="200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/"/>
    <s v="plays"/>
    <x v="3313"/>
    <d v="2006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/"/>
    <s v="plays"/>
    <x v="3314"/>
    <d v="200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/"/>
    <s v="plays"/>
    <x v="3315"/>
    <d v="200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/"/>
    <s v="plays"/>
    <x v="3316"/>
    <d v="2004-08-07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/"/>
    <s v="plays"/>
    <x v="3317"/>
    <d v="200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/"/>
    <s v="plays"/>
    <x v="3318"/>
    <d v="200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/"/>
    <s v="plays"/>
    <x v="3319"/>
    <d v="2005-01-30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/"/>
    <s v="plays"/>
    <x v="3320"/>
    <d v="200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/"/>
    <s v="plays"/>
    <x v="3321"/>
    <d v="200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/"/>
    <s v="plays"/>
    <x v="3322"/>
    <d v="200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/"/>
    <s v="plays"/>
    <x v="3323"/>
    <d v="200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/"/>
    <s v="plays"/>
    <x v="3324"/>
    <d v="200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/"/>
    <s v="plays"/>
    <x v="3325"/>
    <d v="200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/"/>
    <s v="plays"/>
    <x v="3326"/>
    <d v="200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/"/>
    <s v="plays"/>
    <x v="3327"/>
    <d v="200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/"/>
    <s v="plays"/>
    <x v="3328"/>
    <d v="2004-07-04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/"/>
    <s v="plays"/>
    <x v="3329"/>
    <d v="200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/"/>
    <s v="plays"/>
    <x v="3330"/>
    <d v="200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/"/>
    <s v="plays"/>
    <x v="3331"/>
    <d v="2005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/"/>
    <s v="plays"/>
    <x v="3332"/>
    <d v="200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/"/>
    <s v="plays"/>
    <x v="3333"/>
    <d v="2005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/"/>
    <s v="plays"/>
    <x v="3334"/>
    <d v="200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/"/>
    <s v="plays"/>
    <x v="3335"/>
    <d v="2004-08-02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/"/>
    <s v="plays"/>
    <x v="3336"/>
    <d v="200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/"/>
    <s v="plays"/>
    <x v="3337"/>
    <d v="2004-10-09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/"/>
    <s v="plays"/>
    <x v="3338"/>
    <d v="200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/"/>
    <s v="plays"/>
    <x v="3339"/>
    <d v="200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/"/>
    <s v="plays"/>
    <x v="3340"/>
    <d v="200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/"/>
    <s v="plays"/>
    <x v="3341"/>
    <d v="200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/"/>
    <s v="plays"/>
    <x v="3342"/>
    <d v="2005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/"/>
    <s v="plays"/>
    <x v="3343"/>
    <d v="200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/"/>
    <s v="plays"/>
    <x v="3344"/>
    <d v="200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/"/>
    <s v="plays"/>
    <x v="3345"/>
    <d v="200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/"/>
    <s v="plays"/>
    <x v="3346"/>
    <d v="200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/"/>
    <s v="plays"/>
    <x v="3347"/>
    <d v="200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/"/>
    <s v="plays"/>
    <x v="3348"/>
    <d v="200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/"/>
    <s v="plays"/>
    <x v="3349"/>
    <d v="200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/"/>
    <s v="plays"/>
    <x v="3350"/>
    <d v="200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/"/>
    <s v="plays"/>
    <x v="3351"/>
    <d v="200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/"/>
    <s v="plays"/>
    <x v="3352"/>
    <d v="200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/"/>
    <s v="plays"/>
    <x v="3353"/>
    <d v="200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/"/>
    <s v="plays"/>
    <x v="3354"/>
    <d v="200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/"/>
    <s v="plays"/>
    <x v="3355"/>
    <d v="200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/"/>
    <s v="plays"/>
    <x v="3356"/>
    <d v="200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/"/>
    <s v="plays"/>
    <x v="3357"/>
    <d v="200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/"/>
    <s v="plays"/>
    <x v="3358"/>
    <d v="2004-11-18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/"/>
    <s v="plays"/>
    <x v="3359"/>
    <d v="200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/"/>
    <s v="plays"/>
    <x v="3360"/>
    <d v="200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/"/>
    <s v="plays"/>
    <x v="3361"/>
    <d v="200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/"/>
    <s v="plays"/>
    <x v="3362"/>
    <d v="200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/"/>
    <s v="plays"/>
    <x v="3363"/>
    <d v="200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/"/>
    <s v="plays"/>
    <x v="3364"/>
    <d v="200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/"/>
    <s v="plays"/>
    <x v="3365"/>
    <d v="200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/"/>
    <s v="plays"/>
    <x v="3366"/>
    <d v="200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/"/>
    <s v="plays"/>
    <x v="3367"/>
    <d v="2005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/"/>
    <s v="plays"/>
    <x v="3368"/>
    <d v="200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/"/>
    <s v="plays"/>
    <x v="3369"/>
    <d v="200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/"/>
    <s v="plays"/>
    <x v="3370"/>
    <d v="200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/"/>
    <s v="plays"/>
    <x v="3371"/>
    <d v="2005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/"/>
    <s v="plays"/>
    <x v="3372"/>
    <d v="200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/"/>
    <s v="plays"/>
    <x v="3373"/>
    <d v="2005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/"/>
    <s v="plays"/>
    <x v="3374"/>
    <d v="200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/"/>
    <s v="plays"/>
    <x v="3375"/>
    <d v="2004-05-17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/"/>
    <s v="plays"/>
    <x v="3376"/>
    <d v="200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/"/>
    <s v="plays"/>
    <x v="3377"/>
    <d v="200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/"/>
    <s v="plays"/>
    <x v="3378"/>
    <d v="200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/"/>
    <s v="plays"/>
    <x v="3379"/>
    <d v="200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/"/>
    <s v="plays"/>
    <x v="3380"/>
    <d v="200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/"/>
    <s v="plays"/>
    <x v="3381"/>
    <d v="200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/"/>
    <s v="plays"/>
    <x v="3382"/>
    <d v="200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/"/>
    <s v="plays"/>
    <x v="3383"/>
    <d v="200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/"/>
    <s v="plays"/>
    <x v="3384"/>
    <d v="200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/"/>
    <s v="plays"/>
    <x v="3385"/>
    <d v="200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/"/>
    <s v="plays"/>
    <x v="3386"/>
    <d v="200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/"/>
    <s v="plays"/>
    <x v="3387"/>
    <d v="2004-12-13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/"/>
    <s v="plays"/>
    <x v="3388"/>
    <d v="2005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/"/>
    <s v="plays"/>
    <x v="3389"/>
    <d v="200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/"/>
    <s v="plays"/>
    <x v="3390"/>
    <d v="200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/"/>
    <s v="plays"/>
    <x v="3391"/>
    <d v="2004-08-07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/"/>
    <s v="plays"/>
    <x v="3392"/>
    <d v="200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/"/>
    <s v="plays"/>
    <x v="3393"/>
    <d v="200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/"/>
    <s v="plays"/>
    <x v="3394"/>
    <d v="2004-07-26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/"/>
    <s v="plays"/>
    <x v="3395"/>
    <d v="2005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/"/>
    <s v="plays"/>
    <x v="3396"/>
    <d v="2004-05-3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/"/>
    <s v="plays"/>
    <x v="3397"/>
    <d v="200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/"/>
    <s v="plays"/>
    <x v="3398"/>
    <d v="2004-11-20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/"/>
    <s v="plays"/>
    <x v="3399"/>
    <d v="200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/"/>
    <s v="plays"/>
    <x v="3400"/>
    <d v="200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/"/>
    <s v="plays"/>
    <x v="3401"/>
    <d v="200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/"/>
    <s v="plays"/>
    <x v="3402"/>
    <d v="200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/"/>
    <s v="plays"/>
    <x v="3403"/>
    <d v="200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/"/>
    <s v="plays"/>
    <x v="3404"/>
    <d v="200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/"/>
    <s v="plays"/>
    <x v="3405"/>
    <d v="200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/"/>
    <s v="plays"/>
    <x v="3406"/>
    <d v="200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/"/>
    <s v="plays"/>
    <x v="3407"/>
    <d v="200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/"/>
    <s v="plays"/>
    <x v="3408"/>
    <d v="2004-07-17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/"/>
    <s v="plays"/>
    <x v="3409"/>
    <d v="200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/"/>
    <s v="plays"/>
    <x v="3410"/>
    <d v="200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/"/>
    <s v="plays"/>
    <x v="3411"/>
    <d v="200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/"/>
    <s v="plays"/>
    <x v="3412"/>
    <d v="200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/"/>
    <s v="plays"/>
    <x v="3413"/>
    <d v="2005-02-27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/"/>
    <s v="plays"/>
    <x v="3414"/>
    <d v="200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/"/>
    <s v="plays"/>
    <x v="3415"/>
    <d v="200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/"/>
    <s v="plays"/>
    <x v="3416"/>
    <d v="200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/"/>
    <s v="plays"/>
    <x v="3417"/>
    <d v="200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/"/>
    <s v="plays"/>
    <x v="3418"/>
    <d v="200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/"/>
    <s v="plays"/>
    <x v="3419"/>
    <d v="200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/"/>
    <s v="plays"/>
    <x v="3420"/>
    <d v="200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/"/>
    <s v="plays"/>
    <x v="3421"/>
    <d v="200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/"/>
    <s v="plays"/>
    <x v="3422"/>
    <d v="2005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/"/>
    <s v="plays"/>
    <x v="3423"/>
    <d v="200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/"/>
    <s v="plays"/>
    <x v="3424"/>
    <d v="200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/"/>
    <s v="plays"/>
    <x v="3425"/>
    <d v="2004-10-03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/"/>
    <s v="plays"/>
    <x v="3426"/>
    <d v="2004-09-20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/"/>
    <s v="plays"/>
    <x v="3427"/>
    <d v="200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/"/>
    <s v="plays"/>
    <x v="3428"/>
    <d v="200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/"/>
    <s v="plays"/>
    <x v="3429"/>
    <d v="200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/"/>
    <s v="plays"/>
    <x v="3430"/>
    <d v="200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/"/>
    <s v="plays"/>
    <x v="3431"/>
    <d v="2004-08-17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/"/>
    <s v="plays"/>
    <x v="3432"/>
    <d v="2006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/"/>
    <s v="plays"/>
    <x v="3433"/>
    <d v="200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/"/>
    <s v="plays"/>
    <x v="3434"/>
    <d v="200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/"/>
    <s v="plays"/>
    <x v="3435"/>
    <d v="200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/"/>
    <s v="plays"/>
    <x v="3436"/>
    <d v="200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/"/>
    <s v="plays"/>
    <x v="3437"/>
    <d v="2005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/"/>
    <s v="plays"/>
    <x v="3438"/>
    <d v="2005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/"/>
    <s v="plays"/>
    <x v="3439"/>
    <d v="200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/"/>
    <s v="plays"/>
    <x v="3440"/>
    <d v="200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/"/>
    <s v="plays"/>
    <x v="3441"/>
    <d v="200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/"/>
    <s v="plays"/>
    <x v="3442"/>
    <d v="200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/"/>
    <s v="plays"/>
    <x v="3443"/>
    <d v="200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/"/>
    <s v="plays"/>
    <x v="3444"/>
    <d v="200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/"/>
    <s v="plays"/>
    <x v="3445"/>
    <d v="200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/"/>
    <s v="plays"/>
    <x v="3446"/>
    <d v="2005-02-04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/"/>
    <s v="plays"/>
    <x v="3447"/>
    <d v="200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/"/>
    <s v="plays"/>
    <x v="3448"/>
    <d v="200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/"/>
    <s v="plays"/>
    <x v="3449"/>
    <d v="200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/"/>
    <s v="plays"/>
    <x v="3450"/>
    <d v="200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/"/>
    <s v="plays"/>
    <x v="3451"/>
    <d v="200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/"/>
    <s v="plays"/>
    <x v="3452"/>
    <d v="200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/"/>
    <s v="plays"/>
    <x v="3453"/>
    <d v="200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/"/>
    <s v="plays"/>
    <x v="3454"/>
    <d v="200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/"/>
    <s v="plays"/>
    <x v="3455"/>
    <d v="200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/"/>
    <s v="plays"/>
    <x v="3456"/>
    <d v="2004-07-3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/"/>
    <s v="plays"/>
    <x v="3457"/>
    <d v="200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/"/>
    <s v="plays"/>
    <x v="3458"/>
    <d v="200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/"/>
    <s v="plays"/>
    <x v="3459"/>
    <d v="200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/"/>
    <s v="plays"/>
    <x v="3460"/>
    <d v="200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/"/>
    <s v="plays"/>
    <x v="3461"/>
    <d v="200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/"/>
    <s v="plays"/>
    <x v="3462"/>
    <d v="200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/"/>
    <s v="plays"/>
    <x v="3463"/>
    <d v="200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/"/>
    <s v="plays"/>
    <x v="3464"/>
    <d v="200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/"/>
    <s v="plays"/>
    <x v="3465"/>
    <d v="2005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/"/>
    <s v="plays"/>
    <x v="3466"/>
    <d v="200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/"/>
    <s v="plays"/>
    <x v="3467"/>
    <d v="200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/"/>
    <s v="plays"/>
    <x v="3468"/>
    <d v="200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/"/>
    <s v="plays"/>
    <x v="3469"/>
    <d v="200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/"/>
    <s v="plays"/>
    <x v="3470"/>
    <d v="200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/"/>
    <s v="plays"/>
    <x v="3471"/>
    <d v="200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/"/>
    <s v="plays"/>
    <x v="3472"/>
    <d v="200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/"/>
    <s v="plays"/>
    <x v="3473"/>
    <d v="2005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/"/>
    <s v="plays"/>
    <x v="3474"/>
    <d v="200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/"/>
    <s v="plays"/>
    <x v="3475"/>
    <d v="200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/"/>
    <s v="plays"/>
    <x v="3476"/>
    <d v="200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/"/>
    <s v="plays"/>
    <x v="3477"/>
    <d v="200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/"/>
    <s v="plays"/>
    <x v="3478"/>
    <d v="2005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/"/>
    <s v="plays"/>
    <x v="3479"/>
    <d v="200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/"/>
    <s v="plays"/>
    <x v="3480"/>
    <d v="200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/"/>
    <s v="plays"/>
    <x v="3481"/>
    <d v="200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/"/>
    <s v="plays"/>
    <x v="3482"/>
    <d v="2004-07-05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/"/>
    <s v="plays"/>
    <x v="3483"/>
    <d v="200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/"/>
    <s v="plays"/>
    <x v="3484"/>
    <d v="200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/"/>
    <s v="plays"/>
    <x v="3485"/>
    <d v="200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/"/>
    <s v="plays"/>
    <x v="3486"/>
    <d v="2005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/"/>
    <s v="plays"/>
    <x v="3487"/>
    <d v="200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/"/>
    <s v="plays"/>
    <x v="3488"/>
    <d v="200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/"/>
    <s v="plays"/>
    <x v="3489"/>
    <d v="200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/"/>
    <s v="plays"/>
    <x v="3490"/>
    <d v="200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/"/>
    <s v="plays"/>
    <x v="3491"/>
    <d v="200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/"/>
    <s v="plays"/>
    <x v="3492"/>
    <d v="200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/"/>
    <s v="plays"/>
    <x v="3493"/>
    <d v="200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/"/>
    <s v="plays"/>
    <x v="3494"/>
    <d v="200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/"/>
    <s v="plays"/>
    <x v="3495"/>
    <d v="200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/"/>
    <s v="plays"/>
    <x v="3496"/>
    <d v="200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/"/>
    <s v="plays"/>
    <x v="3497"/>
    <d v="200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/"/>
    <s v="plays"/>
    <x v="3498"/>
    <d v="200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/"/>
    <s v="plays"/>
    <x v="3499"/>
    <d v="200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/"/>
    <s v="plays"/>
    <x v="3500"/>
    <d v="200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/"/>
    <s v="plays"/>
    <x v="3501"/>
    <d v="2005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/"/>
    <s v="plays"/>
    <x v="3502"/>
    <d v="200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/"/>
    <s v="plays"/>
    <x v="3503"/>
    <d v="200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/"/>
    <s v="plays"/>
    <x v="3504"/>
    <d v="200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/"/>
    <s v="plays"/>
    <x v="3505"/>
    <d v="200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/"/>
    <s v="plays"/>
    <x v="3506"/>
    <d v="200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/"/>
    <s v="plays"/>
    <x v="3507"/>
    <d v="200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/"/>
    <s v="plays"/>
    <x v="3508"/>
    <d v="200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/"/>
    <s v="plays"/>
    <x v="3509"/>
    <d v="200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/"/>
    <s v="plays"/>
    <x v="3510"/>
    <d v="2004-07-01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/"/>
    <s v="plays"/>
    <x v="3511"/>
    <d v="200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/"/>
    <s v="plays"/>
    <x v="3512"/>
    <d v="200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/"/>
    <s v="plays"/>
    <x v="3513"/>
    <d v="200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/"/>
    <s v="plays"/>
    <x v="3514"/>
    <d v="200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/"/>
    <s v="plays"/>
    <x v="3515"/>
    <d v="200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/"/>
    <s v="plays"/>
    <x v="3516"/>
    <d v="200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/"/>
    <s v="plays"/>
    <x v="3517"/>
    <d v="200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/"/>
    <s v="plays"/>
    <x v="3518"/>
    <d v="2004-10-01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/"/>
    <s v="plays"/>
    <x v="3519"/>
    <d v="2005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/"/>
    <s v="plays"/>
    <x v="3520"/>
    <d v="200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/"/>
    <s v="plays"/>
    <x v="3521"/>
    <d v="200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/"/>
    <s v="plays"/>
    <x v="3522"/>
    <d v="2005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/"/>
    <s v="plays"/>
    <x v="3523"/>
    <d v="200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/"/>
    <s v="plays"/>
    <x v="3524"/>
    <d v="200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/"/>
    <s v="plays"/>
    <x v="3525"/>
    <d v="200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/"/>
    <s v="plays"/>
    <x v="3526"/>
    <d v="200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/"/>
    <s v="plays"/>
    <x v="3527"/>
    <d v="200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/"/>
    <s v="plays"/>
    <x v="3528"/>
    <d v="200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/"/>
    <s v="plays"/>
    <x v="3529"/>
    <d v="200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/"/>
    <s v="plays"/>
    <x v="3530"/>
    <d v="200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/"/>
    <s v="plays"/>
    <x v="3531"/>
    <d v="200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/"/>
    <s v="plays"/>
    <x v="3532"/>
    <d v="200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/"/>
    <s v="plays"/>
    <x v="3533"/>
    <d v="2005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/"/>
    <s v="plays"/>
    <x v="3534"/>
    <d v="2005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/"/>
    <s v="plays"/>
    <x v="3535"/>
    <d v="200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/"/>
    <s v="plays"/>
    <x v="3536"/>
    <d v="200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/"/>
    <s v="plays"/>
    <x v="3537"/>
    <d v="200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/"/>
    <s v="plays"/>
    <x v="3538"/>
    <d v="200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/"/>
    <s v="plays"/>
    <x v="3539"/>
    <d v="200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/"/>
    <s v="plays"/>
    <x v="3540"/>
    <d v="200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/"/>
    <s v="plays"/>
    <x v="3541"/>
    <d v="2005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/"/>
    <s v="plays"/>
    <x v="3542"/>
    <d v="200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/"/>
    <s v="plays"/>
    <x v="3543"/>
    <d v="2005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/"/>
    <s v="plays"/>
    <x v="3544"/>
    <d v="200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/"/>
    <s v="plays"/>
    <x v="3545"/>
    <d v="200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/"/>
    <s v="plays"/>
    <x v="3546"/>
    <d v="200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/"/>
    <s v="plays"/>
    <x v="3547"/>
    <d v="200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/"/>
    <s v="plays"/>
    <x v="3548"/>
    <d v="200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/"/>
    <s v="plays"/>
    <x v="3549"/>
    <d v="2005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/"/>
    <s v="plays"/>
    <x v="3550"/>
    <d v="200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/"/>
    <s v="plays"/>
    <x v="3551"/>
    <d v="200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/"/>
    <s v="plays"/>
    <x v="3552"/>
    <d v="2004-06-27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/"/>
    <s v="plays"/>
    <x v="3553"/>
    <d v="2005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/"/>
    <s v="plays"/>
    <x v="3554"/>
    <d v="200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/"/>
    <s v="plays"/>
    <x v="3555"/>
    <d v="200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/"/>
    <s v="plays"/>
    <x v="3556"/>
    <d v="200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/"/>
    <s v="plays"/>
    <x v="3557"/>
    <d v="200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/"/>
    <s v="plays"/>
    <x v="3558"/>
    <d v="200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/"/>
    <s v="plays"/>
    <x v="3559"/>
    <d v="200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/"/>
    <s v="plays"/>
    <x v="3560"/>
    <d v="200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/"/>
    <s v="plays"/>
    <x v="3561"/>
    <d v="200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/"/>
    <s v="plays"/>
    <x v="3562"/>
    <d v="200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/"/>
    <s v="plays"/>
    <x v="3563"/>
    <d v="200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/"/>
    <s v="plays"/>
    <x v="3564"/>
    <d v="200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/"/>
    <s v="plays"/>
    <x v="3565"/>
    <d v="200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/"/>
    <s v="plays"/>
    <x v="3566"/>
    <d v="200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/"/>
    <s v="plays"/>
    <x v="3567"/>
    <d v="200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/"/>
    <s v="plays"/>
    <x v="3568"/>
    <d v="200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/"/>
    <s v="plays"/>
    <x v="3569"/>
    <d v="2005-01-07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/"/>
    <s v="plays"/>
    <x v="3570"/>
    <d v="200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/"/>
    <s v="plays"/>
    <x v="3571"/>
    <d v="2004-10-29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/"/>
    <s v="plays"/>
    <x v="3572"/>
    <d v="2005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/"/>
    <s v="plays"/>
    <x v="3573"/>
    <d v="200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/"/>
    <s v="plays"/>
    <x v="3574"/>
    <d v="200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/"/>
    <s v="plays"/>
    <x v="3575"/>
    <d v="200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/"/>
    <s v="plays"/>
    <x v="3576"/>
    <d v="200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/"/>
    <s v="plays"/>
    <x v="3577"/>
    <d v="2005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/"/>
    <s v="plays"/>
    <x v="3578"/>
    <d v="200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/"/>
    <s v="plays"/>
    <x v="3579"/>
    <d v="200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/"/>
    <s v="plays"/>
    <x v="3580"/>
    <d v="200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/"/>
    <s v="plays"/>
    <x v="3581"/>
    <d v="2004-07-29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/"/>
    <s v="plays"/>
    <x v="3582"/>
    <d v="200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/"/>
    <s v="plays"/>
    <x v="3583"/>
    <d v="200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/"/>
    <s v="plays"/>
    <x v="3584"/>
    <d v="200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/"/>
    <s v="plays"/>
    <x v="3585"/>
    <d v="2004-12-20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/"/>
    <s v="plays"/>
    <x v="3586"/>
    <d v="200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/"/>
    <s v="plays"/>
    <x v="3587"/>
    <d v="200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/"/>
    <s v="plays"/>
    <x v="3588"/>
    <d v="200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/"/>
    <s v="plays"/>
    <x v="3589"/>
    <d v="200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/"/>
    <s v="plays"/>
    <x v="3590"/>
    <d v="200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/"/>
    <s v="plays"/>
    <x v="3591"/>
    <d v="200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/"/>
    <s v="plays"/>
    <x v="3592"/>
    <d v="200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/"/>
    <s v="plays"/>
    <x v="3593"/>
    <d v="200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/"/>
    <s v="plays"/>
    <x v="3594"/>
    <d v="200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/"/>
    <s v="plays"/>
    <x v="3595"/>
    <d v="200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/"/>
    <s v="plays"/>
    <x v="3596"/>
    <d v="200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/"/>
    <s v="plays"/>
    <x v="3597"/>
    <d v="200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/"/>
    <s v="plays"/>
    <x v="3598"/>
    <d v="2004-09-02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/"/>
    <s v="plays"/>
    <x v="3599"/>
    <d v="2005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/"/>
    <s v="plays"/>
    <x v="3600"/>
    <d v="200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/"/>
    <s v="plays"/>
    <x v="3601"/>
    <d v="200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/"/>
    <s v="plays"/>
    <x v="3602"/>
    <d v="200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/"/>
    <s v="plays"/>
    <x v="3603"/>
    <d v="200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/"/>
    <s v="plays"/>
    <x v="3604"/>
    <d v="200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/"/>
    <s v="plays"/>
    <x v="3605"/>
    <d v="200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/"/>
    <s v="plays"/>
    <x v="3606"/>
    <d v="200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/"/>
    <s v="plays"/>
    <x v="3607"/>
    <d v="2005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/"/>
    <s v="plays"/>
    <x v="3608"/>
    <d v="200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/"/>
    <s v="plays"/>
    <x v="3609"/>
    <d v="200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/"/>
    <s v="plays"/>
    <x v="3610"/>
    <d v="200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/"/>
    <s v="plays"/>
    <x v="3611"/>
    <d v="200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/"/>
    <s v="plays"/>
    <x v="3612"/>
    <d v="2004-06-08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/"/>
    <s v="plays"/>
    <x v="3613"/>
    <d v="200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/"/>
    <s v="plays"/>
    <x v="3614"/>
    <d v="200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/"/>
    <s v="plays"/>
    <x v="3615"/>
    <d v="200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/"/>
    <s v="plays"/>
    <x v="3616"/>
    <d v="200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/"/>
    <s v="plays"/>
    <x v="3617"/>
    <d v="200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/"/>
    <s v="plays"/>
    <x v="3618"/>
    <d v="200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/"/>
    <s v="plays"/>
    <x v="3619"/>
    <d v="200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/"/>
    <s v="plays"/>
    <x v="3620"/>
    <d v="2005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/"/>
    <s v="plays"/>
    <x v="3621"/>
    <d v="200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/"/>
    <s v="plays"/>
    <x v="3622"/>
    <d v="2004-09-27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/"/>
    <s v="plays"/>
    <x v="3623"/>
    <d v="200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/"/>
    <s v="plays"/>
    <x v="3624"/>
    <d v="200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/"/>
    <s v="plays"/>
    <x v="3625"/>
    <d v="200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/"/>
    <s v="plays"/>
    <x v="3626"/>
    <d v="200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/"/>
    <s v="plays"/>
    <x v="3627"/>
    <d v="200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/"/>
    <s v="musical"/>
    <x v="3628"/>
    <d v="200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/"/>
    <s v="musical"/>
    <x v="3629"/>
    <d v="200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/"/>
    <s v="musical"/>
    <x v="3630"/>
    <d v="200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/"/>
    <s v="musical"/>
    <x v="3631"/>
    <d v="200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/"/>
    <s v="musical"/>
    <x v="3632"/>
    <d v="2004-11-22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/"/>
    <s v="musical"/>
    <x v="3633"/>
    <d v="200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/"/>
    <s v="musical"/>
    <x v="3634"/>
    <d v="200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/"/>
    <s v="musical"/>
    <x v="3635"/>
    <d v="200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/"/>
    <s v="musical"/>
    <x v="3636"/>
    <d v="200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/"/>
    <s v="musical"/>
    <x v="3637"/>
    <d v="2004-12-3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/"/>
    <s v="musical"/>
    <x v="3638"/>
    <d v="2005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/"/>
    <s v="musical"/>
    <x v="3639"/>
    <d v="200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/"/>
    <s v="musical"/>
    <x v="3640"/>
    <d v="200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/"/>
    <s v="musical"/>
    <x v="3641"/>
    <d v="200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/"/>
    <s v="musical"/>
    <x v="3642"/>
    <d v="200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/"/>
    <s v="musical"/>
    <x v="3643"/>
    <d v="200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/"/>
    <s v="musical"/>
    <x v="3644"/>
    <d v="200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/"/>
    <s v="musical"/>
    <x v="3645"/>
    <d v="200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/"/>
    <s v="musical"/>
    <x v="3646"/>
    <d v="200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/"/>
    <s v="musical"/>
    <x v="3647"/>
    <d v="200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/"/>
    <s v="plays"/>
    <x v="3648"/>
    <d v="200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/"/>
    <s v="plays"/>
    <x v="3649"/>
    <d v="200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/"/>
    <s v="plays"/>
    <x v="3650"/>
    <d v="200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/"/>
    <s v="plays"/>
    <x v="3651"/>
    <d v="200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/"/>
    <s v="plays"/>
    <x v="3652"/>
    <d v="200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/"/>
    <s v="plays"/>
    <x v="3653"/>
    <d v="200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/"/>
    <s v="plays"/>
    <x v="3654"/>
    <d v="200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/"/>
    <s v="plays"/>
    <x v="3655"/>
    <d v="200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/"/>
    <s v="plays"/>
    <x v="3656"/>
    <d v="200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/"/>
    <s v="plays"/>
    <x v="3657"/>
    <d v="200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/"/>
    <s v="plays"/>
    <x v="3658"/>
    <d v="200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/"/>
    <s v="plays"/>
    <x v="3659"/>
    <d v="200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/"/>
    <s v="plays"/>
    <x v="3660"/>
    <d v="200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/"/>
    <s v="plays"/>
    <x v="3661"/>
    <d v="200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/"/>
    <s v="plays"/>
    <x v="3662"/>
    <d v="200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/"/>
    <s v="plays"/>
    <x v="3663"/>
    <d v="200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/"/>
    <s v="plays"/>
    <x v="3664"/>
    <d v="200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/"/>
    <s v="plays"/>
    <x v="3665"/>
    <d v="2005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/"/>
    <s v="plays"/>
    <x v="3666"/>
    <d v="200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/"/>
    <s v="plays"/>
    <x v="3667"/>
    <d v="200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/"/>
    <s v="plays"/>
    <x v="3668"/>
    <d v="200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/"/>
    <s v="plays"/>
    <x v="3669"/>
    <d v="200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/"/>
    <s v="plays"/>
    <x v="3670"/>
    <d v="200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/"/>
    <s v="plays"/>
    <x v="3671"/>
    <d v="200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/"/>
    <s v="plays"/>
    <x v="3672"/>
    <d v="2004-09-25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/"/>
    <s v="plays"/>
    <x v="3673"/>
    <d v="200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/"/>
    <s v="plays"/>
    <x v="3674"/>
    <d v="200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/"/>
    <s v="plays"/>
    <x v="3675"/>
    <d v="200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/"/>
    <s v="plays"/>
    <x v="3676"/>
    <d v="2004-09-11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/"/>
    <s v="plays"/>
    <x v="3677"/>
    <d v="2004-07-02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/"/>
    <s v="plays"/>
    <x v="3678"/>
    <d v="200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/"/>
    <s v="plays"/>
    <x v="3679"/>
    <d v="200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/"/>
    <s v="plays"/>
    <x v="3680"/>
    <d v="200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/"/>
    <s v="plays"/>
    <x v="3681"/>
    <d v="200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/"/>
    <s v="plays"/>
    <x v="3682"/>
    <d v="2004-06-15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/"/>
    <s v="plays"/>
    <x v="3683"/>
    <d v="200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/"/>
    <s v="plays"/>
    <x v="3684"/>
    <d v="200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/"/>
    <s v="plays"/>
    <x v="3685"/>
    <d v="2004-05-18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/"/>
    <s v="plays"/>
    <x v="3686"/>
    <d v="200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/"/>
    <s v="plays"/>
    <x v="3687"/>
    <d v="2004-06-26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/"/>
    <s v="plays"/>
    <x v="3688"/>
    <d v="200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/"/>
    <s v="plays"/>
    <x v="3689"/>
    <d v="2005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/"/>
    <s v="plays"/>
    <x v="3690"/>
    <d v="2004-11-26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/"/>
    <s v="plays"/>
    <x v="3691"/>
    <d v="2005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/"/>
    <s v="plays"/>
    <x v="3692"/>
    <d v="200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/"/>
    <s v="plays"/>
    <x v="3693"/>
    <d v="200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/"/>
    <s v="plays"/>
    <x v="3694"/>
    <d v="200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/"/>
    <s v="plays"/>
    <x v="3695"/>
    <d v="200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/"/>
    <s v="plays"/>
    <x v="3696"/>
    <d v="200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/"/>
    <s v="plays"/>
    <x v="3697"/>
    <d v="200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/"/>
    <s v="plays"/>
    <x v="3698"/>
    <d v="200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/"/>
    <s v="plays"/>
    <x v="3699"/>
    <d v="2004-10-14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/"/>
    <s v="plays"/>
    <x v="3700"/>
    <d v="2004-09-29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/"/>
    <s v="plays"/>
    <x v="3701"/>
    <d v="200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/"/>
    <s v="plays"/>
    <x v="3702"/>
    <d v="200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/"/>
    <s v="plays"/>
    <x v="3703"/>
    <d v="200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/"/>
    <s v="plays"/>
    <x v="3704"/>
    <d v="200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/"/>
    <s v="plays"/>
    <x v="3705"/>
    <d v="200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/"/>
    <s v="plays"/>
    <x v="3706"/>
    <d v="200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/"/>
    <s v="plays"/>
    <x v="3707"/>
    <d v="200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/"/>
    <s v="plays"/>
    <x v="3708"/>
    <d v="2004-07-03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/"/>
    <s v="plays"/>
    <x v="3709"/>
    <d v="2004-06-24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/"/>
    <s v="plays"/>
    <x v="3710"/>
    <d v="2005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/"/>
    <s v="plays"/>
    <x v="3711"/>
    <d v="200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/"/>
    <s v="plays"/>
    <x v="3712"/>
    <d v="200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/"/>
    <s v="plays"/>
    <x v="3713"/>
    <d v="200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/"/>
    <s v="plays"/>
    <x v="3714"/>
    <d v="200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/"/>
    <s v="plays"/>
    <x v="3715"/>
    <d v="200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/"/>
    <s v="plays"/>
    <x v="3716"/>
    <d v="200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/"/>
    <s v="plays"/>
    <x v="3717"/>
    <d v="2005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/"/>
    <s v="plays"/>
    <x v="3718"/>
    <d v="2005-02-26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/"/>
    <s v="plays"/>
    <x v="3719"/>
    <d v="2005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/"/>
    <s v="plays"/>
    <x v="3720"/>
    <d v="200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/"/>
    <s v="plays"/>
    <x v="3721"/>
    <d v="200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/"/>
    <s v="plays"/>
    <x v="3722"/>
    <d v="2006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/"/>
    <s v="plays"/>
    <x v="3723"/>
    <d v="200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/"/>
    <s v="plays"/>
    <x v="3724"/>
    <d v="200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/"/>
    <s v="plays"/>
    <x v="3725"/>
    <d v="200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/"/>
    <s v="plays"/>
    <x v="3726"/>
    <d v="200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/"/>
    <s v="plays"/>
    <x v="3727"/>
    <d v="200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/"/>
    <s v="plays"/>
    <x v="3728"/>
    <d v="200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/"/>
    <s v="plays"/>
    <x v="3729"/>
    <d v="200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/"/>
    <s v="plays"/>
    <x v="3730"/>
    <d v="200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/"/>
    <s v="plays"/>
    <x v="3731"/>
    <d v="2005-01-09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/"/>
    <s v="plays"/>
    <x v="3732"/>
    <d v="2005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/"/>
    <s v="plays"/>
    <x v="3733"/>
    <d v="200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/"/>
    <s v="plays"/>
    <x v="3734"/>
    <d v="2005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/"/>
    <s v="plays"/>
    <x v="3735"/>
    <d v="200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/"/>
    <s v="plays"/>
    <x v="3736"/>
    <d v="2005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/"/>
    <s v="plays"/>
    <x v="3737"/>
    <d v="2005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/"/>
    <s v="plays"/>
    <x v="3738"/>
    <d v="200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/"/>
    <s v="plays"/>
    <x v="3739"/>
    <d v="200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/"/>
    <s v="plays"/>
    <x v="3740"/>
    <d v="2004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/"/>
    <s v="plays"/>
    <x v="3741"/>
    <d v="200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/"/>
    <s v="plays"/>
    <x v="3742"/>
    <d v="2004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/"/>
    <s v="plays"/>
    <x v="3743"/>
    <d v="200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/"/>
    <s v="plays"/>
    <x v="3744"/>
    <d v="2004-07-04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/"/>
    <s v="plays"/>
    <x v="3745"/>
    <d v="2004-08-09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/"/>
    <s v="plays"/>
    <x v="3746"/>
    <d v="200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/"/>
    <s v="plays"/>
    <x v="3747"/>
    <d v="200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/"/>
    <s v="musical"/>
    <x v="3748"/>
    <d v="200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/"/>
    <s v="musical"/>
    <x v="3749"/>
    <d v="200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/"/>
    <s v="musical"/>
    <x v="3750"/>
    <d v="2005-02-09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/"/>
    <s v="musical"/>
    <x v="3751"/>
    <d v="200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/"/>
    <s v="musical"/>
    <x v="3752"/>
    <d v="200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/"/>
    <s v="musical"/>
    <x v="3753"/>
    <d v="200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/"/>
    <s v="musical"/>
    <x v="3754"/>
    <d v="2004-07-25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/"/>
    <s v="musical"/>
    <x v="3755"/>
    <d v="200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/"/>
    <s v="musical"/>
    <x v="3756"/>
    <d v="200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/"/>
    <s v="musical"/>
    <x v="3757"/>
    <d v="2004-11-30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/"/>
    <s v="musical"/>
    <x v="3758"/>
    <d v="2004-05-18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/"/>
    <s v="musical"/>
    <x v="3759"/>
    <d v="200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/"/>
    <s v="musical"/>
    <x v="3760"/>
    <d v="200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/"/>
    <s v="musical"/>
    <x v="3761"/>
    <d v="2005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/"/>
    <s v="musical"/>
    <x v="3762"/>
    <d v="2005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/"/>
    <s v="musical"/>
    <x v="3763"/>
    <d v="200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/"/>
    <s v="musical"/>
    <x v="3764"/>
    <d v="200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/"/>
    <s v="musical"/>
    <x v="3765"/>
    <d v="200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/"/>
    <s v="musical"/>
    <x v="3766"/>
    <d v="200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/"/>
    <s v="musical"/>
    <x v="3767"/>
    <d v="200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/"/>
    <s v="musical"/>
    <x v="3768"/>
    <d v="200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/"/>
    <s v="musical"/>
    <x v="3769"/>
    <d v="200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/"/>
    <s v="musical"/>
    <x v="3770"/>
    <d v="2005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/"/>
    <s v="musical"/>
    <x v="3771"/>
    <d v="200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/"/>
    <s v="musical"/>
    <x v="3772"/>
    <d v="200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/"/>
    <s v="musical"/>
    <x v="3773"/>
    <d v="200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/"/>
    <s v="musical"/>
    <x v="3774"/>
    <d v="200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/"/>
    <s v="musical"/>
    <x v="3775"/>
    <d v="200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/"/>
    <s v="musical"/>
    <x v="3776"/>
    <d v="200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/"/>
    <s v="musical"/>
    <x v="3777"/>
    <d v="2004-09-26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/"/>
    <s v="musical"/>
    <x v="3778"/>
    <d v="2005-02-13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/"/>
    <s v="musical"/>
    <x v="3779"/>
    <d v="200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/"/>
    <s v="musical"/>
    <x v="3780"/>
    <d v="200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/"/>
    <s v="musical"/>
    <x v="3781"/>
    <d v="200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/"/>
    <s v="musical"/>
    <x v="3782"/>
    <d v="200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/"/>
    <s v="musical"/>
    <x v="3783"/>
    <d v="200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/"/>
    <s v="musical"/>
    <x v="3784"/>
    <d v="200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/"/>
    <s v="musical"/>
    <x v="3785"/>
    <d v="200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/"/>
    <s v="musical"/>
    <x v="3786"/>
    <d v="200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/"/>
    <s v="musical"/>
    <x v="3787"/>
    <d v="200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/"/>
    <s v="musical"/>
    <x v="3788"/>
    <d v="2005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/"/>
    <s v="musical"/>
    <x v="3789"/>
    <d v="200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/"/>
    <s v="musical"/>
    <x v="3790"/>
    <d v="200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/"/>
    <s v="musical"/>
    <x v="3791"/>
    <d v="2004-07-05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/"/>
    <s v="musical"/>
    <x v="3792"/>
    <d v="200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/"/>
    <s v="musical"/>
    <x v="3793"/>
    <d v="200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/"/>
    <s v="musical"/>
    <x v="3794"/>
    <d v="2005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/"/>
    <s v="musical"/>
    <x v="3795"/>
    <d v="200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/"/>
    <s v="musical"/>
    <x v="3796"/>
    <d v="200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/"/>
    <s v="musical"/>
    <x v="3797"/>
    <d v="200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/"/>
    <s v="musical"/>
    <x v="3798"/>
    <d v="2004-08-09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/"/>
    <s v="musical"/>
    <x v="3799"/>
    <d v="200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/"/>
    <s v="musical"/>
    <x v="3800"/>
    <d v="200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/"/>
    <s v="musical"/>
    <x v="3801"/>
    <d v="200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/"/>
    <s v="musical"/>
    <x v="3802"/>
    <d v="2005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/"/>
    <s v="musical"/>
    <x v="3803"/>
    <d v="200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/"/>
    <s v="musical"/>
    <x v="3804"/>
    <d v="200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/"/>
    <s v="musical"/>
    <x v="3805"/>
    <d v="200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/"/>
    <s v="musical"/>
    <x v="3806"/>
    <d v="200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/"/>
    <s v="musical"/>
    <x v="3807"/>
    <d v="200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/"/>
    <s v="plays"/>
    <x v="3808"/>
    <d v="200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/"/>
    <s v="plays"/>
    <x v="3809"/>
    <d v="2004-07-29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/"/>
    <s v="plays"/>
    <x v="3810"/>
    <d v="2005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/"/>
    <s v="plays"/>
    <x v="3811"/>
    <d v="200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/"/>
    <s v="plays"/>
    <x v="3812"/>
    <d v="200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/"/>
    <s v="plays"/>
    <x v="3813"/>
    <d v="200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/"/>
    <s v="plays"/>
    <x v="3814"/>
    <d v="2005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/"/>
    <s v="plays"/>
    <x v="3815"/>
    <d v="200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/"/>
    <s v="plays"/>
    <x v="3816"/>
    <d v="200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/"/>
    <s v="plays"/>
    <x v="3817"/>
    <d v="200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/"/>
    <s v="plays"/>
    <x v="3818"/>
    <d v="200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/"/>
    <s v="plays"/>
    <x v="3819"/>
    <d v="2005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/"/>
    <s v="plays"/>
    <x v="3820"/>
    <d v="200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/"/>
    <s v="plays"/>
    <x v="3821"/>
    <d v="200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/"/>
    <s v="plays"/>
    <x v="3822"/>
    <d v="2006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/"/>
    <s v="plays"/>
    <x v="3823"/>
    <d v="200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/"/>
    <s v="plays"/>
    <x v="3824"/>
    <d v="200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/"/>
    <s v="plays"/>
    <x v="3825"/>
    <d v="2005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/"/>
    <s v="plays"/>
    <x v="3826"/>
    <d v="200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/"/>
    <s v="plays"/>
    <x v="3827"/>
    <d v="200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/"/>
    <s v="plays"/>
    <x v="3828"/>
    <d v="200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/"/>
    <s v="plays"/>
    <x v="3829"/>
    <d v="200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/"/>
    <s v="plays"/>
    <x v="3830"/>
    <d v="200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/"/>
    <s v="plays"/>
    <x v="3831"/>
    <d v="200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/"/>
    <s v="plays"/>
    <x v="3832"/>
    <d v="200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/"/>
    <s v="plays"/>
    <x v="3833"/>
    <d v="200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/"/>
    <s v="plays"/>
    <x v="3834"/>
    <d v="200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/"/>
    <s v="plays"/>
    <x v="3835"/>
    <d v="200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/"/>
    <s v="plays"/>
    <x v="3836"/>
    <d v="200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/"/>
    <s v="plays"/>
    <x v="3837"/>
    <d v="200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/"/>
    <s v="plays"/>
    <x v="3838"/>
    <d v="200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/"/>
    <s v="plays"/>
    <x v="3839"/>
    <d v="2005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/"/>
    <s v="plays"/>
    <x v="3840"/>
    <d v="200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/"/>
    <s v="plays"/>
    <x v="3841"/>
    <d v="200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/"/>
    <s v="plays"/>
    <x v="3842"/>
    <d v="200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/"/>
    <s v="plays"/>
    <x v="3843"/>
    <d v="200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/"/>
    <s v="plays"/>
    <x v="3844"/>
    <d v="200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/"/>
    <s v="plays"/>
    <x v="3845"/>
    <d v="2005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/"/>
    <s v="plays"/>
    <x v="3846"/>
    <d v="2004-10-03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/"/>
    <s v="plays"/>
    <x v="3847"/>
    <d v="200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/"/>
    <s v="plays"/>
    <x v="3848"/>
    <d v="200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/"/>
    <s v="plays"/>
    <x v="3849"/>
    <d v="2005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/"/>
    <s v="plays"/>
    <x v="3850"/>
    <d v="2004-12-3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/"/>
    <s v="plays"/>
    <x v="3851"/>
    <d v="200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/"/>
    <s v="plays"/>
    <x v="3852"/>
    <d v="2005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/"/>
    <s v="plays"/>
    <x v="3853"/>
    <d v="2004-08-3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/"/>
    <s v="plays"/>
    <x v="3854"/>
    <d v="200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/"/>
    <s v="plays"/>
    <x v="3855"/>
    <d v="200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/"/>
    <s v="plays"/>
    <x v="3856"/>
    <d v="200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/"/>
    <s v="plays"/>
    <x v="3857"/>
    <d v="200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/"/>
    <s v="plays"/>
    <x v="3858"/>
    <d v="2005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/"/>
    <s v="plays"/>
    <x v="3859"/>
    <d v="200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/"/>
    <s v="plays"/>
    <x v="3860"/>
    <d v="2004-08-11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/"/>
    <s v="plays"/>
    <x v="3861"/>
    <d v="2004-11-11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/"/>
    <s v="plays"/>
    <x v="3862"/>
    <d v="200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/"/>
    <s v="plays"/>
    <x v="3863"/>
    <d v="200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/"/>
    <s v="plays"/>
    <x v="3864"/>
    <d v="200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/"/>
    <s v="plays"/>
    <x v="3865"/>
    <d v="2004-08-29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/"/>
    <s v="plays"/>
    <x v="3866"/>
    <d v="200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/"/>
    <s v="plays"/>
    <x v="3867"/>
    <d v="200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/"/>
    <s v="musical"/>
    <x v="3868"/>
    <d v="2004-09-07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/"/>
    <s v="musical"/>
    <x v="3869"/>
    <d v="200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/"/>
    <s v="musical"/>
    <x v="3870"/>
    <d v="2004-07-02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/"/>
    <s v="musical"/>
    <x v="3871"/>
    <d v="200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/"/>
    <s v="musical"/>
    <x v="3872"/>
    <d v="200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/"/>
    <s v="musical"/>
    <x v="3873"/>
    <d v="200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/"/>
    <s v="musical"/>
    <x v="3874"/>
    <d v="200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/"/>
    <s v="musical"/>
    <x v="3875"/>
    <d v="200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/"/>
    <s v="musical"/>
    <x v="3876"/>
    <d v="200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/"/>
    <s v="musical"/>
    <x v="3877"/>
    <d v="200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/"/>
    <s v="musical"/>
    <x v="3878"/>
    <d v="200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/"/>
    <s v="musical"/>
    <x v="3879"/>
    <d v="200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/"/>
    <s v="musical"/>
    <x v="3880"/>
    <d v="2004-07-29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/"/>
    <s v="musical"/>
    <x v="3881"/>
    <d v="200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/"/>
    <s v="musical"/>
    <x v="3882"/>
    <d v="200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/"/>
    <s v="musical"/>
    <x v="3883"/>
    <d v="200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/"/>
    <s v="musical"/>
    <x v="3884"/>
    <d v="200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/"/>
    <s v="musical"/>
    <x v="3885"/>
    <d v="200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/"/>
    <s v="musical"/>
    <x v="3886"/>
    <d v="200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/"/>
    <s v="musical"/>
    <x v="3887"/>
    <d v="200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/"/>
    <s v="plays"/>
    <x v="3888"/>
    <d v="200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/"/>
    <s v="plays"/>
    <x v="3889"/>
    <d v="200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/"/>
    <s v="plays"/>
    <x v="3890"/>
    <d v="2005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/"/>
    <s v="plays"/>
    <x v="3891"/>
    <d v="200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/"/>
    <s v="plays"/>
    <x v="3892"/>
    <d v="200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/"/>
    <s v="plays"/>
    <x v="3893"/>
    <d v="200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/"/>
    <s v="plays"/>
    <x v="3894"/>
    <d v="200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/"/>
    <s v="plays"/>
    <x v="3895"/>
    <d v="2005-02-27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/"/>
    <s v="plays"/>
    <x v="3896"/>
    <d v="200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/"/>
    <s v="plays"/>
    <x v="3897"/>
    <d v="200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/"/>
    <s v="plays"/>
    <x v="3898"/>
    <d v="200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/"/>
    <s v="plays"/>
    <x v="3899"/>
    <d v="2004-08-11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/"/>
    <s v="plays"/>
    <x v="3900"/>
    <d v="200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/"/>
    <s v="plays"/>
    <x v="3901"/>
    <d v="200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/"/>
    <s v="plays"/>
    <x v="3902"/>
    <d v="200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/"/>
    <s v="plays"/>
    <x v="3903"/>
    <d v="2005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/"/>
    <s v="plays"/>
    <x v="3904"/>
    <d v="200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/"/>
    <s v="plays"/>
    <x v="3905"/>
    <d v="200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/"/>
    <s v="plays"/>
    <x v="3906"/>
    <d v="200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/"/>
    <s v="plays"/>
    <x v="3907"/>
    <d v="200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/"/>
    <s v="plays"/>
    <x v="3908"/>
    <d v="200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/"/>
    <s v="plays"/>
    <x v="3909"/>
    <d v="200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/"/>
    <s v="plays"/>
    <x v="3910"/>
    <d v="2005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/"/>
    <s v="plays"/>
    <x v="3911"/>
    <d v="2004-11-25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/"/>
    <s v="plays"/>
    <x v="3912"/>
    <d v="200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/"/>
    <s v="plays"/>
    <x v="3913"/>
    <d v="200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/"/>
    <s v="plays"/>
    <x v="3914"/>
    <d v="2005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/"/>
    <s v="plays"/>
    <x v="3915"/>
    <d v="200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/"/>
    <s v="plays"/>
    <x v="3916"/>
    <d v="200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/"/>
    <s v="plays"/>
    <x v="3917"/>
    <d v="200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/"/>
    <s v="plays"/>
    <x v="3918"/>
    <d v="2004-08-03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/"/>
    <s v="plays"/>
    <x v="3919"/>
    <d v="200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/"/>
    <s v="plays"/>
    <x v="3920"/>
    <d v="200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/"/>
    <s v="plays"/>
    <x v="3921"/>
    <d v="200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/"/>
    <s v="plays"/>
    <x v="3922"/>
    <d v="200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/"/>
    <s v="plays"/>
    <x v="3923"/>
    <d v="200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/"/>
    <s v="plays"/>
    <x v="3924"/>
    <d v="2004-06-25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/"/>
    <s v="plays"/>
    <x v="3925"/>
    <d v="2004-07-29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/"/>
    <s v="plays"/>
    <x v="3926"/>
    <d v="200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/"/>
    <s v="plays"/>
    <x v="3927"/>
    <d v="200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/"/>
    <s v="plays"/>
    <x v="3928"/>
    <d v="200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/"/>
    <s v="plays"/>
    <x v="3929"/>
    <d v="200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/"/>
    <s v="plays"/>
    <x v="3930"/>
    <d v="200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/"/>
    <s v="plays"/>
    <x v="3931"/>
    <d v="200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/"/>
    <s v="plays"/>
    <x v="3932"/>
    <d v="200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/"/>
    <s v="plays"/>
    <x v="3933"/>
    <d v="200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/"/>
    <s v="plays"/>
    <x v="3934"/>
    <d v="200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/"/>
    <s v="plays"/>
    <x v="3935"/>
    <d v="200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/"/>
    <s v="plays"/>
    <x v="3936"/>
    <d v="200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/"/>
    <s v="plays"/>
    <x v="3937"/>
    <d v="200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/"/>
    <s v="plays"/>
    <x v="3938"/>
    <d v="200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/"/>
    <s v="plays"/>
    <x v="3939"/>
    <d v="2004-10-06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/"/>
    <s v="plays"/>
    <x v="3940"/>
    <d v="200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/"/>
    <s v="plays"/>
    <x v="3941"/>
    <d v="2004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/"/>
    <s v="plays"/>
    <x v="3942"/>
    <d v="200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/"/>
    <s v="plays"/>
    <x v="3943"/>
    <d v="200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/"/>
    <s v="plays"/>
    <x v="3944"/>
    <d v="200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/"/>
    <s v="plays"/>
    <x v="3945"/>
    <d v="2005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/"/>
    <s v="plays"/>
    <x v="3946"/>
    <d v="200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/"/>
    <s v="plays"/>
    <x v="3947"/>
    <d v="200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/"/>
    <s v="plays"/>
    <x v="3948"/>
    <d v="200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/"/>
    <s v="plays"/>
    <x v="3949"/>
    <d v="200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/"/>
    <s v="plays"/>
    <x v="3950"/>
    <d v="200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/"/>
    <s v="plays"/>
    <x v="3951"/>
    <d v="200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/"/>
    <s v="plays"/>
    <x v="3952"/>
    <d v="2005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/"/>
    <s v="plays"/>
    <x v="3953"/>
    <d v="200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/"/>
    <s v="plays"/>
    <x v="3954"/>
    <d v="200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/"/>
    <s v="plays"/>
    <x v="3955"/>
    <d v="200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/"/>
    <s v="plays"/>
    <x v="3956"/>
    <d v="200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/"/>
    <s v="plays"/>
    <x v="3957"/>
    <d v="200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/"/>
    <s v="plays"/>
    <x v="3958"/>
    <d v="200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/"/>
    <s v="plays"/>
    <x v="3959"/>
    <d v="200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/"/>
    <s v="plays"/>
    <x v="3960"/>
    <d v="200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/"/>
    <s v="plays"/>
    <x v="3961"/>
    <d v="200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/"/>
    <s v="plays"/>
    <x v="3962"/>
    <d v="200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/"/>
    <s v="plays"/>
    <x v="3963"/>
    <d v="200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/"/>
    <s v="plays"/>
    <x v="3964"/>
    <d v="200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/"/>
    <s v="plays"/>
    <x v="3965"/>
    <d v="200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/"/>
    <s v="plays"/>
    <x v="3966"/>
    <d v="200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/"/>
    <s v="plays"/>
    <x v="3967"/>
    <d v="200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/"/>
    <s v="plays"/>
    <x v="3968"/>
    <d v="200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/"/>
    <s v="plays"/>
    <x v="3969"/>
    <d v="200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/"/>
    <s v="plays"/>
    <x v="3970"/>
    <d v="200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/"/>
    <s v="plays"/>
    <x v="3971"/>
    <d v="2004-07-20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/"/>
    <s v="plays"/>
    <x v="3972"/>
    <d v="200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/"/>
    <s v="plays"/>
    <x v="3973"/>
    <d v="200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/"/>
    <s v="plays"/>
    <x v="3974"/>
    <d v="200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/"/>
    <s v="plays"/>
    <x v="3975"/>
    <d v="200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/"/>
    <s v="plays"/>
    <x v="3976"/>
    <d v="200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/"/>
    <s v="plays"/>
    <x v="3977"/>
    <d v="200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/"/>
    <s v="plays"/>
    <x v="3978"/>
    <d v="200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/"/>
    <s v="plays"/>
    <x v="3979"/>
    <d v="200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/"/>
    <s v="plays"/>
    <x v="3980"/>
    <d v="2004-07-04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/"/>
    <s v="plays"/>
    <x v="3981"/>
    <d v="200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/"/>
    <s v="plays"/>
    <x v="3982"/>
    <d v="200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/"/>
    <s v="plays"/>
    <x v="3983"/>
    <d v="200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/"/>
    <s v="plays"/>
    <x v="3984"/>
    <d v="200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/"/>
    <s v="plays"/>
    <x v="3985"/>
    <d v="200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/"/>
    <s v="plays"/>
    <x v="3986"/>
    <d v="200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/"/>
    <s v="plays"/>
    <x v="3987"/>
    <d v="2004-05-15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/"/>
    <s v="plays"/>
    <x v="3988"/>
    <d v="200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/"/>
    <s v="plays"/>
    <x v="3989"/>
    <d v="200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/"/>
    <s v="plays"/>
    <x v="3990"/>
    <d v="200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/"/>
    <s v="plays"/>
    <x v="3991"/>
    <d v="200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/"/>
    <s v="plays"/>
    <x v="3992"/>
    <d v="200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/"/>
    <s v="plays"/>
    <x v="3993"/>
    <d v="2005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/"/>
    <s v="plays"/>
    <x v="3994"/>
    <d v="200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/"/>
    <s v="plays"/>
    <x v="3995"/>
    <d v="200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/"/>
    <s v="plays"/>
    <x v="3996"/>
    <d v="200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/"/>
    <s v="plays"/>
    <x v="3997"/>
    <d v="2005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/"/>
    <s v="plays"/>
    <x v="3998"/>
    <d v="200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/"/>
    <s v="plays"/>
    <x v="3999"/>
    <d v="2004-08-30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/"/>
    <s v="plays"/>
    <x v="4000"/>
    <d v="200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/"/>
    <s v="plays"/>
    <x v="4001"/>
    <d v="200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/"/>
    <s v="plays"/>
    <x v="4002"/>
    <d v="2004-09-26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/"/>
    <s v="plays"/>
    <x v="4003"/>
    <d v="2005-02-14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/"/>
    <s v="plays"/>
    <x v="4004"/>
    <d v="200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/"/>
    <s v="plays"/>
    <x v="4005"/>
    <d v="200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/"/>
    <s v="plays"/>
    <x v="4006"/>
    <d v="200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/"/>
    <s v="plays"/>
    <x v="4007"/>
    <d v="200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/"/>
    <s v="plays"/>
    <x v="4008"/>
    <d v="200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/"/>
    <s v="plays"/>
    <x v="4009"/>
    <d v="2004-09-08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/"/>
    <s v="plays"/>
    <x v="4010"/>
    <d v="200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/"/>
    <s v="plays"/>
    <x v="4011"/>
    <d v="200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/"/>
    <s v="plays"/>
    <x v="4012"/>
    <d v="200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/"/>
    <s v="plays"/>
    <x v="4013"/>
    <d v="2005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/"/>
    <s v="plays"/>
    <x v="4014"/>
    <d v="200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/"/>
    <s v="plays"/>
    <x v="4015"/>
    <d v="2005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/"/>
    <s v="plays"/>
    <x v="4016"/>
    <d v="200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/"/>
    <s v="plays"/>
    <x v="4017"/>
    <d v="2004-09-03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/"/>
    <s v="plays"/>
    <x v="4018"/>
    <d v="200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/"/>
    <s v="plays"/>
    <x v="4019"/>
    <d v="200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/"/>
    <s v="plays"/>
    <x v="4020"/>
    <d v="2005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/"/>
    <s v="plays"/>
    <x v="4021"/>
    <d v="2004-10-25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/"/>
    <s v="plays"/>
    <x v="4022"/>
    <d v="2005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/"/>
    <s v="plays"/>
    <x v="4023"/>
    <d v="200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/"/>
    <s v="plays"/>
    <x v="4024"/>
    <d v="200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/"/>
    <s v="plays"/>
    <x v="4025"/>
    <d v="2005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/"/>
    <s v="plays"/>
    <x v="4026"/>
    <d v="200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/"/>
    <s v="plays"/>
    <x v="4027"/>
    <d v="200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/"/>
    <s v="plays"/>
    <x v="4028"/>
    <d v="2004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/"/>
    <s v="plays"/>
    <x v="4029"/>
    <d v="200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/"/>
    <s v="plays"/>
    <x v="4030"/>
    <d v="200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/"/>
    <s v="plays"/>
    <x v="4031"/>
    <d v="200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/"/>
    <s v="plays"/>
    <x v="4032"/>
    <d v="200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/"/>
    <s v="plays"/>
    <x v="4033"/>
    <d v="200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/"/>
    <s v="plays"/>
    <x v="4034"/>
    <d v="2005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/"/>
    <s v="plays"/>
    <x v="4035"/>
    <d v="200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/"/>
    <s v="plays"/>
    <x v="4036"/>
    <d v="200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/"/>
    <s v="plays"/>
    <x v="4037"/>
    <d v="200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/"/>
    <s v="plays"/>
    <x v="4038"/>
    <d v="2004-10-16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/"/>
    <s v="plays"/>
    <x v="4039"/>
    <d v="200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/"/>
    <s v="plays"/>
    <x v="4040"/>
    <d v="2005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/"/>
    <s v="plays"/>
    <x v="4041"/>
    <d v="200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/"/>
    <s v="plays"/>
    <x v="4042"/>
    <d v="2005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/"/>
    <s v="plays"/>
    <x v="4043"/>
    <d v="200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/"/>
    <s v="plays"/>
    <x v="4044"/>
    <d v="200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/"/>
    <s v="plays"/>
    <x v="4045"/>
    <d v="200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/"/>
    <s v="plays"/>
    <x v="4046"/>
    <d v="200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/"/>
    <s v="plays"/>
    <x v="4047"/>
    <d v="200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/"/>
    <s v="plays"/>
    <x v="4048"/>
    <d v="200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/"/>
    <s v="plays"/>
    <x v="4049"/>
    <d v="200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/"/>
    <s v="plays"/>
    <x v="4050"/>
    <d v="2004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/"/>
    <s v="plays"/>
    <x v="4051"/>
    <d v="200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/"/>
    <s v="plays"/>
    <x v="4052"/>
    <d v="200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/"/>
    <s v="plays"/>
    <x v="4053"/>
    <d v="200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/"/>
    <s v="plays"/>
    <x v="4054"/>
    <d v="200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/"/>
    <s v="plays"/>
    <x v="4055"/>
    <d v="2004-06-18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/"/>
    <s v="plays"/>
    <x v="4056"/>
    <d v="200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/"/>
    <s v="plays"/>
    <x v="4057"/>
    <d v="200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/"/>
    <s v="plays"/>
    <x v="4058"/>
    <d v="200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/"/>
    <s v="plays"/>
    <x v="4059"/>
    <d v="200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/"/>
    <s v="plays"/>
    <x v="4060"/>
    <d v="2004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/"/>
    <s v="plays"/>
    <x v="4061"/>
    <d v="200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/"/>
    <s v="plays"/>
    <x v="4062"/>
    <d v="200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/"/>
    <s v="plays"/>
    <x v="4063"/>
    <d v="200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/"/>
    <s v="plays"/>
    <x v="4064"/>
    <d v="2005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/"/>
    <s v="plays"/>
    <x v="4065"/>
    <d v="200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/"/>
    <s v="plays"/>
    <x v="4066"/>
    <d v="200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/"/>
    <s v="plays"/>
    <x v="4067"/>
    <d v="200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/"/>
    <s v="plays"/>
    <x v="4068"/>
    <d v="200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/"/>
    <s v="plays"/>
    <x v="4069"/>
    <d v="2005-02-27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/"/>
    <s v="plays"/>
    <x v="4070"/>
    <d v="200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/"/>
    <s v="plays"/>
    <x v="4071"/>
    <d v="200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/"/>
    <s v="plays"/>
    <x v="4072"/>
    <d v="200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/"/>
    <s v="plays"/>
    <x v="4073"/>
    <d v="200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/"/>
    <s v="plays"/>
    <x v="4074"/>
    <d v="200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/"/>
    <s v="plays"/>
    <x v="4075"/>
    <d v="200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/"/>
    <s v="plays"/>
    <x v="4076"/>
    <d v="200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/"/>
    <s v="plays"/>
    <x v="4077"/>
    <d v="200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/"/>
    <s v="plays"/>
    <x v="4078"/>
    <d v="200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/"/>
    <s v="plays"/>
    <x v="4079"/>
    <d v="200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/"/>
    <s v="plays"/>
    <x v="4080"/>
    <d v="200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/"/>
    <s v="plays"/>
    <x v="4081"/>
    <d v="200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/"/>
    <s v="plays"/>
    <x v="4082"/>
    <d v="200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/"/>
    <s v="plays"/>
    <x v="4083"/>
    <d v="200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/"/>
    <s v="plays"/>
    <x v="4084"/>
    <d v="200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/"/>
    <s v="plays"/>
    <x v="4085"/>
    <d v="200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/"/>
    <s v="plays"/>
    <x v="4086"/>
    <d v="2005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/"/>
    <s v="plays"/>
    <x v="4087"/>
    <d v="200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/"/>
    <s v="plays"/>
    <x v="4088"/>
    <d v="200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/"/>
    <s v="plays"/>
    <x v="4089"/>
    <d v="200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/"/>
    <s v="plays"/>
    <x v="4090"/>
    <d v="200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/"/>
    <s v="plays"/>
    <x v="4091"/>
    <d v="200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/"/>
    <s v="plays"/>
    <x v="4092"/>
    <d v="200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/"/>
    <s v="plays"/>
    <x v="4093"/>
    <d v="200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/"/>
    <s v="plays"/>
    <x v="4094"/>
    <d v="2004-10-21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/"/>
    <s v="plays"/>
    <x v="4095"/>
    <d v="200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/"/>
    <s v="plays"/>
    <x v="4096"/>
    <d v="200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/"/>
    <s v="plays"/>
    <x v="4097"/>
    <d v="2006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/"/>
    <s v="plays"/>
    <x v="4098"/>
    <d v="200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/"/>
    <s v="plays"/>
    <x v="4099"/>
    <d v="200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/"/>
    <s v="plays"/>
    <x v="4100"/>
    <d v="200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/"/>
    <s v="plays"/>
    <x v="4101"/>
    <d v="200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/"/>
    <s v="plays"/>
    <x v="4102"/>
    <d v="200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/"/>
    <s v="plays"/>
    <x v="4103"/>
    <d v="200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/"/>
    <s v="plays"/>
    <x v="4104"/>
    <d v="200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/"/>
    <s v="plays"/>
    <x v="4105"/>
    <d v="200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/"/>
    <s v="plays"/>
    <x v="4106"/>
    <d v="2005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/"/>
    <s v="plays"/>
    <x v="4107"/>
    <d v="200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/"/>
    <s v="plays"/>
    <x v="4108"/>
    <d v="200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/"/>
    <s v="plays"/>
    <x v="4109"/>
    <d v="200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/"/>
    <s v="plays"/>
    <x v="4110"/>
    <d v="200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/"/>
    <s v="plays"/>
    <x v="4111"/>
    <d v="200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/"/>
    <s v="plays"/>
    <x v="4112"/>
    <d v="200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/"/>
    <s v="plays"/>
    <x v="4113"/>
    <d v="2006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5670A-A7B3-409E-B6CA-D7C8029F6CB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278CDC-6CBB-4F86-960F-01AEE412E38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76C61-2CDA-48CC-A426-BE5F607374F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3" hier="-1"/>
  </pageFields>
  <dataFields count="1">
    <dataField name="Count of stat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49248-91C9-44BB-AE38-17DF097EE306}">
  <sheetPr codeName="Sheet1"/>
  <dimension ref="A1:F14"/>
  <sheetViews>
    <sheetView workbookViewId="0">
      <selection activeCell="A5" sqref="A5:A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8320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68E4C-5197-4730-AF07-495A18B113F7}">
  <sheetPr codeName="Sheet2"/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8350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8343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8327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8328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8332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8329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24968-8103-4457-8A4C-112349E6BA26}">
  <sheetPr codeName="Sheet3"/>
  <dimension ref="A1:E18"/>
  <sheetViews>
    <sheetView workbookViewId="0">
      <selection activeCell="F23" sqref="F23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8379</v>
      </c>
      <c r="B1" t="s">
        <v>8323</v>
      </c>
    </row>
    <row r="2" spans="1:5" x14ac:dyDescent="0.25">
      <c r="A2" s="7" t="s">
        <v>8264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1" t="s">
        <v>8369</v>
      </c>
      <c r="B6" s="9">
        <v>34</v>
      </c>
      <c r="C6" s="9">
        <v>147</v>
      </c>
      <c r="D6" s="9">
        <v>186</v>
      </c>
      <c r="E6" s="9">
        <v>367</v>
      </c>
    </row>
    <row r="7" spans="1:5" x14ac:dyDescent="0.25">
      <c r="A7" s="11" t="s">
        <v>8377</v>
      </c>
      <c r="B7" s="9">
        <v>28</v>
      </c>
      <c r="C7" s="9">
        <v>106</v>
      </c>
      <c r="D7" s="9">
        <v>198</v>
      </c>
      <c r="E7" s="9">
        <v>332</v>
      </c>
    </row>
    <row r="8" spans="1:5" x14ac:dyDescent="0.25">
      <c r="A8" s="11" t="s">
        <v>8373</v>
      </c>
      <c r="B8" s="9">
        <v>27</v>
      </c>
      <c r="C8" s="9">
        <v>110</v>
      </c>
      <c r="D8" s="9">
        <v>183</v>
      </c>
      <c r="E8" s="9">
        <v>320</v>
      </c>
    </row>
    <row r="9" spans="1:5" x14ac:dyDescent="0.25">
      <c r="A9" s="11" t="s">
        <v>8374</v>
      </c>
      <c r="B9" s="9">
        <v>27</v>
      </c>
      <c r="C9" s="9">
        <v>103</v>
      </c>
      <c r="D9" s="9">
        <v>195</v>
      </c>
      <c r="E9" s="9">
        <v>325</v>
      </c>
    </row>
    <row r="10" spans="1:5" x14ac:dyDescent="0.25">
      <c r="A10" s="11" t="s">
        <v>8370</v>
      </c>
      <c r="B10" s="9">
        <v>26</v>
      </c>
      <c r="C10" s="9">
        <v>123</v>
      </c>
      <c r="D10" s="9">
        <v>231</v>
      </c>
      <c r="E10" s="9">
        <v>380</v>
      </c>
    </row>
    <row r="11" spans="1:5" x14ac:dyDescent="0.25">
      <c r="A11" s="11" t="s">
        <v>8378</v>
      </c>
      <c r="B11" s="9">
        <v>28</v>
      </c>
      <c r="C11" s="9">
        <v>149</v>
      </c>
      <c r="D11" s="9">
        <v>208</v>
      </c>
      <c r="E11" s="9">
        <v>385</v>
      </c>
    </row>
    <row r="12" spans="1:5" x14ac:dyDescent="0.25">
      <c r="A12" s="11" t="s">
        <v>8371</v>
      </c>
      <c r="B12" s="9">
        <v>42</v>
      </c>
      <c r="C12" s="9">
        <v>149</v>
      </c>
      <c r="D12" s="9">
        <v>196</v>
      </c>
      <c r="E12" s="9">
        <v>387</v>
      </c>
    </row>
    <row r="13" spans="1:5" x14ac:dyDescent="0.25">
      <c r="A13" s="11" t="s">
        <v>8368</v>
      </c>
      <c r="B13" s="9">
        <v>35</v>
      </c>
      <c r="C13" s="9">
        <v>137</v>
      </c>
      <c r="D13" s="9">
        <v>164</v>
      </c>
      <c r="E13" s="9">
        <v>336</v>
      </c>
    </row>
    <row r="14" spans="1:5" x14ac:dyDescent="0.25">
      <c r="A14" s="11" t="s">
        <v>8367</v>
      </c>
      <c r="B14" s="9">
        <v>23</v>
      </c>
      <c r="C14" s="9">
        <v>127</v>
      </c>
      <c r="D14" s="9">
        <v>149</v>
      </c>
      <c r="E14" s="9">
        <v>299</v>
      </c>
    </row>
    <row r="15" spans="1:5" x14ac:dyDescent="0.25">
      <c r="A15" s="11" t="s">
        <v>8375</v>
      </c>
      <c r="B15" s="9">
        <v>19</v>
      </c>
      <c r="C15" s="9">
        <v>145</v>
      </c>
      <c r="D15" s="9">
        <v>183</v>
      </c>
      <c r="E15" s="9">
        <v>347</v>
      </c>
    </row>
    <row r="16" spans="1:5" x14ac:dyDescent="0.25">
      <c r="A16" s="11" t="s">
        <v>8376</v>
      </c>
      <c r="B16" s="9">
        <v>39</v>
      </c>
      <c r="C16" s="9">
        <v>120</v>
      </c>
      <c r="D16" s="9">
        <v>182</v>
      </c>
      <c r="E16" s="9">
        <v>341</v>
      </c>
    </row>
    <row r="17" spans="1:5" x14ac:dyDescent="0.25">
      <c r="A17" s="11" t="s">
        <v>8372</v>
      </c>
      <c r="B17" s="9">
        <v>21</v>
      </c>
      <c r="C17" s="9">
        <v>114</v>
      </c>
      <c r="D17" s="9">
        <v>110</v>
      </c>
      <c r="E17" s="9">
        <v>245</v>
      </c>
    </row>
    <row r="18" spans="1:5" x14ac:dyDescent="0.25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6"/>
  <sheetViews>
    <sheetView topLeftCell="E73" zoomScale="75" zoomScaleNormal="75" workbookViewId="0">
      <selection activeCell="L4116" sqref="L411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5.28515625" customWidth="1"/>
    <col min="9" max="9" width="19.28515625" customWidth="1"/>
    <col min="10" max="10" width="17.85546875" customWidth="1"/>
    <col min="11" max="11" width="15.42578125" customWidth="1"/>
    <col min="12" max="12" width="17.42578125" customWidth="1"/>
    <col min="13" max="13" width="17.7109375" customWidth="1"/>
    <col min="14" max="14" width="34.28515625" customWidth="1"/>
    <col min="15" max="15" width="22.140625" customWidth="1"/>
    <col min="16" max="16" width="24.5703125" customWidth="1"/>
    <col min="17" max="17" width="16.140625" customWidth="1"/>
    <col min="18" max="18" width="18.5703125" customWidth="1"/>
    <col min="19" max="19" width="24.28515625" customWidth="1"/>
    <col min="20" max="20" width="24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8381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E2/L2</f>
        <v>63.917582417582416</v>
      </c>
      <c r="Q2" t="str">
        <f>LEFT(N2,FIND("/",N2))</f>
        <v>film &amp; video/</v>
      </c>
      <c r="R2" t="str">
        <f>RIGHT(N2,LEN(N2)-FIND("/",N2))</f>
        <v>television</v>
      </c>
      <c r="S2" s="10">
        <f>(((J2/60)/60)/24+DATE(1960,1,1))</f>
        <v>38524.007071759261</v>
      </c>
      <c r="T2" s="10">
        <f>(((I2/60)/60)/24+DATE(1960,1,1))</f>
        <v>38555.125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E3/L3</f>
        <v>185.48101265822785</v>
      </c>
      <c r="Q3" t="str">
        <f>LEFT(N3,FIND("/",N3))</f>
        <v>film &amp; video/</v>
      </c>
      <c r="R3" t="str">
        <f t="shared" ref="R3:R66" si="2">RIGHT(N3,LEN(N3)-FIND("/",N3))</f>
        <v>television</v>
      </c>
      <c r="S3" s="10">
        <f t="shared" ref="S3:S66" si="3">(((J3/60)/60)/24+DATE(1960,1,1))</f>
        <v>39113.600497685184</v>
      </c>
      <c r="T3" s="10">
        <f t="shared" ref="T3:T66" si="4">(((I3/60)/60)/24+DATE(1960,1,1))</f>
        <v>39143.600497685184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ref="Q4:Q66" si="5">LEFT(N4,FIND("/",N4))</f>
        <v>film &amp; video/</v>
      </c>
      <c r="R4" t="str">
        <f t="shared" si="2"/>
        <v>television</v>
      </c>
      <c r="S4" s="10">
        <f t="shared" si="3"/>
        <v>38752.702349537038</v>
      </c>
      <c r="T4" s="10">
        <f t="shared" si="4"/>
        <v>38762.702349537038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5"/>
        <v>film &amp; video/</v>
      </c>
      <c r="R5" t="str">
        <f t="shared" si="2"/>
        <v>television</v>
      </c>
      <c r="S5" s="10">
        <f t="shared" si="3"/>
        <v>38175.515127314815</v>
      </c>
      <c r="T5" s="10">
        <f t="shared" si="4"/>
        <v>38205.515127314815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5"/>
        <v>film &amp; video/</v>
      </c>
      <c r="R6" t="str">
        <f t="shared" si="2"/>
        <v>television</v>
      </c>
      <c r="S6" s="10">
        <f t="shared" si="3"/>
        <v>38674.834247685183</v>
      </c>
      <c r="T6" s="10">
        <f t="shared" si="4"/>
        <v>38704.834247685183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5"/>
        <v>film &amp; video/</v>
      </c>
      <c r="R7" t="str">
        <f t="shared" si="2"/>
        <v>television</v>
      </c>
      <c r="S7" s="10">
        <f t="shared" si="3"/>
        <v>38910.932951388888</v>
      </c>
      <c r="T7" s="10">
        <f t="shared" si="4"/>
        <v>38927.232638888891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5"/>
        <v>film &amp; video/</v>
      </c>
      <c r="R8" t="str">
        <f t="shared" si="2"/>
        <v>television</v>
      </c>
      <c r="S8" s="10">
        <f t="shared" si="3"/>
        <v>38141.072337962964</v>
      </c>
      <c r="T8" s="10">
        <f t="shared" si="4"/>
        <v>38151.072337962964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5"/>
        <v>film &amp; video/</v>
      </c>
      <c r="R9" t="str">
        <f t="shared" si="2"/>
        <v>television</v>
      </c>
      <c r="S9" s="10">
        <f t="shared" si="3"/>
        <v>38863.047071759262</v>
      </c>
      <c r="T9" s="10">
        <f t="shared" si="4"/>
        <v>38903.047071759262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5"/>
        <v>film &amp; video/</v>
      </c>
      <c r="R10" t="str">
        <f t="shared" si="2"/>
        <v>television</v>
      </c>
      <c r="S10" s="10">
        <f t="shared" si="3"/>
        <v>38815.94458333333</v>
      </c>
      <c r="T10" s="10">
        <f t="shared" si="4"/>
        <v>38822.875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5"/>
        <v>film &amp; video/</v>
      </c>
      <c r="R11" t="str">
        <f t="shared" si="2"/>
        <v>television</v>
      </c>
      <c r="S11" s="10">
        <f t="shared" si="3"/>
        <v>38794.103518518517</v>
      </c>
      <c r="T11" s="10">
        <f t="shared" si="4"/>
        <v>38824.103518518517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5"/>
        <v>film &amp; video/</v>
      </c>
      <c r="R12" t="str">
        <f t="shared" si="2"/>
        <v>television</v>
      </c>
      <c r="S12" s="10">
        <f t="shared" si="3"/>
        <v>38127.068043981482</v>
      </c>
      <c r="T12" s="10">
        <f t="shared" si="4"/>
        <v>38162.068043981482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5"/>
        <v>film &amp; video/</v>
      </c>
      <c r="R13" t="str">
        <f t="shared" si="2"/>
        <v>television</v>
      </c>
      <c r="S13" s="10">
        <f t="shared" si="3"/>
        <v>38919.778495370367</v>
      </c>
      <c r="T13" s="10">
        <f t="shared" si="4"/>
        <v>38951.125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5"/>
        <v>film &amp; video/</v>
      </c>
      <c r="R14" t="str">
        <f t="shared" si="2"/>
        <v>television</v>
      </c>
      <c r="S14" s="10">
        <f t="shared" si="3"/>
        <v>38138.713252314818</v>
      </c>
      <c r="T14" s="10">
        <f t="shared" si="4"/>
        <v>38183.125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5"/>
        <v>film &amp; video/</v>
      </c>
      <c r="R15" t="str">
        <f t="shared" si="2"/>
        <v>television</v>
      </c>
      <c r="S15" s="10">
        <f t="shared" si="3"/>
        <v>38855.677187499998</v>
      </c>
      <c r="T15" s="10">
        <f t="shared" si="4"/>
        <v>38891.852083333331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5"/>
        <v>film &amp; video/</v>
      </c>
      <c r="R16" t="str">
        <f t="shared" si="2"/>
        <v>television</v>
      </c>
      <c r="S16" s="10">
        <f t="shared" si="3"/>
        <v>38155.02648148148</v>
      </c>
      <c r="T16" s="10">
        <f t="shared" si="4"/>
        <v>38180.582638888889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5"/>
        <v>film &amp; video/</v>
      </c>
      <c r="R17" t="str">
        <f t="shared" si="2"/>
        <v>television</v>
      </c>
      <c r="S17" s="10">
        <f t="shared" si="3"/>
        <v>38603.391875000001</v>
      </c>
      <c r="T17" s="10">
        <f t="shared" si="4"/>
        <v>38621.843055555553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5"/>
        <v>film &amp; video/</v>
      </c>
      <c r="R18" t="str">
        <f t="shared" si="2"/>
        <v>television</v>
      </c>
      <c r="S18" s="10">
        <f t="shared" si="3"/>
        <v>38107.796423611115</v>
      </c>
      <c r="T18" s="10">
        <f t="shared" si="4"/>
        <v>38153.229166666664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5"/>
        <v>film &amp; video/</v>
      </c>
      <c r="R19" t="str">
        <f t="shared" si="2"/>
        <v>television</v>
      </c>
      <c r="S19" s="10">
        <f t="shared" si="3"/>
        <v>38264.731736111113</v>
      </c>
      <c r="T19" s="10">
        <f t="shared" si="4"/>
        <v>38294.773402777777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5"/>
        <v>film &amp; video/</v>
      </c>
      <c r="R20" t="str">
        <f t="shared" si="2"/>
        <v>television</v>
      </c>
      <c r="S20" s="10">
        <f t="shared" si="3"/>
        <v>38216.542314814818</v>
      </c>
      <c r="T20" s="10">
        <f t="shared" si="4"/>
        <v>38246.542314814818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5"/>
        <v>film &amp; video/</v>
      </c>
      <c r="R21" t="str">
        <f t="shared" si="2"/>
        <v>television</v>
      </c>
      <c r="S21" s="10">
        <f t="shared" si="3"/>
        <v>38522.816365740742</v>
      </c>
      <c r="T21" s="10">
        <f t="shared" si="4"/>
        <v>38552.816365740742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5"/>
        <v>film &amp; video/</v>
      </c>
      <c r="R22" t="str">
        <f t="shared" si="2"/>
        <v>television</v>
      </c>
      <c r="S22" s="10">
        <f t="shared" si="3"/>
        <v>38547.758240740746</v>
      </c>
      <c r="T22" s="10">
        <f t="shared" si="4"/>
        <v>38607.758240740746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5"/>
        <v>film &amp; video/</v>
      </c>
      <c r="R23" t="str">
        <f t="shared" si="2"/>
        <v>television</v>
      </c>
      <c r="S23" s="10">
        <f t="shared" si="3"/>
        <v>38225.627187500002</v>
      </c>
      <c r="T23" s="10">
        <f t="shared" si="4"/>
        <v>38255.627187500002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5"/>
        <v>film &amp; video/</v>
      </c>
      <c r="R24" t="str">
        <f t="shared" si="2"/>
        <v>television</v>
      </c>
      <c r="S24" s="10">
        <f t="shared" si="3"/>
        <v>38336.91134259259</v>
      </c>
      <c r="T24" s="10">
        <f t="shared" si="4"/>
        <v>38352.332638888889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5"/>
        <v>film &amp; video/</v>
      </c>
      <c r="R25" t="str">
        <f t="shared" si="2"/>
        <v>television</v>
      </c>
      <c r="S25" s="10">
        <f t="shared" si="3"/>
        <v>38444.778946759259</v>
      </c>
      <c r="T25" s="10">
        <f t="shared" si="4"/>
        <v>38471.638888888891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5"/>
        <v>film &amp; video/</v>
      </c>
      <c r="R26" t="str">
        <f t="shared" si="2"/>
        <v>television</v>
      </c>
      <c r="S26" s="10">
        <f t="shared" si="3"/>
        <v>38576.820173611108</v>
      </c>
      <c r="T26" s="10">
        <f t="shared" si="4"/>
        <v>38609.818750000006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5"/>
        <v>film &amp; video/</v>
      </c>
      <c r="R27" t="str">
        <f t="shared" si="2"/>
        <v>television</v>
      </c>
      <c r="S27" s="10">
        <f t="shared" si="3"/>
        <v>38665.025011574078</v>
      </c>
      <c r="T27" s="10">
        <f t="shared" si="4"/>
        <v>38725.025011574078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5"/>
        <v>film &amp; video/</v>
      </c>
      <c r="R28" t="str">
        <f t="shared" si="2"/>
        <v>television</v>
      </c>
      <c r="S28" s="10">
        <f t="shared" si="3"/>
        <v>38175.515555555554</v>
      </c>
      <c r="T28" s="10">
        <f t="shared" si="4"/>
        <v>38215.515555555554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5"/>
        <v>film &amp; video/</v>
      </c>
      <c r="R29" t="str">
        <f t="shared" si="2"/>
        <v>television</v>
      </c>
      <c r="S29" s="10">
        <f t="shared" si="3"/>
        <v>38276.164733796293</v>
      </c>
      <c r="T29" s="10">
        <f t="shared" si="4"/>
        <v>38306.206400462965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5"/>
        <v>film &amp; video/</v>
      </c>
      <c r="R30" t="str">
        <f t="shared" si="2"/>
        <v>television</v>
      </c>
      <c r="S30" s="10">
        <f t="shared" si="3"/>
        <v>38671.96393518518</v>
      </c>
      <c r="T30" s="10">
        <f t="shared" si="4"/>
        <v>38701.96393518518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5"/>
        <v>film &amp; video/</v>
      </c>
      <c r="R31" t="str">
        <f t="shared" si="2"/>
        <v>television</v>
      </c>
      <c r="S31" s="10">
        <f t="shared" si="3"/>
        <v>38159.67324074074</v>
      </c>
      <c r="T31" s="10">
        <f t="shared" si="4"/>
        <v>38189.67324074074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5"/>
        <v>film &amp; video/</v>
      </c>
      <c r="R32" t="str">
        <f t="shared" si="2"/>
        <v>television</v>
      </c>
      <c r="S32" s="10">
        <f t="shared" si="3"/>
        <v>38189.292997685188</v>
      </c>
      <c r="T32" s="10">
        <f t="shared" si="4"/>
        <v>38219.292997685188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5"/>
        <v>film &amp; video/</v>
      </c>
      <c r="R33" t="str">
        <f t="shared" si="2"/>
        <v>television</v>
      </c>
      <c r="S33" s="10">
        <f t="shared" si="3"/>
        <v>38723.79206018518</v>
      </c>
      <c r="T33" s="10">
        <f t="shared" si="4"/>
        <v>38741.79206018518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5"/>
        <v>film &amp; video/</v>
      </c>
      <c r="R34" t="str">
        <f t="shared" si="2"/>
        <v>television</v>
      </c>
      <c r="S34" s="10">
        <f t="shared" si="3"/>
        <v>38808.627511574072</v>
      </c>
      <c r="T34" s="10">
        <f t="shared" si="4"/>
        <v>38850.165972222225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5"/>
        <v>film &amp; video/</v>
      </c>
      <c r="R35" t="str">
        <f t="shared" si="2"/>
        <v>television</v>
      </c>
      <c r="S35" s="10">
        <f t="shared" si="3"/>
        <v>38633.660891203705</v>
      </c>
      <c r="T35" s="10">
        <f t="shared" si="4"/>
        <v>38663.702557870376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5"/>
        <v>film &amp; video/</v>
      </c>
      <c r="R36" t="str">
        <f t="shared" si="2"/>
        <v>television</v>
      </c>
      <c r="S36" s="10">
        <f t="shared" si="3"/>
        <v>38188.321770833332</v>
      </c>
      <c r="T36" s="10">
        <f t="shared" si="4"/>
        <v>38203.321770833332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5"/>
        <v>film &amp; video/</v>
      </c>
      <c r="R37" t="str">
        <f t="shared" si="2"/>
        <v>television</v>
      </c>
      <c r="S37" s="10">
        <f t="shared" si="3"/>
        <v>38445.291828703703</v>
      </c>
      <c r="T37" s="10">
        <f t="shared" si="4"/>
        <v>38469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5"/>
        <v>film &amp; video/</v>
      </c>
      <c r="R38" t="str">
        <f t="shared" si="2"/>
        <v>television</v>
      </c>
      <c r="S38" s="10">
        <f t="shared" si="3"/>
        <v>38415.307002314818</v>
      </c>
      <c r="T38" s="10">
        <f t="shared" si="4"/>
        <v>38445.265335648146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5"/>
        <v>film &amp; video/</v>
      </c>
      <c r="R39" t="str">
        <f t="shared" si="2"/>
        <v>television</v>
      </c>
      <c r="S39" s="10">
        <f t="shared" si="3"/>
        <v>38379.693043981482</v>
      </c>
      <c r="T39" s="10">
        <f t="shared" si="4"/>
        <v>38409.693043981482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5"/>
        <v>film &amp; video/</v>
      </c>
      <c r="R40" t="str">
        <f t="shared" si="2"/>
        <v>television</v>
      </c>
      <c r="S40" s="10">
        <f t="shared" si="3"/>
        <v>37722.057222222218</v>
      </c>
      <c r="T40" s="10">
        <f t="shared" si="4"/>
        <v>37752.057222222218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5"/>
        <v>film &amp; video/</v>
      </c>
      <c r="R41" t="str">
        <f t="shared" si="2"/>
        <v>television</v>
      </c>
      <c r="S41" s="10">
        <f t="shared" si="3"/>
        <v>38101.047083333331</v>
      </c>
      <c r="T41" s="10">
        <f t="shared" si="4"/>
        <v>38131.957638888889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5"/>
        <v>film &amp; video/</v>
      </c>
      <c r="R42" t="str">
        <f t="shared" si="2"/>
        <v>television</v>
      </c>
      <c r="S42" s="10">
        <f t="shared" si="3"/>
        <v>38136.21398148148</v>
      </c>
      <c r="T42" s="10">
        <f t="shared" si="4"/>
        <v>38156.166666666664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5"/>
        <v>film &amp; video/</v>
      </c>
      <c r="R43" t="str">
        <f t="shared" si="2"/>
        <v>television</v>
      </c>
      <c r="S43" s="10">
        <f t="shared" si="3"/>
        <v>38234.568912037037</v>
      </c>
      <c r="T43" s="10">
        <f t="shared" si="4"/>
        <v>38264.568912037037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5"/>
        <v>film &amp; video/</v>
      </c>
      <c r="R44" t="str">
        <f t="shared" si="2"/>
        <v>television</v>
      </c>
      <c r="S44" s="10">
        <f t="shared" si="3"/>
        <v>38318.639189814814</v>
      </c>
      <c r="T44" s="10">
        <f t="shared" si="4"/>
        <v>38348.639189814814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5"/>
        <v>film &amp; video/</v>
      </c>
      <c r="R45" t="str">
        <f t="shared" si="2"/>
        <v>television</v>
      </c>
      <c r="S45" s="10">
        <f t="shared" si="3"/>
        <v>38149.790347222224</v>
      </c>
      <c r="T45" s="10">
        <f t="shared" si="4"/>
        <v>38180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5"/>
        <v>film &amp; video/</v>
      </c>
      <c r="R46" t="str">
        <f t="shared" si="2"/>
        <v>television</v>
      </c>
      <c r="S46" s="10">
        <f t="shared" si="3"/>
        <v>38221.098807870374</v>
      </c>
      <c r="T46" s="10">
        <f t="shared" si="4"/>
        <v>38266.098807870374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5"/>
        <v>film &amp; video/</v>
      </c>
      <c r="R47" t="str">
        <f t="shared" si="2"/>
        <v>television</v>
      </c>
      <c r="S47" s="10">
        <f t="shared" si="3"/>
        <v>38804.623923611114</v>
      </c>
      <c r="T47" s="10">
        <f t="shared" si="4"/>
        <v>38834.623923611114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5"/>
        <v>film &amp; video/</v>
      </c>
      <c r="R48" t="str">
        <f t="shared" si="2"/>
        <v>television</v>
      </c>
      <c r="S48" s="10">
        <f t="shared" si="3"/>
        <v>38670.964976851858</v>
      </c>
      <c r="T48" s="10">
        <f t="shared" si="4"/>
        <v>38700.964976851858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5"/>
        <v>film &amp; video/</v>
      </c>
      <c r="R49" t="str">
        <f t="shared" si="2"/>
        <v>television</v>
      </c>
      <c r="S49" s="10">
        <f t="shared" si="3"/>
        <v>38279.819525462961</v>
      </c>
      <c r="T49" s="10">
        <f t="shared" si="4"/>
        <v>38339.861192129625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5"/>
        <v>film &amp; video/</v>
      </c>
      <c r="R50" t="str">
        <f t="shared" si="2"/>
        <v>television</v>
      </c>
      <c r="S50" s="10">
        <f t="shared" si="3"/>
        <v>38380.516898148147</v>
      </c>
      <c r="T50" s="10">
        <f t="shared" si="4"/>
        <v>38411.5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5"/>
        <v>film &amp; video/</v>
      </c>
      <c r="R51" t="str">
        <f t="shared" si="2"/>
        <v>television</v>
      </c>
      <c r="S51" s="10">
        <f t="shared" si="3"/>
        <v>38618.176446759258</v>
      </c>
      <c r="T51" s="10">
        <f t="shared" si="4"/>
        <v>38648.176446759258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5"/>
        <v>film &amp; video/</v>
      </c>
      <c r="R52" t="str">
        <f t="shared" si="2"/>
        <v>television</v>
      </c>
      <c r="S52" s="10">
        <f t="shared" si="3"/>
        <v>38342.752986111111</v>
      </c>
      <c r="T52" s="10">
        <f t="shared" si="4"/>
        <v>38381.708333333328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5"/>
        <v>film &amp; video/</v>
      </c>
      <c r="R53" t="str">
        <f t="shared" si="2"/>
        <v>television</v>
      </c>
      <c r="S53" s="10">
        <f t="shared" si="3"/>
        <v>38543.928668981483</v>
      </c>
      <c r="T53" s="10">
        <f t="shared" si="4"/>
        <v>38573.928668981483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5"/>
        <v>film &amp; video/</v>
      </c>
      <c r="R54" t="str">
        <f t="shared" si="2"/>
        <v>television</v>
      </c>
      <c r="S54" s="10">
        <f t="shared" si="3"/>
        <v>38154.701921296299</v>
      </c>
      <c r="T54" s="10">
        <f t="shared" si="4"/>
        <v>38184.701921296299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5"/>
        <v>film &amp; video/</v>
      </c>
      <c r="R55" t="str">
        <f t="shared" si="2"/>
        <v>television</v>
      </c>
      <c r="S55" s="10">
        <f t="shared" si="3"/>
        <v>38066.549131944441</v>
      </c>
      <c r="T55" s="10">
        <f t="shared" si="4"/>
        <v>38080.916666666664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5"/>
        <v>film &amp; video/</v>
      </c>
      <c r="R56" t="str">
        <f t="shared" si="2"/>
        <v>television</v>
      </c>
      <c r="S56" s="10">
        <f t="shared" si="3"/>
        <v>38680.713206018518</v>
      </c>
      <c r="T56" s="10">
        <f t="shared" si="4"/>
        <v>38710.713206018518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5"/>
        <v>film &amp; video/</v>
      </c>
      <c r="R57" t="str">
        <f t="shared" si="2"/>
        <v>television</v>
      </c>
      <c r="S57" s="10">
        <f t="shared" si="3"/>
        <v>38843.968935185185</v>
      </c>
      <c r="T57" s="10">
        <f t="shared" si="4"/>
        <v>38864.968935185185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5"/>
        <v>film &amp; video/</v>
      </c>
      <c r="R58" t="str">
        <f t="shared" si="2"/>
        <v>television</v>
      </c>
      <c r="S58" s="10">
        <f t="shared" si="3"/>
        <v>38496.548888888887</v>
      </c>
      <c r="T58" s="10">
        <f t="shared" si="4"/>
        <v>38510.666666666672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5"/>
        <v>film &amp; video/</v>
      </c>
      <c r="R59" t="str">
        <f t="shared" si="2"/>
        <v>television</v>
      </c>
      <c r="S59" s="10">
        <f t="shared" si="3"/>
        <v>38436.83289351852</v>
      </c>
      <c r="T59" s="10">
        <f t="shared" si="4"/>
        <v>38466.83289351852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5"/>
        <v>film &amp; video/</v>
      </c>
      <c r="R60" t="str">
        <f t="shared" si="2"/>
        <v>television</v>
      </c>
      <c r="S60" s="10">
        <f t="shared" si="3"/>
        <v>38279.745046296295</v>
      </c>
      <c r="T60" s="10">
        <f t="shared" si="4"/>
        <v>38309.786712962959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5"/>
        <v>film &amp; video/</v>
      </c>
      <c r="R61" t="str">
        <f t="shared" si="2"/>
        <v>television</v>
      </c>
      <c r="S61" s="10">
        <f t="shared" si="3"/>
        <v>38577.23583333334</v>
      </c>
      <c r="T61" s="10">
        <f t="shared" si="4"/>
        <v>38608.875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5"/>
        <v>film &amp; video/</v>
      </c>
      <c r="R62" t="str">
        <f t="shared" si="2"/>
        <v>shorts</v>
      </c>
      <c r="S62" s="10">
        <f t="shared" si="3"/>
        <v>38048.901817129627</v>
      </c>
      <c r="T62" s="10">
        <f t="shared" si="4"/>
        <v>38068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5"/>
        <v>film &amp; video/</v>
      </c>
      <c r="R63" t="str">
        <f t="shared" si="2"/>
        <v>shorts</v>
      </c>
      <c r="S63" s="10">
        <f t="shared" si="3"/>
        <v>37756.814317129632</v>
      </c>
      <c r="T63" s="10">
        <f t="shared" si="4"/>
        <v>37778.814317129632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5"/>
        <v>film &amp; video/</v>
      </c>
      <c r="R64" t="str">
        <f t="shared" si="2"/>
        <v>shorts</v>
      </c>
      <c r="S64" s="10">
        <f t="shared" si="3"/>
        <v>37658.799513888887</v>
      </c>
      <c r="T64" s="10">
        <f t="shared" si="4"/>
        <v>37683.799513888887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5"/>
        <v>film &amp; video/</v>
      </c>
      <c r="R65" t="str">
        <f t="shared" si="2"/>
        <v>shorts</v>
      </c>
      <c r="S65" s="10">
        <f t="shared" si="3"/>
        <v>37959.912187499998</v>
      </c>
      <c r="T65" s="10">
        <f t="shared" si="4"/>
        <v>37983.207638888889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5"/>
        <v>film &amp; video/</v>
      </c>
      <c r="R66" t="str">
        <f t="shared" si="2"/>
        <v>shorts</v>
      </c>
      <c r="S66" s="10">
        <f t="shared" si="3"/>
        <v>37780.01829861111</v>
      </c>
      <c r="T66" s="10">
        <f t="shared" si="4"/>
        <v>37810.01829861111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5">
        <f t="shared" ref="P67:P130" si="7">E67/L67</f>
        <v>132.05263157894737</v>
      </c>
      <c r="Q67" t="str">
        <f t="shared" ref="Q67:Q130" si="8">LEFT(N67,FIND("/",N67))</f>
        <v>film &amp; video/</v>
      </c>
      <c r="R67" t="str">
        <f t="shared" ref="R67:R130" si="9">RIGHT(N67,LEN(N67)-FIND("/",N67))</f>
        <v>shorts</v>
      </c>
      <c r="S67" s="10">
        <f t="shared" ref="S67:S130" si="10">(((J67/60)/60)/24+DATE(1960,1,1))</f>
        <v>38182.821226851855</v>
      </c>
      <c r="T67" s="10">
        <f t="shared" ref="T67:T130" si="11">(((I67/60)/60)/24+DATE(1960,1,1))</f>
        <v>38209.249305555553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video/</v>
      </c>
      <c r="R68" t="str">
        <f t="shared" si="9"/>
        <v>shorts</v>
      </c>
      <c r="S68" s="10">
        <f t="shared" si="10"/>
        <v>38886.849768518514</v>
      </c>
      <c r="T68" s="10">
        <f t="shared" si="11"/>
        <v>38916.849768518514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video/</v>
      </c>
      <c r="R69" t="str">
        <f t="shared" si="9"/>
        <v>shorts</v>
      </c>
      <c r="S69" s="10">
        <f t="shared" si="10"/>
        <v>37422.583379629628</v>
      </c>
      <c r="T69" s="10">
        <f t="shared" si="11"/>
        <v>37452.583379629628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video/</v>
      </c>
      <c r="R70" t="str">
        <f t="shared" si="9"/>
        <v>shorts</v>
      </c>
      <c r="S70" s="10">
        <f t="shared" si="10"/>
        <v>38010.569340277776</v>
      </c>
      <c r="T70" s="10">
        <f t="shared" si="11"/>
        <v>38040.569340277776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video/</v>
      </c>
      <c r="R71" t="str">
        <f t="shared" si="9"/>
        <v>shorts</v>
      </c>
      <c r="S71" s="10">
        <f t="shared" si="10"/>
        <v>37133.187789351854</v>
      </c>
      <c r="T71" s="10">
        <f t="shared" si="11"/>
        <v>37165.290972222225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video/</v>
      </c>
      <c r="R72" t="str">
        <f t="shared" si="9"/>
        <v>shorts</v>
      </c>
      <c r="S72" s="10">
        <f t="shared" si="10"/>
        <v>37077.896354166667</v>
      </c>
      <c r="T72" s="10">
        <f t="shared" si="11"/>
        <v>37137.896354166667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video/</v>
      </c>
      <c r="R73" t="str">
        <f t="shared" si="9"/>
        <v>shorts</v>
      </c>
      <c r="S73" s="10">
        <f t="shared" si="10"/>
        <v>37344.271493055552</v>
      </c>
      <c r="T73" s="10">
        <f t="shared" si="11"/>
        <v>37404.271493055552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video/</v>
      </c>
      <c r="R74" t="str">
        <f t="shared" si="9"/>
        <v>shorts</v>
      </c>
      <c r="S74" s="10">
        <f t="shared" si="10"/>
        <v>37555.010196759256</v>
      </c>
      <c r="T74" s="10">
        <f t="shared" si="11"/>
        <v>37575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video/</v>
      </c>
      <c r="R75" t="str">
        <f t="shared" si="9"/>
        <v>shorts</v>
      </c>
      <c r="S75" s="10">
        <f t="shared" si="10"/>
        <v>36934.75675925926</v>
      </c>
      <c r="T75" s="10">
        <f t="shared" si="11"/>
        <v>37013.165972222225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video/</v>
      </c>
      <c r="R76" t="str">
        <f t="shared" si="9"/>
        <v>shorts</v>
      </c>
      <c r="S76" s="10">
        <f t="shared" si="10"/>
        <v>38707.487210648149</v>
      </c>
      <c r="T76" s="10">
        <f t="shared" si="11"/>
        <v>38737.487210648149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video/</v>
      </c>
      <c r="R77" t="str">
        <f t="shared" si="9"/>
        <v>shorts</v>
      </c>
      <c r="S77" s="10">
        <f t="shared" si="10"/>
        <v>37704.209166666667</v>
      </c>
      <c r="T77" s="10">
        <f t="shared" si="11"/>
        <v>37734.209166666667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video/</v>
      </c>
      <c r="R78" t="str">
        <f t="shared" si="9"/>
        <v>shorts</v>
      </c>
      <c r="S78" s="10">
        <f t="shared" si="10"/>
        <v>37191.691643518519</v>
      </c>
      <c r="T78" s="10">
        <f t="shared" si="11"/>
        <v>37251.733310185184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video/</v>
      </c>
      <c r="R79" t="str">
        <f t="shared" si="9"/>
        <v>shorts</v>
      </c>
      <c r="S79" s="10">
        <f t="shared" si="10"/>
        <v>37344.144872685189</v>
      </c>
      <c r="T79" s="10">
        <f t="shared" si="11"/>
        <v>37397.124305555553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video/</v>
      </c>
      <c r="R80" t="str">
        <f t="shared" si="9"/>
        <v>shorts</v>
      </c>
      <c r="S80" s="10">
        <f t="shared" si="10"/>
        <v>38951.730567129634</v>
      </c>
      <c r="T80" s="10">
        <f t="shared" si="11"/>
        <v>38961.730567129634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video/</v>
      </c>
      <c r="R81" t="str">
        <f t="shared" si="9"/>
        <v>shorts</v>
      </c>
      <c r="S81" s="10">
        <f t="shared" si="10"/>
        <v>38071.776539351849</v>
      </c>
      <c r="T81" s="10">
        <f t="shared" si="11"/>
        <v>38101.776539351849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video/</v>
      </c>
      <c r="R82" t="str">
        <f t="shared" si="9"/>
        <v>shorts</v>
      </c>
      <c r="S82" s="10">
        <f t="shared" si="10"/>
        <v>37930.083981481483</v>
      </c>
      <c r="T82" s="10">
        <f t="shared" si="11"/>
        <v>37965.083981481483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video/</v>
      </c>
      <c r="R83" t="str">
        <f t="shared" si="9"/>
        <v>shorts</v>
      </c>
      <c r="S83" s="10">
        <f t="shared" si="10"/>
        <v>37447.158877314818</v>
      </c>
      <c r="T83" s="10">
        <f t="shared" si="11"/>
        <v>37451.126388888886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video/</v>
      </c>
      <c r="R84" t="str">
        <f t="shared" si="9"/>
        <v>shorts</v>
      </c>
      <c r="S84" s="10">
        <f t="shared" si="10"/>
        <v>37142.820150462961</v>
      </c>
      <c r="T84" s="10">
        <f t="shared" si="11"/>
        <v>37172.820150462961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video/</v>
      </c>
      <c r="R85" t="str">
        <f t="shared" si="9"/>
        <v>shorts</v>
      </c>
      <c r="S85" s="10">
        <f t="shared" si="10"/>
        <v>38389.615613425922</v>
      </c>
      <c r="T85" s="10">
        <f t="shared" si="11"/>
        <v>38404.479166666672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video/</v>
      </c>
      <c r="R86" t="str">
        <f t="shared" si="9"/>
        <v>shorts</v>
      </c>
      <c r="S86" s="10">
        <f t="shared" si="10"/>
        <v>36995.757939814815</v>
      </c>
      <c r="T86" s="10">
        <f t="shared" si="11"/>
        <v>37025.757939814815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video/</v>
      </c>
      <c r="R87" t="str">
        <f t="shared" si="9"/>
        <v>shorts</v>
      </c>
      <c r="S87" s="10">
        <f t="shared" si="10"/>
        <v>37126.125428240739</v>
      </c>
      <c r="T87" s="10">
        <f t="shared" si="11"/>
        <v>37156.125428240739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video/</v>
      </c>
      <c r="R88" t="str">
        <f t="shared" si="9"/>
        <v>shorts</v>
      </c>
      <c r="S88" s="10">
        <f t="shared" si="10"/>
        <v>38638.556076388893</v>
      </c>
      <c r="T88" s="10">
        <f t="shared" si="11"/>
        <v>38712.59774305555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video/</v>
      </c>
      <c r="R89" t="str">
        <f t="shared" si="9"/>
        <v>shorts</v>
      </c>
      <c r="S89" s="10">
        <f t="shared" si="10"/>
        <v>36669.53938657407</v>
      </c>
      <c r="T89" s="10">
        <f t="shared" si="11"/>
        <v>36679.070138888892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video/</v>
      </c>
      <c r="R90" t="str">
        <f t="shared" si="9"/>
        <v>shorts</v>
      </c>
      <c r="S90" s="10">
        <f t="shared" si="10"/>
        <v>38133.65892361111</v>
      </c>
      <c r="T90" s="10">
        <f t="shared" si="11"/>
        <v>38159.65892361111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video/</v>
      </c>
      <c r="R91" t="str">
        <f t="shared" si="9"/>
        <v>shorts</v>
      </c>
      <c r="S91" s="10">
        <f t="shared" si="10"/>
        <v>37749.752222222225</v>
      </c>
      <c r="T91" s="10">
        <f t="shared" si="11"/>
        <v>37774.752222222225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video/</v>
      </c>
      <c r="R92" t="str">
        <f t="shared" si="9"/>
        <v>shorts</v>
      </c>
      <c r="S92" s="10">
        <f t="shared" si="10"/>
        <v>37053.297442129631</v>
      </c>
      <c r="T92" s="10">
        <f t="shared" si="11"/>
        <v>37083.297442129631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video/</v>
      </c>
      <c r="R93" t="str">
        <f t="shared" si="9"/>
        <v>shorts</v>
      </c>
      <c r="S93" s="10">
        <f t="shared" si="10"/>
        <v>36966.402361111112</v>
      </c>
      <c r="T93" s="10">
        <f t="shared" si="11"/>
        <v>37027.402361111112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video/</v>
      </c>
      <c r="R94" t="str">
        <f t="shared" si="9"/>
        <v>shorts</v>
      </c>
      <c r="S94" s="10">
        <f t="shared" si="10"/>
        <v>39068.198877314819</v>
      </c>
      <c r="T94" s="10">
        <f t="shared" si="11"/>
        <v>39114.333333333328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video/</v>
      </c>
      <c r="R95" t="str">
        <f t="shared" si="9"/>
        <v>shorts</v>
      </c>
      <c r="S95" s="10">
        <f t="shared" si="10"/>
        <v>37412.858067129629</v>
      </c>
      <c r="T95" s="10">
        <f t="shared" si="11"/>
        <v>37440.875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video/</v>
      </c>
      <c r="R96" t="str">
        <f t="shared" si="9"/>
        <v>shorts</v>
      </c>
      <c r="S96" s="10">
        <f t="shared" si="10"/>
        <v>38063.717847222222</v>
      </c>
      <c r="T96" s="10">
        <f t="shared" si="11"/>
        <v>38083.717847222222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video/</v>
      </c>
      <c r="R97" t="str">
        <f t="shared" si="9"/>
        <v>shorts</v>
      </c>
      <c r="S97" s="10">
        <f t="shared" si="10"/>
        <v>37282.005104166667</v>
      </c>
      <c r="T97" s="10">
        <f t="shared" si="11"/>
        <v>37312.005104166667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video/</v>
      </c>
      <c r="R98" t="str">
        <f t="shared" si="9"/>
        <v>shorts</v>
      </c>
      <c r="S98" s="10">
        <f t="shared" si="10"/>
        <v>36671.662511574075</v>
      </c>
      <c r="T98" s="10">
        <f t="shared" si="11"/>
        <v>36738.125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video/</v>
      </c>
      <c r="R99" t="str">
        <f t="shared" si="9"/>
        <v>shorts</v>
      </c>
      <c r="S99" s="10">
        <f t="shared" si="10"/>
        <v>37053.135208333333</v>
      </c>
      <c r="T99" s="10">
        <f t="shared" si="11"/>
        <v>37083.135208333333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video/</v>
      </c>
      <c r="R100" t="str">
        <f t="shared" si="9"/>
        <v>shorts</v>
      </c>
      <c r="S100" s="10">
        <f t="shared" si="10"/>
        <v>37561.79483796296</v>
      </c>
      <c r="T100" s="10">
        <f t="shared" si="11"/>
        <v>37597.979166666664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video/</v>
      </c>
      <c r="R101" t="str">
        <f t="shared" si="9"/>
        <v>shorts</v>
      </c>
      <c r="S101" s="10">
        <f t="shared" si="10"/>
        <v>37978.902766203704</v>
      </c>
      <c r="T101" s="10">
        <f t="shared" si="11"/>
        <v>38008.902766203704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video/</v>
      </c>
      <c r="R102" t="str">
        <f t="shared" si="9"/>
        <v>shorts</v>
      </c>
      <c r="S102" s="10">
        <f t="shared" si="10"/>
        <v>37544.753310185188</v>
      </c>
      <c r="T102" s="10">
        <f t="shared" si="11"/>
        <v>37564.794976851852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video/</v>
      </c>
      <c r="R103" t="str">
        <f t="shared" si="9"/>
        <v>shorts</v>
      </c>
      <c r="S103" s="10">
        <f t="shared" si="10"/>
        <v>37621.776736111111</v>
      </c>
      <c r="T103" s="10">
        <f t="shared" si="11"/>
        <v>37645.776736111111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video/</v>
      </c>
      <c r="R104" t="str">
        <f t="shared" si="9"/>
        <v>shorts</v>
      </c>
      <c r="S104" s="10">
        <f t="shared" si="10"/>
        <v>36852.131168981483</v>
      </c>
      <c r="T104" s="10">
        <f t="shared" si="11"/>
        <v>36882.131168981483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video/</v>
      </c>
      <c r="R105" t="str">
        <f t="shared" si="9"/>
        <v>shorts</v>
      </c>
      <c r="S105" s="10">
        <f t="shared" si="10"/>
        <v>38029.805902777778</v>
      </c>
      <c r="T105" s="10">
        <f t="shared" si="11"/>
        <v>38052.805902777778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video/</v>
      </c>
      <c r="R106" t="str">
        <f t="shared" si="9"/>
        <v>shorts</v>
      </c>
      <c r="S106" s="10">
        <f t="shared" si="10"/>
        <v>36959.695208333331</v>
      </c>
      <c r="T106" s="10">
        <f t="shared" si="11"/>
        <v>36983.041666666664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video/</v>
      </c>
      <c r="R107" t="str">
        <f t="shared" si="9"/>
        <v>shorts</v>
      </c>
      <c r="S107" s="10">
        <f t="shared" si="10"/>
        <v>38832.724768518514</v>
      </c>
      <c r="T107" s="10">
        <f t="shared" si="11"/>
        <v>38851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video/</v>
      </c>
      <c r="R108" t="str">
        <f t="shared" si="9"/>
        <v>shorts</v>
      </c>
      <c r="S108" s="10">
        <f t="shared" si="10"/>
        <v>37334.776631944449</v>
      </c>
      <c r="T108" s="10">
        <f t="shared" si="11"/>
        <v>37348.776631944449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video/</v>
      </c>
      <c r="R109" t="str">
        <f t="shared" si="9"/>
        <v>shorts</v>
      </c>
      <c r="S109" s="10">
        <f t="shared" si="10"/>
        <v>36982.982488425929</v>
      </c>
      <c r="T109" s="10">
        <f t="shared" si="11"/>
        <v>37004.982488425929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video/</v>
      </c>
      <c r="R110" t="str">
        <f t="shared" si="9"/>
        <v>shorts</v>
      </c>
      <c r="S110" s="10">
        <f t="shared" si="10"/>
        <v>37712.613078703704</v>
      </c>
      <c r="T110" s="10">
        <f t="shared" si="11"/>
        <v>37772.613078703704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video/</v>
      </c>
      <c r="R111" t="str">
        <f t="shared" si="9"/>
        <v>shorts</v>
      </c>
      <c r="S111" s="10">
        <f t="shared" si="10"/>
        <v>36917.025810185187</v>
      </c>
      <c r="T111" s="10">
        <f t="shared" si="11"/>
        <v>36947.025810185187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video/</v>
      </c>
      <c r="R112" t="str">
        <f t="shared" si="9"/>
        <v>shorts</v>
      </c>
      <c r="S112" s="10">
        <f t="shared" si="10"/>
        <v>37904.949687500004</v>
      </c>
      <c r="T112" s="10">
        <f t="shared" si="11"/>
        <v>37939.249305555553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video/</v>
      </c>
      <c r="R113" t="str">
        <f t="shared" si="9"/>
        <v>shorts</v>
      </c>
      <c r="S113" s="10">
        <f t="shared" si="10"/>
        <v>38472.333182870367</v>
      </c>
      <c r="T113" s="10">
        <f t="shared" si="11"/>
        <v>38502.333182870367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video/</v>
      </c>
      <c r="R114" t="str">
        <f t="shared" si="9"/>
        <v>shorts</v>
      </c>
      <c r="S114" s="10">
        <f t="shared" si="10"/>
        <v>38065.043032407404</v>
      </c>
      <c r="T114" s="10">
        <f t="shared" si="11"/>
        <v>38089.083333333336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video/</v>
      </c>
      <c r="R115" t="str">
        <f t="shared" si="9"/>
        <v>shorts</v>
      </c>
      <c r="S115" s="10">
        <f t="shared" si="10"/>
        <v>37100.758425925924</v>
      </c>
      <c r="T115" s="10">
        <f t="shared" si="11"/>
        <v>37108.625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video/</v>
      </c>
      <c r="R116" t="str">
        <f t="shared" si="9"/>
        <v>shorts</v>
      </c>
      <c r="S116" s="10">
        <f t="shared" si="10"/>
        <v>37208.27416666667</v>
      </c>
      <c r="T116" s="10">
        <f t="shared" si="11"/>
        <v>37268.27416666667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video/</v>
      </c>
      <c r="R117" t="str">
        <f t="shared" si="9"/>
        <v>shorts</v>
      </c>
      <c r="S117" s="10">
        <f t="shared" si="10"/>
        <v>37265.738935185182</v>
      </c>
      <c r="T117" s="10">
        <f t="shared" si="11"/>
        <v>37290.738935185182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video/</v>
      </c>
      <c r="R118" t="str">
        <f t="shared" si="9"/>
        <v>shorts</v>
      </c>
      <c r="S118" s="10">
        <f t="shared" si="10"/>
        <v>36942.497164351851</v>
      </c>
      <c r="T118" s="10">
        <f t="shared" si="11"/>
        <v>36988.455497685187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video/</v>
      </c>
      <c r="R119" t="str">
        <f t="shared" si="9"/>
        <v>shorts</v>
      </c>
      <c r="S119" s="10">
        <f t="shared" si="10"/>
        <v>36595.834999999999</v>
      </c>
      <c r="T119" s="10">
        <f t="shared" si="11"/>
        <v>36685.791666666664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video/</v>
      </c>
      <c r="R120" t="str">
        <f t="shared" si="9"/>
        <v>shorts</v>
      </c>
      <c r="S120" s="10">
        <f t="shared" si="10"/>
        <v>37070.053657407407</v>
      </c>
      <c r="T120" s="10">
        <f t="shared" si="11"/>
        <v>37100.053657407407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video/</v>
      </c>
      <c r="R121" t="str">
        <f t="shared" si="9"/>
        <v>shorts</v>
      </c>
      <c r="S121" s="10">
        <f t="shared" si="10"/>
        <v>37086.069282407407</v>
      </c>
      <c r="T121" s="10">
        <f t="shared" si="11"/>
        <v>37115.958333333336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video/</v>
      </c>
      <c r="R122" t="str">
        <f t="shared" si="9"/>
        <v>science fiction</v>
      </c>
      <c r="S122" s="10">
        <f t="shared" si="10"/>
        <v>38963.049849537041</v>
      </c>
      <c r="T122" s="10">
        <f t="shared" si="11"/>
        <v>38993.049849537041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video/</v>
      </c>
      <c r="R123" t="str">
        <f t="shared" si="9"/>
        <v>science fiction</v>
      </c>
      <c r="S123" s="10">
        <f t="shared" si="10"/>
        <v>38443.704976851848</v>
      </c>
      <c r="T123" s="10">
        <f t="shared" si="11"/>
        <v>38459.427777777775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video/</v>
      </c>
      <c r="R124" t="str">
        <f t="shared" si="9"/>
        <v>science fiction</v>
      </c>
      <c r="S124" s="10">
        <f t="shared" si="10"/>
        <v>38940.431793981479</v>
      </c>
      <c r="T124" s="10">
        <f t="shared" si="11"/>
        <v>39000.431793981479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video/</v>
      </c>
      <c r="R125" t="str">
        <f t="shared" si="9"/>
        <v>science fiction</v>
      </c>
      <c r="S125" s="10">
        <f t="shared" si="10"/>
        <v>38251.781990740739</v>
      </c>
      <c r="T125" s="10">
        <f t="shared" si="11"/>
        <v>38287.916666666664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video/</v>
      </c>
      <c r="R126" t="str">
        <f t="shared" si="9"/>
        <v>science fiction</v>
      </c>
      <c r="S126" s="10">
        <f t="shared" si="10"/>
        <v>38461.928726851853</v>
      </c>
      <c r="T126" s="10">
        <f t="shared" si="11"/>
        <v>38486.928726851853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video/</v>
      </c>
      <c r="R127" t="str">
        <f t="shared" si="9"/>
        <v>science fiction</v>
      </c>
      <c r="S127" s="10">
        <f t="shared" si="10"/>
        <v>39056.993981481486</v>
      </c>
      <c r="T127" s="10">
        <f t="shared" si="11"/>
        <v>39116.993981481486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video/</v>
      </c>
      <c r="R128" t="str">
        <f t="shared" si="9"/>
        <v>science fiction</v>
      </c>
      <c r="S128" s="10">
        <f t="shared" si="10"/>
        <v>38482.589548611111</v>
      </c>
      <c r="T128" s="10">
        <f t="shared" si="11"/>
        <v>38513.083333333328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video/</v>
      </c>
      <c r="R129" t="str">
        <f t="shared" si="9"/>
        <v>science fiction</v>
      </c>
      <c r="S129" s="10">
        <f t="shared" si="10"/>
        <v>38414.62431712963</v>
      </c>
      <c r="T129" s="10">
        <f t="shared" si="11"/>
        <v>38444.582650462966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video/</v>
      </c>
      <c r="R130" t="str">
        <f t="shared" si="9"/>
        <v>science fiction</v>
      </c>
      <c r="S130" s="10">
        <f t="shared" si="10"/>
        <v>38975.22792824074</v>
      </c>
      <c r="T130" s="10">
        <f t="shared" si="11"/>
        <v>39010.22792824074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5" t="e">
        <f t="shared" ref="P131:P194" si="13">E131/L131</f>
        <v>#DIV/0!</v>
      </c>
      <c r="Q131" t="str">
        <f t="shared" ref="Q131:Q194" si="14">LEFT(N131,FIND("/",N131))</f>
        <v>film &amp; video/</v>
      </c>
      <c r="R131" t="str">
        <f t="shared" ref="R131:R194" si="15">RIGHT(N131,LEN(N131)-FIND("/",N131))</f>
        <v>science fiction</v>
      </c>
      <c r="S131" s="10">
        <f t="shared" ref="S131:S194" si="16">(((J131/60)/60)/24+DATE(1960,1,1))</f>
        <v>38229.937303240738</v>
      </c>
      <c r="T131" s="10">
        <f t="shared" ref="T131:T194" si="17">(((I131/60)/60)/24+DATE(1960,1,1))</f>
        <v>38289.937303240738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video/</v>
      </c>
      <c r="R132" t="str">
        <f t="shared" si="15"/>
        <v>science fiction</v>
      </c>
      <c r="S132" s="10">
        <f t="shared" si="16"/>
        <v>38125.915416666663</v>
      </c>
      <c r="T132" s="10">
        <f t="shared" si="17"/>
        <v>38153.844444444447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video/</v>
      </c>
      <c r="R133" t="str">
        <f t="shared" si="15"/>
        <v>science fiction</v>
      </c>
      <c r="S133" s="10">
        <f t="shared" si="16"/>
        <v>38888.837511574078</v>
      </c>
      <c r="T133" s="10">
        <f t="shared" si="17"/>
        <v>38904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video/</v>
      </c>
      <c r="R134" t="str">
        <f t="shared" si="15"/>
        <v>science fiction</v>
      </c>
      <c r="S134" s="10">
        <f t="shared" si="16"/>
        <v>38252.812581018516</v>
      </c>
      <c r="T134" s="10">
        <f t="shared" si="17"/>
        <v>38297.854247685187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video/</v>
      </c>
      <c r="R135" t="str">
        <f t="shared" si="15"/>
        <v>science fiction</v>
      </c>
      <c r="S135" s="10">
        <f t="shared" si="16"/>
        <v>38838.80768518518</v>
      </c>
      <c r="T135" s="10">
        <f t="shared" si="17"/>
        <v>38868.729861111111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video/</v>
      </c>
      <c r="R136" t="str">
        <f t="shared" si="15"/>
        <v>science fiction</v>
      </c>
      <c r="S136" s="10">
        <f t="shared" si="16"/>
        <v>38568.909930555557</v>
      </c>
      <c r="T136" s="10">
        <f t="shared" si="17"/>
        <v>38598.708333333328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video/</v>
      </c>
      <c r="R137" t="str">
        <f t="shared" si="15"/>
        <v>science fiction</v>
      </c>
      <c r="S137" s="10">
        <f t="shared" si="16"/>
        <v>38135.381909722222</v>
      </c>
      <c r="T137" s="10">
        <f t="shared" si="17"/>
        <v>38168.791666666664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video/</v>
      </c>
      <c r="R138" t="str">
        <f t="shared" si="15"/>
        <v>science fiction</v>
      </c>
      <c r="S138" s="10">
        <f t="shared" si="16"/>
        <v>38443.410115740742</v>
      </c>
      <c r="T138" s="10">
        <f t="shared" si="17"/>
        <v>38487.427777777775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video/</v>
      </c>
      <c r="R139" t="str">
        <f t="shared" si="15"/>
        <v>science fiction</v>
      </c>
      <c r="S139" s="10">
        <f t="shared" si="16"/>
        <v>38586.573993055557</v>
      </c>
      <c r="T139" s="10">
        <f t="shared" si="17"/>
        <v>38636.573993055557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video/</v>
      </c>
      <c r="R140" t="str">
        <f t="shared" si="15"/>
        <v>science fiction</v>
      </c>
      <c r="S140" s="10">
        <f t="shared" si="16"/>
        <v>38533.257418981477</v>
      </c>
      <c r="T140" s="10">
        <f t="shared" si="17"/>
        <v>38564.207638888889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video/</v>
      </c>
      <c r="R141" t="str">
        <f t="shared" si="15"/>
        <v>science fiction</v>
      </c>
      <c r="S141" s="10">
        <f t="shared" si="16"/>
        <v>38534.920972222222</v>
      </c>
      <c r="T141" s="10">
        <f t="shared" si="17"/>
        <v>38544.920972222222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video/</v>
      </c>
      <c r="R142" t="str">
        <f t="shared" si="15"/>
        <v>science fiction</v>
      </c>
      <c r="S142" s="10">
        <f t="shared" si="16"/>
        <v>38400.198287037041</v>
      </c>
      <c r="T142" s="10">
        <f t="shared" si="17"/>
        <v>38430.15662037037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video/</v>
      </c>
      <c r="R143" t="str">
        <f t="shared" si="15"/>
        <v>science fiction</v>
      </c>
      <c r="S143" s="10">
        <f t="shared" si="16"/>
        <v>38457.153043981481</v>
      </c>
      <c r="T143" s="10">
        <f t="shared" si="17"/>
        <v>38502.153043981481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video/</v>
      </c>
      <c r="R144" t="str">
        <f t="shared" si="15"/>
        <v>science fiction</v>
      </c>
      <c r="S144" s="10">
        <f t="shared" si="16"/>
        <v>38285.893263888887</v>
      </c>
      <c r="T144" s="10">
        <f t="shared" si="17"/>
        <v>38306.934930555552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video/</v>
      </c>
      <c r="R145" t="str">
        <f t="shared" si="15"/>
        <v>science fiction</v>
      </c>
      <c r="S145" s="10">
        <f t="shared" si="16"/>
        <v>38906.064143518524</v>
      </c>
      <c r="T145" s="10">
        <f t="shared" si="17"/>
        <v>38963.246527777781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video/</v>
      </c>
      <c r="R146" t="str">
        <f t="shared" si="15"/>
        <v>science fiction</v>
      </c>
      <c r="S146" s="10">
        <f t="shared" si="16"/>
        <v>38394.762407407412</v>
      </c>
      <c r="T146" s="10">
        <f t="shared" si="17"/>
        <v>38454.72074074074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video/</v>
      </c>
      <c r="R147" t="str">
        <f t="shared" si="15"/>
        <v>science fiction</v>
      </c>
      <c r="S147" s="10">
        <f t="shared" si="16"/>
        <v>38547.542268518519</v>
      </c>
      <c r="T147" s="10">
        <f t="shared" si="17"/>
        <v>38574.542268518519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video/</v>
      </c>
      <c r="R148" t="str">
        <f t="shared" si="15"/>
        <v>science fiction</v>
      </c>
      <c r="S148" s="10">
        <f t="shared" si="16"/>
        <v>39040.016180555554</v>
      </c>
      <c r="T148" s="10">
        <f t="shared" si="17"/>
        <v>39100.016180555554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video/</v>
      </c>
      <c r="R149" t="str">
        <f t="shared" si="15"/>
        <v>science fiction</v>
      </c>
      <c r="S149" s="10">
        <f t="shared" si="16"/>
        <v>38316.767824074079</v>
      </c>
      <c r="T149" s="10">
        <f t="shared" si="17"/>
        <v>38359.762499999997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video/</v>
      </c>
      <c r="R150" t="str">
        <f t="shared" si="15"/>
        <v>science fiction</v>
      </c>
      <c r="S150" s="10">
        <f t="shared" si="16"/>
        <v>38744.281666666662</v>
      </c>
      <c r="T150" s="10">
        <f t="shared" si="17"/>
        <v>38774.281666666662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video/</v>
      </c>
      <c r="R151" t="str">
        <f t="shared" si="15"/>
        <v>science fiction</v>
      </c>
      <c r="S151" s="10">
        <f t="shared" si="16"/>
        <v>38315.172106481477</v>
      </c>
      <c r="T151" s="10">
        <f t="shared" si="17"/>
        <v>38345.333333333328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video/</v>
      </c>
      <c r="R152" t="str">
        <f t="shared" si="15"/>
        <v>science fiction</v>
      </c>
      <c r="S152" s="10">
        <f t="shared" si="16"/>
        <v>38437.161828703705</v>
      </c>
      <c r="T152" s="10">
        <f t="shared" si="17"/>
        <v>38497.161828703705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video/</v>
      </c>
      <c r="R153" t="str">
        <f t="shared" si="15"/>
        <v>science fiction</v>
      </c>
      <c r="S153" s="10">
        <f t="shared" si="16"/>
        <v>38460.550821759258</v>
      </c>
      <c r="T153" s="10">
        <f t="shared" si="17"/>
        <v>38520.550821759258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video/</v>
      </c>
      <c r="R154" t="str">
        <f t="shared" si="15"/>
        <v>science fiction</v>
      </c>
      <c r="S154" s="10">
        <f t="shared" si="16"/>
        <v>38222.077546296299</v>
      </c>
      <c r="T154" s="10">
        <f t="shared" si="17"/>
        <v>38252.077546296299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video/</v>
      </c>
      <c r="R155" t="str">
        <f t="shared" si="15"/>
        <v>science fiction</v>
      </c>
      <c r="S155" s="10">
        <f t="shared" si="16"/>
        <v>38280.586157407408</v>
      </c>
      <c r="T155" s="10">
        <f t="shared" si="17"/>
        <v>38322.627824074079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video/</v>
      </c>
      <c r="R156" t="str">
        <f t="shared" si="15"/>
        <v>science fiction</v>
      </c>
      <c r="S156" s="10">
        <f t="shared" si="16"/>
        <v>38462.547395833331</v>
      </c>
      <c r="T156" s="10">
        <f t="shared" si="17"/>
        <v>38505.547395833331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video/</v>
      </c>
      <c r="R157" t="str">
        <f t="shared" si="15"/>
        <v>science fiction</v>
      </c>
      <c r="S157" s="10">
        <f t="shared" si="16"/>
        <v>38515.559432870374</v>
      </c>
      <c r="T157" s="10">
        <f t="shared" si="17"/>
        <v>38555.559432870374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video/</v>
      </c>
      <c r="R158" t="str">
        <f t="shared" si="15"/>
        <v>science fiction</v>
      </c>
      <c r="S158" s="10">
        <f t="shared" si="16"/>
        <v>38141.124953703707</v>
      </c>
      <c r="T158" s="10">
        <f t="shared" si="17"/>
        <v>38201.124953703707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video/</v>
      </c>
      <c r="R159" t="str">
        <f t="shared" si="15"/>
        <v>science fiction</v>
      </c>
      <c r="S159" s="10">
        <f t="shared" si="16"/>
        <v>38743.911712962959</v>
      </c>
      <c r="T159" s="10">
        <f t="shared" si="17"/>
        <v>38773.911712962959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video/</v>
      </c>
      <c r="R160" t="str">
        <f t="shared" si="15"/>
        <v>science fiction</v>
      </c>
      <c r="S160" s="10">
        <f t="shared" si="16"/>
        <v>38251.07671296296</v>
      </c>
      <c r="T160" s="10">
        <f t="shared" si="17"/>
        <v>38281.07671296296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video/</v>
      </c>
      <c r="R161" t="str">
        <f t="shared" si="15"/>
        <v>science fiction</v>
      </c>
      <c r="S161" s="10">
        <f t="shared" si="16"/>
        <v>38861.434548611112</v>
      </c>
      <c r="T161" s="10">
        <f t="shared" si="17"/>
        <v>38901.434548611112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video/</v>
      </c>
      <c r="R162" t="str">
        <f t="shared" si="15"/>
        <v>drama</v>
      </c>
      <c r="S162" s="10">
        <f t="shared" si="16"/>
        <v>38518.913090277783</v>
      </c>
      <c r="T162" s="10">
        <f t="shared" si="17"/>
        <v>38578.913090277783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video/</v>
      </c>
      <c r="R163" t="str">
        <f t="shared" si="15"/>
        <v>drama</v>
      </c>
      <c r="S163" s="10">
        <f t="shared" si="16"/>
        <v>38139.687442129631</v>
      </c>
      <c r="T163" s="10">
        <f t="shared" si="17"/>
        <v>38169.687442129631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video/</v>
      </c>
      <c r="R164" t="str">
        <f t="shared" si="15"/>
        <v>drama</v>
      </c>
      <c r="S164" s="10">
        <f t="shared" si="16"/>
        <v>38182.126805555556</v>
      </c>
      <c r="T164" s="10">
        <f t="shared" si="17"/>
        <v>38214.987500000003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video/</v>
      </c>
      <c r="R165" t="str">
        <f t="shared" si="15"/>
        <v>drama</v>
      </c>
      <c r="S165" s="10">
        <f t="shared" si="16"/>
        <v>38590.961273148147</v>
      </c>
      <c r="T165" s="10">
        <f t="shared" si="17"/>
        <v>38625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video/</v>
      </c>
      <c r="R166" t="str">
        <f t="shared" si="15"/>
        <v>drama</v>
      </c>
      <c r="S166" s="10">
        <f t="shared" si="16"/>
        <v>38188.762743055559</v>
      </c>
      <c r="T166" s="10">
        <f t="shared" si="17"/>
        <v>38248.762743055559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video/</v>
      </c>
      <c r="R167" t="str">
        <f t="shared" si="15"/>
        <v>drama</v>
      </c>
      <c r="S167" s="10">
        <f t="shared" si="16"/>
        <v>38698.658842592587</v>
      </c>
      <c r="T167" s="10">
        <f t="shared" si="17"/>
        <v>38728.658842592587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video/</v>
      </c>
      <c r="R168" t="str">
        <f t="shared" si="15"/>
        <v>drama</v>
      </c>
      <c r="S168" s="10">
        <f t="shared" si="16"/>
        <v>39068.075949074075</v>
      </c>
      <c r="T168" s="10">
        <f t="shared" si="17"/>
        <v>39098.075949074075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video/</v>
      </c>
      <c r="R169" t="str">
        <f t="shared" si="15"/>
        <v>drama</v>
      </c>
      <c r="S169" s="10">
        <f t="shared" si="16"/>
        <v>38507.927488425921</v>
      </c>
      <c r="T169" s="10">
        <f t="shared" si="17"/>
        <v>38567.927488425921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video/</v>
      </c>
      <c r="R170" t="str">
        <f t="shared" si="15"/>
        <v>drama</v>
      </c>
      <c r="S170" s="10">
        <f t="shared" si="16"/>
        <v>38399.83530092593</v>
      </c>
      <c r="T170" s="10">
        <f t="shared" si="17"/>
        <v>38429.793634259258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video/</v>
      </c>
      <c r="R171" t="str">
        <f t="shared" si="15"/>
        <v>drama</v>
      </c>
      <c r="S171" s="10">
        <f t="shared" si="16"/>
        <v>38247.505312499998</v>
      </c>
      <c r="T171" s="10">
        <f t="shared" si="17"/>
        <v>38277.505312499998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video/</v>
      </c>
      <c r="R172" t="str">
        <f t="shared" si="15"/>
        <v>drama</v>
      </c>
      <c r="S172" s="10">
        <f t="shared" si="16"/>
        <v>38563.977812500001</v>
      </c>
      <c r="T172" s="10">
        <f t="shared" si="17"/>
        <v>38593.227777777778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video/</v>
      </c>
      <c r="R173" t="str">
        <f t="shared" si="15"/>
        <v>drama</v>
      </c>
      <c r="S173" s="10">
        <f t="shared" si="16"/>
        <v>38881.180717592593</v>
      </c>
      <c r="T173" s="10">
        <f t="shared" si="17"/>
        <v>38941.180717592593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video/</v>
      </c>
      <c r="R174" t="str">
        <f t="shared" si="15"/>
        <v>drama</v>
      </c>
      <c r="S174" s="10">
        <f t="shared" si="16"/>
        <v>38394.394942129627</v>
      </c>
      <c r="T174" s="10">
        <f t="shared" si="17"/>
        <v>38429.353275462956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video/</v>
      </c>
      <c r="R175" t="str">
        <f t="shared" si="15"/>
        <v>drama</v>
      </c>
      <c r="S175" s="10">
        <f t="shared" si="16"/>
        <v>38380.573009259257</v>
      </c>
      <c r="T175" s="10">
        <f t="shared" si="17"/>
        <v>38410.573009259257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video/</v>
      </c>
      <c r="R176" t="str">
        <f t="shared" si="15"/>
        <v>drama</v>
      </c>
      <c r="S176" s="10">
        <f t="shared" si="16"/>
        <v>38419.758981481486</v>
      </c>
      <c r="T176" s="10">
        <f t="shared" si="17"/>
        <v>38479.758981481486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video/</v>
      </c>
      <c r="R177" t="str">
        <f t="shared" si="15"/>
        <v>drama</v>
      </c>
      <c r="S177" s="10">
        <f t="shared" si="16"/>
        <v>38202.777905092589</v>
      </c>
      <c r="T177" s="10">
        <f t="shared" si="17"/>
        <v>38227.777905092589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video/</v>
      </c>
      <c r="R178" t="str">
        <f t="shared" si="15"/>
        <v>drama</v>
      </c>
      <c r="S178" s="10">
        <f t="shared" si="16"/>
        <v>38538.824062500003</v>
      </c>
      <c r="T178" s="10">
        <f t="shared" si="17"/>
        <v>38568.824062500003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video/</v>
      </c>
      <c r="R179" t="str">
        <f t="shared" si="15"/>
        <v>drama</v>
      </c>
      <c r="S179" s="10">
        <f t="shared" si="16"/>
        <v>38417.047754629632</v>
      </c>
      <c r="T179" s="10">
        <f t="shared" si="17"/>
        <v>38434.00608796296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video/</v>
      </c>
      <c r="R180" t="str">
        <f t="shared" si="15"/>
        <v>drama</v>
      </c>
      <c r="S180" s="10">
        <f t="shared" si="16"/>
        <v>38651.955381944441</v>
      </c>
      <c r="T180" s="10">
        <f t="shared" si="17"/>
        <v>38681.997048611112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video/</v>
      </c>
      <c r="R181" t="str">
        <f t="shared" si="15"/>
        <v>drama</v>
      </c>
      <c r="S181" s="10">
        <f t="shared" si="16"/>
        <v>38750.080497685187</v>
      </c>
      <c r="T181" s="10">
        <f t="shared" si="17"/>
        <v>38780.080497685187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video/</v>
      </c>
      <c r="R182" t="str">
        <f t="shared" si="15"/>
        <v>drama</v>
      </c>
      <c r="S182" s="10">
        <f t="shared" si="16"/>
        <v>38414.991238425922</v>
      </c>
      <c r="T182" s="10">
        <f t="shared" si="17"/>
        <v>38454.791666666672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video/</v>
      </c>
      <c r="R183" t="str">
        <f t="shared" si="15"/>
        <v>drama</v>
      </c>
      <c r="S183" s="10">
        <f t="shared" si="16"/>
        <v>38494.741840277777</v>
      </c>
      <c r="T183" s="10">
        <f t="shared" si="17"/>
        <v>38524.741840277777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video/</v>
      </c>
      <c r="R184" t="str">
        <f t="shared" si="15"/>
        <v>drama</v>
      </c>
      <c r="S184" s="10">
        <f t="shared" si="16"/>
        <v>39059.011944444443</v>
      </c>
      <c r="T184" s="10">
        <f t="shared" si="17"/>
        <v>39089.011944444443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video/</v>
      </c>
      <c r="R185" t="str">
        <f t="shared" si="15"/>
        <v>drama</v>
      </c>
      <c r="S185" s="10">
        <f t="shared" si="16"/>
        <v>38286.810300925928</v>
      </c>
      <c r="T185" s="10">
        <f t="shared" si="17"/>
        <v>38316.851967592593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video/</v>
      </c>
      <c r="R186" t="str">
        <f t="shared" si="15"/>
        <v>drama</v>
      </c>
      <c r="S186" s="10">
        <f t="shared" si="16"/>
        <v>38172.791226851856</v>
      </c>
      <c r="T186" s="10">
        <f t="shared" si="17"/>
        <v>38230.165972222225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video/</v>
      </c>
      <c r="R187" t="str">
        <f t="shared" si="15"/>
        <v>drama</v>
      </c>
      <c r="S187" s="10">
        <f t="shared" si="16"/>
        <v>38917.91133101852</v>
      </c>
      <c r="T187" s="10">
        <f t="shared" si="17"/>
        <v>38947.91133101852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video/</v>
      </c>
      <c r="R188" t="str">
        <f t="shared" si="15"/>
        <v>drama</v>
      </c>
      <c r="S188" s="10">
        <f t="shared" si="16"/>
        <v>39114.812893518523</v>
      </c>
      <c r="T188" s="10">
        <f t="shared" si="17"/>
        <v>39144.833333333328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video/</v>
      </c>
      <c r="R189" t="str">
        <f t="shared" si="15"/>
        <v>drama</v>
      </c>
      <c r="S189" s="10">
        <f t="shared" si="16"/>
        <v>38529.234456018516</v>
      </c>
      <c r="T189" s="10">
        <f t="shared" si="17"/>
        <v>38553.290972222225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video/</v>
      </c>
      <c r="R190" t="str">
        <f t="shared" si="15"/>
        <v>drama</v>
      </c>
      <c r="S190" s="10">
        <f t="shared" si="16"/>
        <v>38204.18304398148</v>
      </c>
      <c r="T190" s="10">
        <f t="shared" si="17"/>
        <v>38234.18304398148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video/</v>
      </c>
      <c r="R191" t="str">
        <f t="shared" si="15"/>
        <v>drama</v>
      </c>
      <c r="S191" s="10">
        <f t="shared" si="16"/>
        <v>38903.690706018519</v>
      </c>
      <c r="T191" s="10">
        <f t="shared" si="17"/>
        <v>38963.690706018519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video/</v>
      </c>
      <c r="R192" t="str">
        <f t="shared" si="15"/>
        <v>drama</v>
      </c>
      <c r="S192" s="10">
        <f t="shared" si="16"/>
        <v>38874.650995370372</v>
      </c>
      <c r="T192" s="10">
        <f t="shared" si="17"/>
        <v>38884.650995370372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video/</v>
      </c>
      <c r="R193" t="str">
        <f t="shared" si="15"/>
        <v>drama</v>
      </c>
      <c r="S193" s="10">
        <f t="shared" si="16"/>
        <v>38586.441412037035</v>
      </c>
      <c r="T193" s="10">
        <f t="shared" si="17"/>
        <v>38626.441412037035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video/</v>
      </c>
      <c r="R194" t="str">
        <f t="shared" si="15"/>
        <v>drama</v>
      </c>
      <c r="S194" s="10">
        <f t="shared" si="16"/>
        <v>38246.792037037041</v>
      </c>
      <c r="T194" s="10">
        <f t="shared" si="17"/>
        <v>38276.792037037041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5" t="e">
        <f t="shared" ref="P195:P258" si="19">E195/L195</f>
        <v>#DIV/0!</v>
      </c>
      <c r="Q195" t="str">
        <f t="shared" ref="Q195:Q258" si="20">LEFT(N195,FIND("/",N195))</f>
        <v>film &amp; video/</v>
      </c>
      <c r="R195" t="str">
        <f t="shared" ref="R195:R258" si="21">RIGHT(N195,LEN(N195)-FIND("/",N195))</f>
        <v>drama</v>
      </c>
      <c r="S195" s="10">
        <f t="shared" ref="S195:S258" si="22">(((J195/60)/60)/24+DATE(1960,1,1))</f>
        <v>38258.934791666667</v>
      </c>
      <c r="T195" s="10">
        <f t="shared" ref="T195:T258" si="23">(((I195/60)/60)/24+DATE(1960,1,1))</f>
        <v>38318.976458333331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video/</v>
      </c>
      <c r="R196" t="str">
        <f t="shared" si="21"/>
        <v>drama</v>
      </c>
      <c r="S196" s="10">
        <f t="shared" si="22"/>
        <v>38722.996886574074</v>
      </c>
      <c r="T196" s="10">
        <f t="shared" si="23"/>
        <v>38782.996886574074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video/</v>
      </c>
      <c r="R197" t="str">
        <f t="shared" si="21"/>
        <v>drama</v>
      </c>
      <c r="S197" s="10">
        <f t="shared" si="22"/>
        <v>38482.67050925926</v>
      </c>
      <c r="T197" s="10">
        <f t="shared" si="23"/>
        <v>38542.67050925926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video/</v>
      </c>
      <c r="R198" t="str">
        <f t="shared" si="21"/>
        <v>drama</v>
      </c>
      <c r="S198" s="10">
        <f t="shared" si="22"/>
        <v>38606.542800925927</v>
      </c>
      <c r="T198" s="10">
        <f t="shared" si="23"/>
        <v>38634.875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video/</v>
      </c>
      <c r="R199" t="str">
        <f t="shared" si="21"/>
        <v>drama</v>
      </c>
      <c r="S199" s="10">
        <f t="shared" si="22"/>
        <v>39088.848379629635</v>
      </c>
      <c r="T199" s="10">
        <f t="shared" si="23"/>
        <v>39130.875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video/</v>
      </c>
      <c r="R200" t="str">
        <f t="shared" si="21"/>
        <v>drama</v>
      </c>
      <c r="S200" s="10">
        <f t="shared" si="22"/>
        <v>38234.383356481485</v>
      </c>
      <c r="T200" s="10">
        <f t="shared" si="23"/>
        <v>38264.383356481485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video/</v>
      </c>
      <c r="R201" t="str">
        <f t="shared" si="21"/>
        <v>drama</v>
      </c>
      <c r="S201" s="10">
        <f t="shared" si="22"/>
        <v>38931.123865740738</v>
      </c>
      <c r="T201" s="10">
        <f t="shared" si="23"/>
        <v>38961.123865740738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video/</v>
      </c>
      <c r="R202" t="str">
        <f t="shared" si="21"/>
        <v>drama</v>
      </c>
      <c r="S202" s="10">
        <f t="shared" si="22"/>
        <v>38214.083368055559</v>
      </c>
      <c r="T202" s="10">
        <f t="shared" si="23"/>
        <v>38244.083368055559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video/</v>
      </c>
      <c r="R203" t="str">
        <f t="shared" si="21"/>
        <v>drama</v>
      </c>
      <c r="S203" s="10">
        <f t="shared" si="22"/>
        <v>38370.818622685183</v>
      </c>
      <c r="T203" s="10">
        <f t="shared" si="23"/>
        <v>38390.818622685183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video/</v>
      </c>
      <c r="R204" t="str">
        <f t="shared" si="21"/>
        <v>drama</v>
      </c>
      <c r="S204" s="10">
        <f t="shared" si="22"/>
        <v>38602.927824074075</v>
      </c>
      <c r="T204" s="10">
        <f t="shared" si="23"/>
        <v>38632.874305555553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video/</v>
      </c>
      <c r="R205" t="str">
        <f t="shared" si="21"/>
        <v>drama</v>
      </c>
      <c r="S205" s="10">
        <f t="shared" si="22"/>
        <v>38320.847962962958</v>
      </c>
      <c r="T205" s="10">
        <f t="shared" si="23"/>
        <v>38380.847962962958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video/</v>
      </c>
      <c r="R206" t="str">
        <f t="shared" si="21"/>
        <v>drama</v>
      </c>
      <c r="S206" s="10">
        <f t="shared" si="22"/>
        <v>38903.583368055552</v>
      </c>
      <c r="T206" s="10">
        <f t="shared" si="23"/>
        <v>38933.583368055552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video/</v>
      </c>
      <c r="R207" t="str">
        <f t="shared" si="21"/>
        <v>drama</v>
      </c>
      <c r="S207" s="10">
        <f t="shared" si="22"/>
        <v>38595.632199074069</v>
      </c>
      <c r="T207" s="10">
        <f t="shared" si="23"/>
        <v>38630.632199074069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video/</v>
      </c>
      <c r="R208" t="str">
        <f t="shared" si="21"/>
        <v>drama</v>
      </c>
      <c r="S208" s="10">
        <f t="shared" si="22"/>
        <v>38914.004432870366</v>
      </c>
      <c r="T208" s="10">
        <f t="shared" si="23"/>
        <v>38935.004432870366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video/</v>
      </c>
      <c r="R209" t="str">
        <f t="shared" si="21"/>
        <v>drama</v>
      </c>
      <c r="S209" s="10">
        <f t="shared" si="22"/>
        <v>38325.197199074071</v>
      </c>
      <c r="T209" s="10">
        <f t="shared" si="23"/>
        <v>38355.197199074071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video/</v>
      </c>
      <c r="R210" t="str">
        <f t="shared" si="21"/>
        <v>drama</v>
      </c>
      <c r="S210" s="10">
        <f t="shared" si="22"/>
        <v>38306.369988425926</v>
      </c>
      <c r="T210" s="10">
        <f t="shared" si="23"/>
        <v>38336.369988425926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video/</v>
      </c>
      <c r="R211" t="str">
        <f t="shared" si="21"/>
        <v>drama</v>
      </c>
      <c r="S211" s="10">
        <f t="shared" si="22"/>
        <v>38512.922858796301</v>
      </c>
      <c r="T211" s="10">
        <f t="shared" si="23"/>
        <v>38542.922858796301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video/</v>
      </c>
      <c r="R212" t="str">
        <f t="shared" si="21"/>
        <v>drama</v>
      </c>
      <c r="S212" s="10">
        <f t="shared" si="22"/>
        <v>38596.064722222218</v>
      </c>
      <c r="T212" s="10">
        <f t="shared" si="23"/>
        <v>38625.208333333328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video/</v>
      </c>
      <c r="R213" t="str">
        <f t="shared" si="21"/>
        <v>drama</v>
      </c>
      <c r="S213" s="10">
        <f t="shared" si="22"/>
        <v>38583.159918981488</v>
      </c>
      <c r="T213" s="10">
        <f t="shared" si="23"/>
        <v>38613.159918981488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video/</v>
      </c>
      <c r="R214" t="str">
        <f t="shared" si="21"/>
        <v>drama</v>
      </c>
      <c r="S214" s="10">
        <f t="shared" si="22"/>
        <v>38763.881018518514</v>
      </c>
      <c r="T214" s="10">
        <f t="shared" si="23"/>
        <v>38823.839351851857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video/</v>
      </c>
      <c r="R215" t="str">
        <f t="shared" si="21"/>
        <v>drama</v>
      </c>
      <c r="S215" s="10">
        <f t="shared" si="22"/>
        <v>38549.594293981485</v>
      </c>
      <c r="T215" s="10">
        <f t="shared" si="23"/>
        <v>38579.587974537033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video/</v>
      </c>
      <c r="R216" t="str">
        <f t="shared" si="21"/>
        <v>drama</v>
      </c>
      <c r="S216" s="10">
        <f t="shared" si="22"/>
        <v>38356.64061342593</v>
      </c>
      <c r="T216" s="10">
        <f t="shared" si="23"/>
        <v>38416.64061342593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video/</v>
      </c>
      <c r="R217" t="str">
        <f t="shared" si="21"/>
        <v>drama</v>
      </c>
      <c r="S217" s="10">
        <f t="shared" si="22"/>
        <v>38722.230115740742</v>
      </c>
      <c r="T217" s="10">
        <f t="shared" si="23"/>
        <v>38764.999305555553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video/</v>
      </c>
      <c r="R218" t="str">
        <f t="shared" si="21"/>
        <v>drama</v>
      </c>
      <c r="S218" s="10">
        <f t="shared" si="22"/>
        <v>38413.958761574075</v>
      </c>
      <c r="T218" s="10">
        <f t="shared" si="23"/>
        <v>38463.917094907403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video/</v>
      </c>
      <c r="R219" t="str">
        <f t="shared" si="21"/>
        <v>drama</v>
      </c>
      <c r="S219" s="10">
        <f t="shared" si="22"/>
        <v>38317.64061342593</v>
      </c>
      <c r="T219" s="10">
        <f t="shared" si="23"/>
        <v>38348.64061342593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video/</v>
      </c>
      <c r="R220" t="str">
        <f t="shared" si="21"/>
        <v>drama</v>
      </c>
      <c r="S220" s="10">
        <f t="shared" si="22"/>
        <v>38426.628344907411</v>
      </c>
      <c r="T220" s="10">
        <f t="shared" si="23"/>
        <v>38486.628344907411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video/</v>
      </c>
      <c r="R221" t="str">
        <f t="shared" si="21"/>
        <v>drama</v>
      </c>
      <c r="S221" s="10">
        <f t="shared" si="22"/>
        <v>38776.326678240745</v>
      </c>
      <c r="T221" s="10">
        <f t="shared" si="23"/>
        <v>38808.290972222225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video/</v>
      </c>
      <c r="R222" t="str">
        <f t="shared" si="21"/>
        <v>drama</v>
      </c>
      <c r="S222" s="10">
        <f t="shared" si="22"/>
        <v>38542.643865740742</v>
      </c>
      <c r="T222" s="10">
        <f t="shared" si="23"/>
        <v>38583.837499999994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video/</v>
      </c>
      <c r="R223" t="str">
        <f t="shared" si="21"/>
        <v>drama</v>
      </c>
      <c r="S223" s="10">
        <f t="shared" si="22"/>
        <v>38378.837546296301</v>
      </c>
      <c r="T223" s="10">
        <f t="shared" si="23"/>
        <v>38438.79587962963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video/</v>
      </c>
      <c r="R224" t="str">
        <f t="shared" si="21"/>
        <v>drama</v>
      </c>
      <c r="S224" s="10">
        <f t="shared" si="22"/>
        <v>38378.769884259258</v>
      </c>
      <c r="T224" s="10">
        <f t="shared" si="23"/>
        <v>38437.110416666663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video/</v>
      </c>
      <c r="R225" t="str">
        <f t="shared" si="21"/>
        <v>drama</v>
      </c>
      <c r="S225" s="10">
        <f t="shared" si="22"/>
        <v>38829.048032407409</v>
      </c>
      <c r="T225" s="10">
        <f t="shared" si="23"/>
        <v>38859.045138888891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video/</v>
      </c>
      <c r="R226" t="str">
        <f t="shared" si="21"/>
        <v>drama</v>
      </c>
      <c r="S226" s="10">
        <f t="shared" si="22"/>
        <v>38482.235254629632</v>
      </c>
      <c r="T226" s="10">
        <f t="shared" si="23"/>
        <v>38542.235254629632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video/</v>
      </c>
      <c r="R227" t="str">
        <f t="shared" si="21"/>
        <v>drama</v>
      </c>
      <c r="S227" s="10">
        <f t="shared" si="22"/>
        <v>38785.961273148147</v>
      </c>
      <c r="T227" s="10">
        <f t="shared" si="23"/>
        <v>38815.919606481482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video/</v>
      </c>
      <c r="R228" t="str">
        <f t="shared" si="21"/>
        <v>drama</v>
      </c>
      <c r="S228" s="10">
        <f t="shared" si="22"/>
        <v>38453.666018518517</v>
      </c>
      <c r="T228" s="10">
        <f t="shared" si="23"/>
        <v>38502.395138888889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video/</v>
      </c>
      <c r="R229" t="str">
        <f t="shared" si="21"/>
        <v>drama</v>
      </c>
      <c r="S229" s="10">
        <f t="shared" si="22"/>
        <v>38511.893993055557</v>
      </c>
      <c r="T229" s="10">
        <f t="shared" si="23"/>
        <v>38541.893993055557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video/</v>
      </c>
      <c r="R230" t="str">
        <f t="shared" si="21"/>
        <v>drama</v>
      </c>
      <c r="S230" s="10">
        <f t="shared" si="22"/>
        <v>38443.686400462961</v>
      </c>
      <c r="T230" s="10">
        <f t="shared" si="23"/>
        <v>38503.686400462961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video/</v>
      </c>
      <c r="R231" t="str">
        <f t="shared" si="21"/>
        <v>drama</v>
      </c>
      <c r="S231" s="10">
        <f t="shared" si="22"/>
        <v>38730.933993055558</v>
      </c>
      <c r="T231" s="10">
        <f t="shared" si="23"/>
        <v>38760.933993055558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video/</v>
      </c>
      <c r="R232" t="str">
        <f t="shared" si="21"/>
        <v>drama</v>
      </c>
      <c r="S232" s="10">
        <f t="shared" si="22"/>
        <v>38476.777210648142</v>
      </c>
      <c r="T232" s="10">
        <f t="shared" si="23"/>
        <v>38506.777210648142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video/</v>
      </c>
      <c r="R233" t="str">
        <f t="shared" si="21"/>
        <v>drama</v>
      </c>
      <c r="S233" s="10">
        <f t="shared" si="22"/>
        <v>38688.958923611113</v>
      </c>
      <c r="T233" s="10">
        <f t="shared" si="23"/>
        <v>38718.958923611113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video/</v>
      </c>
      <c r="R234" t="str">
        <f t="shared" si="21"/>
        <v>drama</v>
      </c>
      <c r="S234" s="10">
        <f t="shared" si="22"/>
        <v>38379.82576388889</v>
      </c>
      <c r="T234" s="10">
        <f t="shared" si="23"/>
        <v>38409.82576388889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video/</v>
      </c>
      <c r="R235" t="str">
        <f t="shared" si="21"/>
        <v>drama</v>
      </c>
      <c r="S235" s="10">
        <f t="shared" si="22"/>
        <v>38959.911712962959</v>
      </c>
      <c r="T235" s="10">
        <f t="shared" si="23"/>
        <v>38989.911712962959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video/</v>
      </c>
      <c r="R236" t="str">
        <f t="shared" si="21"/>
        <v>drama</v>
      </c>
      <c r="S236" s="10">
        <f t="shared" si="22"/>
        <v>38483.035405092596</v>
      </c>
      <c r="T236" s="10">
        <f t="shared" si="23"/>
        <v>38523.035405092596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video/</v>
      </c>
      <c r="R237" t="str">
        <f t="shared" si="21"/>
        <v>drama</v>
      </c>
      <c r="S237" s="10">
        <f t="shared" si="22"/>
        <v>38511.908530092594</v>
      </c>
      <c r="T237" s="10">
        <f t="shared" si="23"/>
        <v>38541.908530092594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video/</v>
      </c>
      <c r="R238" t="str">
        <f t="shared" si="21"/>
        <v>drama</v>
      </c>
      <c r="S238" s="10">
        <f t="shared" si="22"/>
        <v>38668.08447916666</v>
      </c>
      <c r="T238" s="10">
        <f t="shared" si="23"/>
        <v>38721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video/</v>
      </c>
      <c r="R239" t="str">
        <f t="shared" si="21"/>
        <v>drama</v>
      </c>
      <c r="S239" s="10">
        <f t="shared" si="22"/>
        <v>38724.577187499999</v>
      </c>
      <c r="T239" s="10">
        <f t="shared" si="23"/>
        <v>38784.577187499999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video/</v>
      </c>
      <c r="R240" t="str">
        <f t="shared" si="21"/>
        <v>drama</v>
      </c>
      <c r="S240" s="10">
        <f t="shared" si="22"/>
        <v>39060.962499999994</v>
      </c>
      <c r="T240" s="10">
        <f t="shared" si="23"/>
        <v>39081.375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video/</v>
      </c>
      <c r="R241" t="str">
        <f t="shared" si="21"/>
        <v>drama</v>
      </c>
      <c r="S241" s="10">
        <f t="shared" si="22"/>
        <v>38644.110300925924</v>
      </c>
      <c r="T241" s="10">
        <f t="shared" si="23"/>
        <v>38663.5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video/</v>
      </c>
      <c r="R242" t="str">
        <f t="shared" si="21"/>
        <v>documentary</v>
      </c>
      <c r="S242" s="10">
        <f t="shared" si="22"/>
        <v>37701.708460648151</v>
      </c>
      <c r="T242" s="10">
        <f t="shared" si="23"/>
        <v>37746.708460648151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video/</v>
      </c>
      <c r="R243" t="str">
        <f t="shared" si="21"/>
        <v>documentary</v>
      </c>
      <c r="S243" s="10">
        <f t="shared" si="22"/>
        <v>38296.697962962964</v>
      </c>
      <c r="T243" s="10">
        <f t="shared" si="23"/>
        <v>38341.697962962964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video/</v>
      </c>
      <c r="R244" t="str">
        <f t="shared" si="21"/>
        <v>documentary</v>
      </c>
      <c r="S244" s="10">
        <f t="shared" si="22"/>
        <v>37209.492939814816</v>
      </c>
      <c r="T244" s="10">
        <f t="shared" si="23"/>
        <v>37244.492939814816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video/</v>
      </c>
      <c r="R245" t="str">
        <f t="shared" si="21"/>
        <v>documentary</v>
      </c>
      <c r="S245" s="10">
        <f t="shared" si="22"/>
        <v>38009.047500000001</v>
      </c>
      <c r="T245" s="10">
        <f t="shared" si="23"/>
        <v>38039.047500000001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video/</v>
      </c>
      <c r="R246" t="str">
        <f t="shared" si="21"/>
        <v>documentary</v>
      </c>
      <c r="S246" s="10">
        <f t="shared" si="22"/>
        <v>36560.323599537034</v>
      </c>
      <c r="T246" s="10">
        <f t="shared" si="23"/>
        <v>36600.29583333333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video/</v>
      </c>
      <c r="R247" t="str">
        <f t="shared" si="21"/>
        <v>documentary</v>
      </c>
      <c r="S247" s="10">
        <f t="shared" si="22"/>
        <v>37454.053067129629</v>
      </c>
      <c r="T247" s="10">
        <f t="shared" si="23"/>
        <v>37484.053067129629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video/</v>
      </c>
      <c r="R248" t="str">
        <f t="shared" si="21"/>
        <v>documentary</v>
      </c>
      <c r="S248" s="10">
        <f t="shared" si="22"/>
        <v>36827.363483796296</v>
      </c>
      <c r="T248" s="10">
        <f t="shared" si="23"/>
        <v>36877.405150462961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video/</v>
      </c>
      <c r="R249" t="str">
        <f t="shared" si="21"/>
        <v>documentary</v>
      </c>
      <c r="S249" s="10">
        <f t="shared" si="22"/>
        <v>36777.604328703703</v>
      </c>
      <c r="T249" s="10">
        <f t="shared" si="23"/>
        <v>36814.152083333334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video/</v>
      </c>
      <c r="R250" t="str">
        <f t="shared" si="21"/>
        <v>documentary</v>
      </c>
      <c r="S250" s="10">
        <f t="shared" si="22"/>
        <v>37217.774409722224</v>
      </c>
      <c r="T250" s="10">
        <f t="shared" si="23"/>
        <v>37262.774409722224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video/</v>
      </c>
      <c r="R251" t="str">
        <f t="shared" si="21"/>
        <v>documentary</v>
      </c>
      <c r="S251" s="10">
        <f t="shared" si="22"/>
        <v>36679.923842592594</v>
      </c>
      <c r="T251" s="10">
        <f t="shared" si="23"/>
        <v>36759.736111111109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video/</v>
      </c>
      <c r="R252" t="str">
        <f t="shared" si="21"/>
        <v>documentary</v>
      </c>
      <c r="S252" s="10">
        <f t="shared" si="22"/>
        <v>37748.565868055557</v>
      </c>
      <c r="T252" s="10">
        <f t="shared" si="23"/>
        <v>37778.565868055557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video/</v>
      </c>
      <c r="R253" t="str">
        <f t="shared" si="21"/>
        <v>documentary</v>
      </c>
      <c r="S253" s="10">
        <f t="shared" si="22"/>
        <v>37360.787569444445</v>
      </c>
      <c r="T253" s="10">
        <f t="shared" si="23"/>
        <v>37392.791666666664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video/</v>
      </c>
      <c r="R254" t="str">
        <f t="shared" si="21"/>
        <v>documentary</v>
      </c>
      <c r="S254" s="10">
        <f t="shared" si="22"/>
        <v>36613.662708333337</v>
      </c>
      <c r="T254" s="10">
        <f t="shared" si="23"/>
        <v>36677.165972222225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video/</v>
      </c>
      <c r="R255" t="str">
        <f t="shared" si="21"/>
        <v>documentary</v>
      </c>
      <c r="S255" s="10">
        <f t="shared" si="22"/>
        <v>37271.650868055556</v>
      </c>
      <c r="T255" s="10">
        <f t="shared" si="23"/>
        <v>37301.650868055556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video/</v>
      </c>
      <c r="R256" t="str">
        <f t="shared" si="21"/>
        <v>documentary</v>
      </c>
      <c r="S256" s="10">
        <f t="shared" si="22"/>
        <v>38610.952662037031</v>
      </c>
      <c r="T256" s="10">
        <f t="shared" si="23"/>
        <v>38641.083333333328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video/</v>
      </c>
      <c r="R257" t="str">
        <f t="shared" si="21"/>
        <v>documentary</v>
      </c>
      <c r="S257" s="10">
        <f t="shared" si="22"/>
        <v>36935.526412037041</v>
      </c>
      <c r="T257" s="10">
        <f t="shared" si="23"/>
        <v>36965.48474537037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video/</v>
      </c>
      <c r="R258" t="str">
        <f t="shared" si="21"/>
        <v>documentary</v>
      </c>
      <c r="S258" s="10">
        <f t="shared" si="22"/>
        <v>37666.769293981481</v>
      </c>
      <c r="T258" s="10">
        <f t="shared" si="23"/>
        <v>37696.769293981481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5">
        <f t="shared" ref="P259:P322" si="25">E259/L259</f>
        <v>66.70405357142856</v>
      </c>
      <c r="Q259" t="str">
        <f t="shared" ref="Q259:Q322" si="26">LEFT(N259,FIND("/",N259))</f>
        <v>film &amp; video/</v>
      </c>
      <c r="R259" t="str">
        <f t="shared" ref="R259:R322" si="27">RIGHT(N259,LEN(N259)-FIND("/",N259))</f>
        <v>documentary</v>
      </c>
      <c r="S259" s="10">
        <f t="shared" ref="S259:S322" si="28">(((J259/60)/60)/24+DATE(1960,1,1))</f>
        <v>38826.626875000002</v>
      </c>
      <c r="T259" s="10">
        <f t="shared" ref="T259:T322" si="29">(((I259/60)/60)/24+DATE(1960,1,1))</f>
        <v>38856.626875000002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video/</v>
      </c>
      <c r="R260" t="str">
        <f t="shared" si="27"/>
        <v>documentary</v>
      </c>
      <c r="S260" s="10">
        <f t="shared" si="28"/>
        <v>37029.051689814813</v>
      </c>
      <c r="T260" s="10">
        <f t="shared" si="29"/>
        <v>37059.051689814813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video/</v>
      </c>
      <c r="R261" t="str">
        <f t="shared" si="27"/>
        <v>documentary</v>
      </c>
      <c r="S261" s="10">
        <f t="shared" si="28"/>
        <v>38419.738067129627</v>
      </c>
      <c r="T261" s="10">
        <f t="shared" si="29"/>
        <v>38449.738067129627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video/</v>
      </c>
      <c r="R262" t="str">
        <f t="shared" si="27"/>
        <v>documentary</v>
      </c>
      <c r="S262" s="10">
        <f t="shared" si="28"/>
        <v>36677.755543981482</v>
      </c>
      <c r="T262" s="10">
        <f t="shared" si="29"/>
        <v>36723.415972222225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video/</v>
      </c>
      <c r="R263" t="str">
        <f t="shared" si="27"/>
        <v>documentary</v>
      </c>
      <c r="S263" s="10">
        <f t="shared" si="28"/>
        <v>37364.885462962964</v>
      </c>
      <c r="T263" s="10">
        <f t="shared" si="29"/>
        <v>37414.621527777781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video/</v>
      </c>
      <c r="R264" t="str">
        <f t="shared" si="27"/>
        <v>documentary</v>
      </c>
      <c r="S264" s="10">
        <f t="shared" si="28"/>
        <v>36902.24800925926</v>
      </c>
      <c r="T264" s="10">
        <f t="shared" si="29"/>
        <v>36947.24800925926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video/</v>
      </c>
      <c r="R265" t="str">
        <f t="shared" si="27"/>
        <v>documentary</v>
      </c>
      <c r="S265" s="10">
        <f t="shared" si="28"/>
        <v>37496.954791666663</v>
      </c>
      <c r="T265" s="10">
        <f t="shared" si="29"/>
        <v>37526.954791666663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video/</v>
      </c>
      <c r="R266" t="str">
        <f t="shared" si="27"/>
        <v>documentary</v>
      </c>
      <c r="S266" s="10">
        <f t="shared" si="28"/>
        <v>37357.620312500003</v>
      </c>
      <c r="T266" s="10">
        <f t="shared" si="29"/>
        <v>37387.620312500003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video/</v>
      </c>
      <c r="R267" t="str">
        <f t="shared" si="27"/>
        <v>documentary</v>
      </c>
      <c r="S267" s="10">
        <f t="shared" si="28"/>
        <v>36614.245717592588</v>
      </c>
      <c r="T267" s="10">
        <f t="shared" si="29"/>
        <v>36655.844444444447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video/</v>
      </c>
      <c r="R268" t="str">
        <f t="shared" si="27"/>
        <v>documentary</v>
      </c>
      <c r="S268" s="10">
        <f t="shared" si="28"/>
        <v>36552.174849537041</v>
      </c>
      <c r="T268" s="10">
        <f t="shared" si="29"/>
        <v>36638.160416666666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video/</v>
      </c>
      <c r="R269" t="str">
        <f t="shared" si="27"/>
        <v>documentary</v>
      </c>
      <c r="S269" s="10">
        <f t="shared" si="28"/>
        <v>38132.452534722222</v>
      </c>
      <c r="T269" s="10">
        <f t="shared" si="29"/>
        <v>38162.452534722222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video/</v>
      </c>
      <c r="R270" t="str">
        <f t="shared" si="27"/>
        <v>documentary</v>
      </c>
      <c r="S270" s="10">
        <f t="shared" si="28"/>
        <v>37156.15252314815</v>
      </c>
      <c r="T270" s="10">
        <f t="shared" si="29"/>
        <v>37201.194189814814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video/</v>
      </c>
      <c r="R271" t="str">
        <f t="shared" si="27"/>
        <v>documentary</v>
      </c>
      <c r="S271" s="10">
        <f t="shared" si="28"/>
        <v>39105.197013888886</v>
      </c>
      <c r="T271" s="10">
        <f t="shared" si="29"/>
        <v>39135.197013888886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video/</v>
      </c>
      <c r="R272" t="str">
        <f t="shared" si="27"/>
        <v>documentary</v>
      </c>
      <c r="S272" s="10">
        <f t="shared" si="28"/>
        <v>36984.866550925923</v>
      </c>
      <c r="T272" s="10">
        <f t="shared" si="29"/>
        <v>37035.166666666664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video/</v>
      </c>
      <c r="R273" t="str">
        <f t="shared" si="27"/>
        <v>documentary</v>
      </c>
      <c r="S273" s="10">
        <f t="shared" si="28"/>
        <v>37959.10024305556</v>
      </c>
      <c r="T273" s="10">
        <f t="shared" si="29"/>
        <v>37988.333333333336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video/</v>
      </c>
      <c r="R274" t="str">
        <f t="shared" si="27"/>
        <v>documentary</v>
      </c>
      <c r="S274" s="10">
        <f t="shared" si="28"/>
        <v>36582.900358796294</v>
      </c>
      <c r="T274" s="10">
        <f t="shared" si="29"/>
        <v>36643.78402777778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video/</v>
      </c>
      <c r="R275" t="str">
        <f t="shared" si="27"/>
        <v>documentary</v>
      </c>
      <c r="S275" s="10">
        <f t="shared" si="28"/>
        <v>37044.498449074075</v>
      </c>
      <c r="T275" s="10">
        <f t="shared" si="29"/>
        <v>37074.498449074075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video/</v>
      </c>
      <c r="R276" t="str">
        <f t="shared" si="27"/>
        <v>documentary</v>
      </c>
      <c r="S276" s="10">
        <f t="shared" si="28"/>
        <v>37316.912372685183</v>
      </c>
      <c r="T276" s="10">
        <f t="shared" si="29"/>
        <v>37351.290972222225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video/</v>
      </c>
      <c r="R277" t="str">
        <f t="shared" si="27"/>
        <v>documentary</v>
      </c>
      <c r="S277" s="10">
        <f t="shared" si="28"/>
        <v>37540.032013888893</v>
      </c>
      <c r="T277" s="10">
        <f t="shared" si="29"/>
        <v>37570.073680555557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video/</v>
      </c>
      <c r="R278" t="str">
        <f t="shared" si="27"/>
        <v>documentary</v>
      </c>
      <c r="S278" s="10">
        <f t="shared" si="28"/>
        <v>37314.081874999996</v>
      </c>
      <c r="T278" s="10">
        <f t="shared" si="29"/>
        <v>37374.040208333332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video/</v>
      </c>
      <c r="R279" t="str">
        <f t="shared" si="27"/>
        <v>documentary</v>
      </c>
      <c r="S279" s="10">
        <f t="shared" si="28"/>
        <v>38464.891423611116</v>
      </c>
      <c r="T279" s="10">
        <f t="shared" si="29"/>
        <v>38494.891423611116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video/</v>
      </c>
      <c r="R280" t="str">
        <f t="shared" si="27"/>
        <v>documentary</v>
      </c>
      <c r="S280" s="10">
        <f t="shared" si="28"/>
        <v>37511.040960648148</v>
      </c>
      <c r="T280" s="10">
        <f t="shared" si="29"/>
        <v>37541.040960648148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video/</v>
      </c>
      <c r="R281" t="str">
        <f t="shared" si="27"/>
        <v>documentary</v>
      </c>
      <c r="S281" s="10">
        <f t="shared" si="28"/>
        <v>39106.244166666671</v>
      </c>
      <c r="T281" s="10">
        <f t="shared" si="29"/>
        <v>39140.084027777775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video/</v>
      </c>
      <c r="R282" t="str">
        <f t="shared" si="27"/>
        <v>documentary</v>
      </c>
      <c r="S282" s="10">
        <f t="shared" si="28"/>
        <v>38091.590682870366</v>
      </c>
      <c r="T282" s="10">
        <f t="shared" si="29"/>
        <v>38136.590682870366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video/</v>
      </c>
      <c r="R283" t="str">
        <f t="shared" si="27"/>
        <v>documentary</v>
      </c>
      <c r="S283" s="10">
        <f t="shared" si="28"/>
        <v>36297.163344907407</v>
      </c>
      <c r="T283" s="10">
        <f t="shared" si="29"/>
        <v>36382.80972222222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video/</v>
      </c>
      <c r="R284" t="str">
        <f t="shared" si="27"/>
        <v>documentary</v>
      </c>
      <c r="S284" s="10">
        <f t="shared" si="28"/>
        <v>36541.920046296298</v>
      </c>
      <c r="T284" s="10">
        <f t="shared" si="29"/>
        <v>36578.916666666664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video/</v>
      </c>
      <c r="R285" t="str">
        <f t="shared" si="27"/>
        <v>documentary</v>
      </c>
      <c r="S285" s="10">
        <f t="shared" si="28"/>
        <v>37022.71</v>
      </c>
      <c r="T285" s="10">
        <f t="shared" si="29"/>
        <v>37042.207638888889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video/</v>
      </c>
      <c r="R286" t="str">
        <f t="shared" si="27"/>
        <v>documentary</v>
      </c>
      <c r="S286" s="10">
        <f t="shared" si="28"/>
        <v>37251.738194444442</v>
      </c>
      <c r="T286" s="10">
        <f t="shared" si="29"/>
        <v>37276.738194444442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video/</v>
      </c>
      <c r="R287" t="str">
        <f t="shared" si="27"/>
        <v>documentary</v>
      </c>
      <c r="S287" s="10">
        <f t="shared" si="28"/>
        <v>37853.756111111114</v>
      </c>
      <c r="T287" s="10">
        <f t="shared" si="29"/>
        <v>37883.756111111114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video/</v>
      </c>
      <c r="R288" t="str">
        <f t="shared" si="27"/>
        <v>documentary</v>
      </c>
      <c r="S288" s="10">
        <f t="shared" si="28"/>
        <v>37660.816249999996</v>
      </c>
      <c r="T288" s="10">
        <f t="shared" si="29"/>
        <v>37705.774583333332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video/</v>
      </c>
      <c r="R289" t="str">
        <f t="shared" si="27"/>
        <v>documentary</v>
      </c>
      <c r="S289" s="10">
        <f t="shared" si="28"/>
        <v>37531.277986111112</v>
      </c>
      <c r="T289" s="10">
        <f t="shared" si="29"/>
        <v>37562.166666666664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video/</v>
      </c>
      <c r="R290" t="str">
        <f t="shared" si="27"/>
        <v>documentary</v>
      </c>
      <c r="S290" s="10">
        <f t="shared" si="28"/>
        <v>37398.168900462959</v>
      </c>
      <c r="T290" s="10">
        <f t="shared" si="29"/>
        <v>37433.168900462959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video/</v>
      </c>
      <c r="R291" t="str">
        <f t="shared" si="27"/>
        <v>documentary</v>
      </c>
      <c r="S291" s="10">
        <f t="shared" si="28"/>
        <v>37897.456412037034</v>
      </c>
      <c r="T291" s="10">
        <f t="shared" si="29"/>
        <v>37927.456412037034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video/</v>
      </c>
      <c r="R292" t="str">
        <f t="shared" si="27"/>
        <v>documentary</v>
      </c>
      <c r="S292" s="10">
        <f t="shared" si="28"/>
        <v>36873.36917824074</v>
      </c>
      <c r="T292" s="10">
        <f t="shared" si="29"/>
        <v>36923.332638888889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video/</v>
      </c>
      <c r="R293" t="str">
        <f t="shared" si="27"/>
        <v>documentary</v>
      </c>
      <c r="S293" s="10">
        <f t="shared" si="28"/>
        <v>37723.769050925926</v>
      </c>
      <c r="T293" s="10">
        <f t="shared" si="29"/>
        <v>37742.000694444447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video/</v>
      </c>
      <c r="R294" t="str">
        <f t="shared" si="27"/>
        <v>documentary</v>
      </c>
      <c r="S294" s="10">
        <f t="shared" si="28"/>
        <v>37159.803229166668</v>
      </c>
      <c r="T294" s="10">
        <f t="shared" si="29"/>
        <v>37192.165972222225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video/</v>
      </c>
      <c r="R295" t="str">
        <f t="shared" si="27"/>
        <v>documentary</v>
      </c>
      <c r="S295" s="10">
        <f t="shared" si="28"/>
        <v>38066.667986111112</v>
      </c>
      <c r="T295" s="10">
        <f t="shared" si="29"/>
        <v>38096.667986111112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video/</v>
      </c>
      <c r="R296" t="str">
        <f t="shared" si="27"/>
        <v>documentary</v>
      </c>
      <c r="S296" s="10">
        <f t="shared" si="28"/>
        <v>36690.084421296298</v>
      </c>
      <c r="T296" s="10">
        <f t="shared" si="29"/>
        <v>36725.666666666664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video/</v>
      </c>
      <c r="R297" t="str">
        <f t="shared" si="27"/>
        <v>documentary</v>
      </c>
      <c r="S297" s="10">
        <f t="shared" si="28"/>
        <v>37866.004733796297</v>
      </c>
      <c r="T297" s="10">
        <f t="shared" si="29"/>
        <v>37926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video/</v>
      </c>
      <c r="R298" t="str">
        <f t="shared" si="27"/>
        <v>documentary</v>
      </c>
      <c r="S298" s="10">
        <f t="shared" si="28"/>
        <v>37481.475497685184</v>
      </c>
      <c r="T298" s="10">
        <f t="shared" si="29"/>
        <v>37506.475497685184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video/</v>
      </c>
      <c r="R299" t="str">
        <f t="shared" si="27"/>
        <v>documentary</v>
      </c>
      <c r="S299" s="10">
        <f t="shared" si="28"/>
        <v>38436.72802083334</v>
      </c>
      <c r="T299" s="10">
        <f t="shared" si="29"/>
        <v>38472.165972222225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video/</v>
      </c>
      <c r="R300" t="str">
        <f t="shared" si="27"/>
        <v>documentary</v>
      </c>
      <c r="S300" s="10">
        <f t="shared" si="28"/>
        <v>38056.463518518518</v>
      </c>
      <c r="T300" s="10">
        <f t="shared" si="29"/>
        <v>38115.875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video/</v>
      </c>
      <c r="R301" t="str">
        <f t="shared" si="27"/>
        <v>documentary</v>
      </c>
      <c r="S301" s="10">
        <f t="shared" si="28"/>
        <v>36816.225231481483</v>
      </c>
      <c r="T301" s="10">
        <f t="shared" si="29"/>
        <v>36846.266898148147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video/</v>
      </c>
      <c r="R302" t="str">
        <f t="shared" si="27"/>
        <v>documentary</v>
      </c>
      <c r="S302" s="10">
        <f t="shared" si="28"/>
        <v>36973.959930555553</v>
      </c>
      <c r="T302" s="10">
        <f t="shared" si="29"/>
        <v>37004.959930555553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video/</v>
      </c>
      <c r="R303" t="str">
        <f t="shared" si="27"/>
        <v>documentary</v>
      </c>
      <c r="S303" s="10">
        <f t="shared" si="28"/>
        <v>37659.737673611111</v>
      </c>
      <c r="T303" s="10">
        <f t="shared" si="29"/>
        <v>37699.696006944447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video/</v>
      </c>
      <c r="R304" t="str">
        <f t="shared" si="27"/>
        <v>documentary</v>
      </c>
      <c r="S304" s="10">
        <f t="shared" si="28"/>
        <v>37280.856921296298</v>
      </c>
      <c r="T304" s="10">
        <f t="shared" si="29"/>
        <v>37310.856921296298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video/</v>
      </c>
      <c r="R305" t="str">
        <f t="shared" si="27"/>
        <v>documentary</v>
      </c>
      <c r="S305" s="10">
        <f t="shared" si="28"/>
        <v>37379.071134259262</v>
      </c>
      <c r="T305" s="10">
        <f t="shared" si="29"/>
        <v>37409.071134259262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video/</v>
      </c>
      <c r="R306" t="str">
        <f t="shared" si="27"/>
        <v>documentary</v>
      </c>
      <c r="S306" s="10">
        <f t="shared" si="28"/>
        <v>37461.094872685186</v>
      </c>
      <c r="T306" s="10">
        <f t="shared" si="29"/>
        <v>37500.083333333336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video/</v>
      </c>
      <c r="R307" t="str">
        <f t="shared" si="27"/>
        <v>documentary</v>
      </c>
      <c r="S307" s="10">
        <f t="shared" si="28"/>
        <v>37295.630196759259</v>
      </c>
      <c r="T307" s="10">
        <f t="shared" si="29"/>
        <v>37325.630196759259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video/</v>
      </c>
      <c r="R308" t="str">
        <f t="shared" si="27"/>
        <v>documentary</v>
      </c>
      <c r="S308" s="10">
        <f t="shared" si="28"/>
        <v>37680.837187500001</v>
      </c>
      <c r="T308" s="10">
        <f t="shared" si="29"/>
        <v>37700.795520833337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video/</v>
      </c>
      <c r="R309" t="str">
        <f t="shared" si="27"/>
        <v>documentary</v>
      </c>
      <c r="S309" s="10">
        <f t="shared" si="28"/>
        <v>37629.944456018515</v>
      </c>
      <c r="T309" s="10">
        <f t="shared" si="29"/>
        <v>37659.944456018515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video/</v>
      </c>
      <c r="R310" t="str">
        <f t="shared" si="27"/>
        <v>documentary</v>
      </c>
      <c r="S310" s="10">
        <f t="shared" si="28"/>
        <v>36914.694560185184</v>
      </c>
      <c r="T310" s="10">
        <f t="shared" si="29"/>
        <v>36959.694560185184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video/</v>
      </c>
      <c r="R311" t="str">
        <f t="shared" si="27"/>
        <v>documentary</v>
      </c>
      <c r="S311" s="10">
        <f t="shared" si="28"/>
        <v>37481.751550925925</v>
      </c>
      <c r="T311" s="10">
        <f t="shared" si="29"/>
        <v>37502.751550925925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video/</v>
      </c>
      <c r="R312" t="str">
        <f t="shared" si="27"/>
        <v>documentary</v>
      </c>
      <c r="S312" s="10">
        <f t="shared" si="28"/>
        <v>37168.183136574073</v>
      </c>
      <c r="T312" s="10">
        <f t="shared" si="29"/>
        <v>37183.083333333336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video/</v>
      </c>
      <c r="R313" t="str">
        <f t="shared" si="27"/>
        <v>documentary</v>
      </c>
      <c r="S313" s="10">
        <f t="shared" si="28"/>
        <v>37215.219814814816</v>
      </c>
      <c r="T313" s="10">
        <f t="shared" si="29"/>
        <v>37256.332638888889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video/</v>
      </c>
      <c r="R314" t="str">
        <f t="shared" si="27"/>
        <v>documentary</v>
      </c>
      <c r="S314" s="10">
        <f t="shared" si="28"/>
        <v>37695.877685185187</v>
      </c>
      <c r="T314" s="10">
        <f t="shared" si="29"/>
        <v>37725.877685185187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video/</v>
      </c>
      <c r="R315" t="str">
        <f t="shared" si="27"/>
        <v>documentary</v>
      </c>
      <c r="S315" s="10">
        <f t="shared" si="28"/>
        <v>36704.227939814817</v>
      </c>
      <c r="T315" s="10">
        <f t="shared" si="29"/>
        <v>36748.665972222225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video/</v>
      </c>
      <c r="R316" t="str">
        <f t="shared" si="27"/>
        <v>documentary</v>
      </c>
      <c r="S316" s="10">
        <f t="shared" si="28"/>
        <v>37651.833194444444</v>
      </c>
      <c r="T316" s="10">
        <f t="shared" si="29"/>
        <v>37681.833194444444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video/</v>
      </c>
      <c r="R317" t="str">
        <f t="shared" si="27"/>
        <v>documentary</v>
      </c>
      <c r="S317" s="10">
        <f t="shared" si="28"/>
        <v>37460.77238425926</v>
      </c>
      <c r="T317" s="10">
        <f t="shared" si="29"/>
        <v>37490.77238425926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video/</v>
      </c>
      <c r="R318" t="str">
        <f t="shared" si="27"/>
        <v>documentary</v>
      </c>
      <c r="S318" s="10">
        <f t="shared" si="28"/>
        <v>38297.923576388886</v>
      </c>
      <c r="T318" s="10">
        <f t="shared" si="29"/>
        <v>38331.207638888889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video/</v>
      </c>
      <c r="R319" t="str">
        <f t="shared" si="27"/>
        <v>documentary</v>
      </c>
      <c r="S319" s="10">
        <f t="shared" si="28"/>
        <v>37936.676886574074</v>
      </c>
      <c r="T319" s="10">
        <f t="shared" si="29"/>
        <v>37966.676886574074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video/</v>
      </c>
      <c r="R320" t="str">
        <f t="shared" si="27"/>
        <v>documentary</v>
      </c>
      <c r="S320" s="10">
        <f t="shared" si="28"/>
        <v>37677.038784722223</v>
      </c>
      <c r="T320" s="10">
        <f t="shared" si="29"/>
        <v>37706.997118055559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video/</v>
      </c>
      <c r="R321" t="str">
        <f t="shared" si="27"/>
        <v>documentary</v>
      </c>
      <c r="S321" s="10">
        <f t="shared" si="28"/>
        <v>36470.83829861111</v>
      </c>
      <c r="T321" s="10">
        <f t="shared" si="29"/>
        <v>36558.332638888889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video/</v>
      </c>
      <c r="R322" t="str">
        <f t="shared" si="27"/>
        <v>documentary</v>
      </c>
      <c r="S322" s="10">
        <f t="shared" si="28"/>
        <v>38678.551307870366</v>
      </c>
      <c r="T322" s="10">
        <f t="shared" si="29"/>
        <v>38707.958333333328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5">
        <f t="shared" ref="P323:P386" si="31">E323/L323</f>
        <v>106.62314540059347</v>
      </c>
      <c r="Q323" t="str">
        <f t="shared" ref="Q323:Q386" si="32">LEFT(N323,FIND("/",N323))</f>
        <v>film &amp; video/</v>
      </c>
      <c r="R323" t="str">
        <f t="shared" ref="R323:R386" si="33">RIGHT(N323,LEN(N323)-FIND("/",N323))</f>
        <v>documentary</v>
      </c>
      <c r="S323" s="10">
        <f t="shared" ref="S323:S386" si="34">(((J323/60)/60)/24+DATE(1960,1,1))</f>
        <v>38994.446597222224</v>
      </c>
      <c r="T323" s="10">
        <f t="shared" ref="T323:T386" si="35">(((I323/60)/60)/24+DATE(1960,1,1))</f>
        <v>39029.488263888896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video/</v>
      </c>
      <c r="R324" t="str">
        <f t="shared" si="33"/>
        <v>documentary</v>
      </c>
      <c r="S324" s="10">
        <f t="shared" si="34"/>
        <v>38820.57</v>
      </c>
      <c r="T324" s="10">
        <f t="shared" si="35"/>
        <v>38850.57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video/</v>
      </c>
      <c r="R325" t="str">
        <f t="shared" si="33"/>
        <v>documentary</v>
      </c>
      <c r="S325" s="10">
        <f t="shared" si="34"/>
        <v>39044.32136574074</v>
      </c>
      <c r="T325" s="10">
        <f t="shared" si="35"/>
        <v>39072.332638888889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video/</v>
      </c>
      <c r="R326" t="str">
        <f t="shared" si="33"/>
        <v>documentary</v>
      </c>
      <c r="S326" s="10">
        <f t="shared" si="34"/>
        <v>38531.626250000001</v>
      </c>
      <c r="T326" s="10">
        <f t="shared" si="35"/>
        <v>38564.626250000001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video/</v>
      </c>
      <c r="R327" t="str">
        <f t="shared" si="33"/>
        <v>documentary</v>
      </c>
      <c r="S327" s="10">
        <f t="shared" si="34"/>
        <v>39036.187881944439</v>
      </c>
      <c r="T327" s="10">
        <f t="shared" si="35"/>
        <v>39071.187881944439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video/</v>
      </c>
      <c r="R328" t="str">
        <f t="shared" si="33"/>
        <v>documentary</v>
      </c>
      <c r="S328" s="10">
        <f t="shared" si="34"/>
        <v>39122.314884259264</v>
      </c>
      <c r="T328" s="10">
        <f t="shared" si="35"/>
        <v>39155.956250000003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video/</v>
      </c>
      <c r="R329" t="str">
        <f t="shared" si="33"/>
        <v>documentary</v>
      </c>
      <c r="S329" s="10">
        <f t="shared" si="34"/>
        <v>38405.235289351855</v>
      </c>
      <c r="T329" s="10">
        <f t="shared" si="35"/>
        <v>38432.333333333328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video/</v>
      </c>
      <c r="R330" t="str">
        <f t="shared" si="33"/>
        <v>documentary</v>
      </c>
      <c r="S330" s="10">
        <f t="shared" si="34"/>
        <v>38625.946620370371</v>
      </c>
      <c r="T330" s="10">
        <f t="shared" si="35"/>
        <v>38656.166666666672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video/</v>
      </c>
      <c r="R331" t="str">
        <f t="shared" si="33"/>
        <v>documentary</v>
      </c>
      <c r="S331" s="10">
        <f t="shared" si="34"/>
        <v>38638.46674768519</v>
      </c>
      <c r="T331" s="10">
        <f t="shared" si="35"/>
        <v>38662.166666666672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video/</v>
      </c>
      <c r="R332" t="str">
        <f t="shared" si="33"/>
        <v>documentary</v>
      </c>
      <c r="S332" s="10">
        <f t="shared" si="34"/>
        <v>37726.515775462962</v>
      </c>
      <c r="T332" s="10">
        <f t="shared" si="35"/>
        <v>37758.165972222225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video/</v>
      </c>
      <c r="R333" t="str">
        <f t="shared" si="33"/>
        <v>documentary</v>
      </c>
      <c r="S333" s="10">
        <f t="shared" si="34"/>
        <v>38854.581412037034</v>
      </c>
      <c r="T333" s="10">
        <f t="shared" si="35"/>
        <v>38885.581412037034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video/</v>
      </c>
      <c r="R334" t="str">
        <f t="shared" si="33"/>
        <v>documentary</v>
      </c>
      <c r="S334" s="10">
        <f t="shared" si="34"/>
        <v>38610.680289351847</v>
      </c>
      <c r="T334" s="10">
        <f t="shared" si="35"/>
        <v>38652.333333333328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video/</v>
      </c>
      <c r="R335" t="str">
        <f t="shared" si="33"/>
        <v>documentary</v>
      </c>
      <c r="S335" s="10">
        <f t="shared" si="34"/>
        <v>38784.636469907404</v>
      </c>
      <c r="T335" s="10">
        <f t="shared" si="35"/>
        <v>38814.59480324074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video/</v>
      </c>
      <c r="R336" t="str">
        <f t="shared" si="33"/>
        <v>documentary</v>
      </c>
      <c r="S336" s="10">
        <f t="shared" si="34"/>
        <v>38448.682372685187</v>
      </c>
      <c r="T336" s="10">
        <f t="shared" si="35"/>
        <v>38486.791666666672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video/</v>
      </c>
      <c r="R337" t="str">
        <f t="shared" si="33"/>
        <v>documentary</v>
      </c>
      <c r="S337" s="10">
        <f t="shared" si="34"/>
        <v>38448.737442129626</v>
      </c>
      <c r="T337" s="10">
        <f t="shared" si="35"/>
        <v>38479.916666666672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video/</v>
      </c>
      <c r="R338" t="str">
        <f t="shared" si="33"/>
        <v>documentary</v>
      </c>
      <c r="S338" s="10">
        <f t="shared" si="34"/>
        <v>38638.596273148149</v>
      </c>
      <c r="T338" s="10">
        <f t="shared" si="35"/>
        <v>38668.637939814813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video/</v>
      </c>
      <c r="R339" t="str">
        <f t="shared" si="33"/>
        <v>documentary</v>
      </c>
      <c r="S339" s="10">
        <f t="shared" si="34"/>
        <v>38394.128564814819</v>
      </c>
      <c r="T339" s="10">
        <f t="shared" si="35"/>
        <v>38424.086898148147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video/</v>
      </c>
      <c r="R340" t="str">
        <f t="shared" si="33"/>
        <v>documentary</v>
      </c>
      <c r="S340" s="10">
        <f t="shared" si="34"/>
        <v>38906.755671296298</v>
      </c>
      <c r="T340" s="10">
        <f t="shared" si="35"/>
        <v>38963.041666666672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video/</v>
      </c>
      <c r="R341" t="str">
        <f t="shared" si="33"/>
        <v>documentary</v>
      </c>
      <c r="S341" s="10">
        <f t="shared" si="34"/>
        <v>38440.760046296295</v>
      </c>
      <c r="T341" s="10">
        <f t="shared" si="35"/>
        <v>38470.760046296295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video/</v>
      </c>
      <c r="R342" t="str">
        <f t="shared" si="33"/>
        <v>documentary</v>
      </c>
      <c r="S342" s="10">
        <f t="shared" si="34"/>
        <v>39119.669062500005</v>
      </c>
      <c r="T342" s="10">
        <f t="shared" si="35"/>
        <v>39149.875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video/</v>
      </c>
      <c r="R343" t="str">
        <f t="shared" si="33"/>
        <v>documentary</v>
      </c>
      <c r="S343" s="10">
        <f t="shared" si="34"/>
        <v>38241.879606481481</v>
      </c>
      <c r="T343" s="10">
        <f t="shared" si="35"/>
        <v>38260.165972222225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video/</v>
      </c>
      <c r="R344" t="str">
        <f t="shared" si="33"/>
        <v>documentary</v>
      </c>
      <c r="S344" s="10">
        <f t="shared" si="34"/>
        <v>38806.780844907407</v>
      </c>
      <c r="T344" s="10">
        <f t="shared" si="35"/>
        <v>38836.780844907407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video/</v>
      </c>
      <c r="R345" t="str">
        <f t="shared" si="33"/>
        <v>documentary</v>
      </c>
      <c r="S345" s="10">
        <f t="shared" si="34"/>
        <v>38273.73778935185</v>
      </c>
      <c r="T345" s="10">
        <f t="shared" si="35"/>
        <v>38304.125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video/</v>
      </c>
      <c r="R346" t="str">
        <f t="shared" si="33"/>
        <v>documentary</v>
      </c>
      <c r="S346" s="10">
        <f t="shared" si="34"/>
        <v>38458.970995370371</v>
      </c>
      <c r="T346" s="10">
        <f t="shared" si="35"/>
        <v>38503.097222222219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video/</v>
      </c>
      <c r="R347" t="str">
        <f t="shared" si="33"/>
        <v>documentary</v>
      </c>
      <c r="S347" s="10">
        <f t="shared" si="34"/>
        <v>38461.944328703699</v>
      </c>
      <c r="T347" s="10">
        <f t="shared" si="35"/>
        <v>38491.944328703699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video/</v>
      </c>
      <c r="R348" t="str">
        <f t="shared" si="33"/>
        <v>documentary</v>
      </c>
      <c r="S348" s="10">
        <f t="shared" si="34"/>
        <v>38608.500243055561</v>
      </c>
      <c r="T348" s="10">
        <f t="shared" si="35"/>
        <v>38638.500243055561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video/</v>
      </c>
      <c r="R349" t="str">
        <f t="shared" si="33"/>
        <v>documentary</v>
      </c>
      <c r="S349" s="10">
        <f t="shared" si="34"/>
        <v>38639.495474537034</v>
      </c>
      <c r="T349" s="10">
        <f t="shared" si="35"/>
        <v>38669.537141203706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video/</v>
      </c>
      <c r="R350" t="str">
        <f t="shared" si="33"/>
        <v>documentary</v>
      </c>
      <c r="S350" s="10">
        <f t="shared" si="34"/>
        <v>38554.58699074074</v>
      </c>
      <c r="T350" s="10">
        <f t="shared" si="35"/>
        <v>38584.58699074074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video/</v>
      </c>
      <c r="R351" t="str">
        <f t="shared" si="33"/>
        <v>documentary</v>
      </c>
      <c r="S351" s="10">
        <f t="shared" si="34"/>
        <v>39107.498935185184</v>
      </c>
      <c r="T351" s="10">
        <f t="shared" si="35"/>
        <v>39137.498935185184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video/</v>
      </c>
      <c r="R352" t="str">
        <f t="shared" si="33"/>
        <v>documentary</v>
      </c>
      <c r="S352" s="10">
        <f t="shared" si="34"/>
        <v>38933.066076388888</v>
      </c>
      <c r="T352" s="10">
        <f t="shared" si="35"/>
        <v>38971.165972222225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video/</v>
      </c>
      <c r="R353" t="str">
        <f t="shared" si="33"/>
        <v>documentary</v>
      </c>
      <c r="S353" s="10">
        <f t="shared" si="34"/>
        <v>38774.964745370366</v>
      </c>
      <c r="T353" s="10">
        <f t="shared" si="35"/>
        <v>38814.923078703709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video/</v>
      </c>
      <c r="R354" t="str">
        <f t="shared" si="33"/>
        <v>documentary</v>
      </c>
      <c r="S354" s="10">
        <f t="shared" si="34"/>
        <v>38237.167453703703</v>
      </c>
      <c r="T354" s="10">
        <f t="shared" si="35"/>
        <v>38267.167453703703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video/</v>
      </c>
      <c r="R355" t="str">
        <f t="shared" si="33"/>
        <v>documentary</v>
      </c>
      <c r="S355" s="10">
        <f t="shared" si="34"/>
        <v>38644.791886574079</v>
      </c>
      <c r="T355" s="10">
        <f t="shared" si="35"/>
        <v>38674.833553240736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video/</v>
      </c>
      <c r="R356" t="str">
        <f t="shared" si="33"/>
        <v>documentary</v>
      </c>
      <c r="S356" s="10">
        <f t="shared" si="34"/>
        <v>38785.827789351853</v>
      </c>
      <c r="T356" s="10">
        <f t="shared" si="35"/>
        <v>38815.786122685182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video/</v>
      </c>
      <c r="R357" t="str">
        <f t="shared" si="33"/>
        <v>documentary</v>
      </c>
      <c r="S357" s="10">
        <f t="shared" si="34"/>
        <v>38290.293912037036</v>
      </c>
      <c r="T357" s="10">
        <f t="shared" si="35"/>
        <v>38321.3355787037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video/</v>
      </c>
      <c r="R358" t="str">
        <f t="shared" si="33"/>
        <v>documentary</v>
      </c>
      <c r="S358" s="10">
        <f t="shared" si="34"/>
        <v>38762.803159722222</v>
      </c>
      <c r="T358" s="10">
        <f t="shared" si="35"/>
        <v>38792.761493055557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video/</v>
      </c>
      <c r="R359" t="str">
        <f t="shared" si="33"/>
        <v>documentary</v>
      </c>
      <c r="S359" s="10">
        <f t="shared" si="34"/>
        <v>38425.222187499996</v>
      </c>
      <c r="T359" s="10">
        <f t="shared" si="35"/>
        <v>38465.222187499996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video/</v>
      </c>
      <c r="R360" t="str">
        <f t="shared" si="33"/>
        <v>documentary</v>
      </c>
      <c r="S360" s="10">
        <f t="shared" si="34"/>
        <v>38854.860196759255</v>
      </c>
      <c r="T360" s="10">
        <f t="shared" si="35"/>
        <v>38883.625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video/</v>
      </c>
      <c r="R361" t="str">
        <f t="shared" si="33"/>
        <v>documentary</v>
      </c>
      <c r="S361" s="10">
        <f t="shared" si="34"/>
        <v>38282.070486111108</v>
      </c>
      <c r="T361" s="10">
        <f t="shared" si="35"/>
        <v>38304.216666666667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video/</v>
      </c>
      <c r="R362" t="str">
        <f t="shared" si="33"/>
        <v>documentary</v>
      </c>
      <c r="S362" s="10">
        <f t="shared" si="34"/>
        <v>38510.897916666669</v>
      </c>
      <c r="T362" s="10">
        <f t="shared" si="35"/>
        <v>38555.132638888885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video/</v>
      </c>
      <c r="R363" t="str">
        <f t="shared" si="33"/>
        <v>documentary</v>
      </c>
      <c r="S363" s="10">
        <f t="shared" si="34"/>
        <v>38283.001226851848</v>
      </c>
      <c r="T363" s="10">
        <f t="shared" si="35"/>
        <v>38313.042893518519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video/</v>
      </c>
      <c r="R364" t="str">
        <f t="shared" si="33"/>
        <v>documentary</v>
      </c>
      <c r="S364" s="10">
        <f t="shared" si="34"/>
        <v>38184.210543981484</v>
      </c>
      <c r="T364" s="10">
        <f t="shared" si="35"/>
        <v>38206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video/</v>
      </c>
      <c r="R365" t="str">
        <f t="shared" si="33"/>
        <v>documentary</v>
      </c>
      <c r="S365" s="10">
        <f t="shared" si="34"/>
        <v>36602.744629629626</v>
      </c>
      <c r="T365" s="10">
        <f t="shared" si="35"/>
        <v>36647.806944444441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video/</v>
      </c>
      <c r="R366" t="str">
        <f t="shared" si="33"/>
        <v>documentary</v>
      </c>
      <c r="S366" s="10">
        <f t="shared" si="34"/>
        <v>38127.859629629631</v>
      </c>
      <c r="T366" s="10">
        <f t="shared" si="35"/>
        <v>38158.165972222225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video/</v>
      </c>
      <c r="R367" t="str">
        <f t="shared" si="33"/>
        <v>documentary</v>
      </c>
      <c r="S367" s="10">
        <f t="shared" si="34"/>
        <v>38015.606469907405</v>
      </c>
      <c r="T367" s="10">
        <f t="shared" si="35"/>
        <v>38045.606469907405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video/</v>
      </c>
      <c r="R368" t="str">
        <f t="shared" si="33"/>
        <v>documentary</v>
      </c>
      <c r="S368" s="10">
        <f t="shared" si="34"/>
        <v>37366.793032407404</v>
      </c>
      <c r="T368" s="10">
        <f t="shared" si="35"/>
        <v>37396.793032407404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video/</v>
      </c>
      <c r="R369" t="str">
        <f t="shared" si="33"/>
        <v>documentary</v>
      </c>
      <c r="S369" s="10">
        <f t="shared" si="34"/>
        <v>37702.577291666668</v>
      </c>
      <c r="T369" s="10">
        <f t="shared" si="35"/>
        <v>37742.207638888889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video/</v>
      </c>
      <c r="R370" t="str">
        <f t="shared" si="33"/>
        <v>documentary</v>
      </c>
      <c r="S370" s="10">
        <f t="shared" si="34"/>
        <v>38390.605578703704</v>
      </c>
      <c r="T370" s="10">
        <f t="shared" si="35"/>
        <v>38425.563912037032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video/</v>
      </c>
      <c r="R371" t="str">
        <f t="shared" si="33"/>
        <v>documentary</v>
      </c>
      <c r="S371" s="10">
        <f t="shared" si="34"/>
        <v>37240.551724537036</v>
      </c>
      <c r="T371" s="10">
        <f t="shared" si="35"/>
        <v>37270.551724537036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video/</v>
      </c>
      <c r="R372" t="str">
        <f t="shared" si="33"/>
        <v>documentary</v>
      </c>
      <c r="S372" s="10">
        <f t="shared" si="34"/>
        <v>39058.795138888891</v>
      </c>
      <c r="T372" s="10">
        <f t="shared" si="35"/>
        <v>39088.795138888891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video/</v>
      </c>
      <c r="R373" t="str">
        <f t="shared" si="33"/>
        <v>documentary</v>
      </c>
      <c r="S373" s="10">
        <f t="shared" si="34"/>
        <v>37608.767812500002</v>
      </c>
      <c r="T373" s="10">
        <f t="shared" si="35"/>
        <v>37653.767812500002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video/</v>
      </c>
      <c r="R374" t="str">
        <f t="shared" si="33"/>
        <v>documentary</v>
      </c>
      <c r="S374" s="10">
        <f t="shared" si="34"/>
        <v>38772.576898148152</v>
      </c>
      <c r="T374" s="10">
        <f t="shared" si="35"/>
        <v>38812.666666666672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video/</v>
      </c>
      <c r="R375" t="str">
        <f t="shared" si="33"/>
        <v>documentary</v>
      </c>
      <c r="S375" s="10">
        <f t="shared" si="34"/>
        <v>37425.91201388889</v>
      </c>
      <c r="T375" s="10">
        <f t="shared" si="35"/>
        <v>37455.91201388889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video/</v>
      </c>
      <c r="R376" t="str">
        <f t="shared" si="33"/>
        <v>documentary</v>
      </c>
      <c r="S376" s="10">
        <f t="shared" si="34"/>
        <v>37104.889247685183</v>
      </c>
      <c r="T376" s="10">
        <f t="shared" si="35"/>
        <v>37149.889247685183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video/</v>
      </c>
      <c r="R377" t="str">
        <f t="shared" si="33"/>
        <v>documentary</v>
      </c>
      <c r="S377" s="10">
        <f t="shared" si="34"/>
        <v>38004.985081018516</v>
      </c>
      <c r="T377" s="10">
        <f t="shared" si="35"/>
        <v>38046.720833333333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video/</v>
      </c>
      <c r="R378" t="str">
        <f t="shared" si="33"/>
        <v>documentary</v>
      </c>
      <c r="S378" s="10">
        <f t="shared" si="34"/>
        <v>38923.452731481477</v>
      </c>
      <c r="T378" s="10">
        <f t="shared" si="35"/>
        <v>38954.452731481477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video/</v>
      </c>
      <c r="R379" t="str">
        <f t="shared" si="33"/>
        <v>documentary</v>
      </c>
      <c r="S379" s="10">
        <f t="shared" si="34"/>
        <v>38639.250787037032</v>
      </c>
      <c r="T379" s="10">
        <f t="shared" si="35"/>
        <v>38669.292361111111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video/</v>
      </c>
      <c r="R380" t="str">
        <f t="shared" si="33"/>
        <v>documentary</v>
      </c>
      <c r="S380" s="10">
        <f t="shared" si="34"/>
        <v>38717.571851851855</v>
      </c>
      <c r="T380" s="10">
        <f t="shared" si="35"/>
        <v>38741.994444444441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video/</v>
      </c>
      <c r="R381" t="str">
        <f t="shared" si="33"/>
        <v>documentary</v>
      </c>
      <c r="S381" s="10">
        <f t="shared" si="34"/>
        <v>37334.688333333332</v>
      </c>
      <c r="T381" s="10">
        <f t="shared" si="35"/>
        <v>37379.688333333332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video/</v>
      </c>
      <c r="R382" t="str">
        <f t="shared" si="33"/>
        <v>documentary</v>
      </c>
      <c r="S382" s="10">
        <f t="shared" si="34"/>
        <v>38714.719814814816</v>
      </c>
      <c r="T382" s="10">
        <f t="shared" si="35"/>
        <v>38739.719814814816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video/</v>
      </c>
      <c r="R383" t="str">
        <f t="shared" si="33"/>
        <v>documentary</v>
      </c>
      <c r="S383" s="10">
        <f t="shared" si="34"/>
        <v>37432.698113425926</v>
      </c>
      <c r="T383" s="10">
        <f t="shared" si="35"/>
        <v>37467.208333333336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video/</v>
      </c>
      <c r="R384" t="str">
        <f t="shared" si="33"/>
        <v>documentary</v>
      </c>
      <c r="S384" s="10">
        <f t="shared" si="34"/>
        <v>37491.709490740745</v>
      </c>
      <c r="T384" s="10">
        <f t="shared" si="35"/>
        <v>37505.709490740745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video/</v>
      </c>
      <c r="R385" t="str">
        <f t="shared" si="33"/>
        <v>documentary</v>
      </c>
      <c r="S385" s="10">
        <f t="shared" si="34"/>
        <v>38102.117581018516</v>
      </c>
      <c r="T385" s="10">
        <f t="shared" si="35"/>
        <v>38125.117581018516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video/</v>
      </c>
      <c r="R386" t="str">
        <f t="shared" si="33"/>
        <v>documentary</v>
      </c>
      <c r="S386" s="10">
        <f t="shared" si="34"/>
        <v>38327.781793981485</v>
      </c>
      <c r="T386" s="10">
        <f t="shared" si="35"/>
        <v>38357.781793981485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5">
        <f t="shared" ref="P387:P450" si="37">E387/L387</f>
        <v>111.79535864978902</v>
      </c>
      <c r="Q387" t="str">
        <f t="shared" ref="Q387:Q450" si="38">LEFT(N387,FIND("/",N387))</f>
        <v>film &amp; video/</v>
      </c>
      <c r="R387" t="str">
        <f t="shared" ref="R387:R450" si="39">RIGHT(N387,LEN(N387)-FIND("/",N387))</f>
        <v>documentary</v>
      </c>
      <c r="S387" s="10">
        <f t="shared" ref="S387:S450" si="40">(((J387/60)/60)/24+DATE(1960,1,1))</f>
        <v>38281.584502314814</v>
      </c>
      <c r="T387" s="10">
        <f t="shared" ref="T387:T450" si="41">(((I387/60)/60)/24+DATE(1960,1,1))</f>
        <v>38311.626168981486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video/</v>
      </c>
      <c r="R388" t="str">
        <f t="shared" si="39"/>
        <v>documentary</v>
      </c>
      <c r="S388" s="10">
        <f t="shared" si="40"/>
        <v>38558.951284722221</v>
      </c>
      <c r="T388" s="10">
        <f t="shared" si="41"/>
        <v>38573.951284722221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video/</v>
      </c>
      <c r="R389" t="str">
        <f t="shared" si="39"/>
        <v>documentary</v>
      </c>
      <c r="S389" s="10">
        <f t="shared" si="40"/>
        <v>38547.67659722222</v>
      </c>
      <c r="T389" s="10">
        <f t="shared" si="41"/>
        <v>38578.25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video/</v>
      </c>
      <c r="R390" t="str">
        <f t="shared" si="39"/>
        <v>documentary</v>
      </c>
      <c r="S390" s="10">
        <f t="shared" si="40"/>
        <v>38896.076157407413</v>
      </c>
      <c r="T390" s="10">
        <f t="shared" si="41"/>
        <v>38926.076157407413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video/</v>
      </c>
      <c r="R391" t="str">
        <f t="shared" si="39"/>
        <v>documentary</v>
      </c>
      <c r="S391" s="10">
        <f t="shared" si="40"/>
        <v>38021.063078703701</v>
      </c>
      <c r="T391" s="10">
        <f t="shared" si="41"/>
        <v>38052.957638888889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video/</v>
      </c>
      <c r="R392" t="str">
        <f t="shared" si="39"/>
        <v>documentary</v>
      </c>
      <c r="S392" s="10">
        <f t="shared" si="40"/>
        <v>38459.036712962959</v>
      </c>
      <c r="T392" s="10">
        <f t="shared" si="41"/>
        <v>38479.036712962959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video/</v>
      </c>
      <c r="R393" t="str">
        <f t="shared" si="39"/>
        <v>documentary</v>
      </c>
      <c r="S393" s="10">
        <f t="shared" si="40"/>
        <v>37212.042256944449</v>
      </c>
      <c r="T393" s="10">
        <f t="shared" si="41"/>
        <v>37242.040972222225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video/</v>
      </c>
      <c r="R394" t="str">
        <f t="shared" si="39"/>
        <v>documentary</v>
      </c>
      <c r="S394" s="10">
        <f t="shared" si="40"/>
        <v>37110.717256944445</v>
      </c>
      <c r="T394" s="10">
        <f t="shared" si="41"/>
        <v>37141.125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video/</v>
      </c>
      <c r="R395" t="str">
        <f t="shared" si="39"/>
        <v>documentary</v>
      </c>
      <c r="S395" s="10">
        <f t="shared" si="40"/>
        <v>37873.708935185183</v>
      </c>
      <c r="T395" s="10">
        <f t="shared" si="41"/>
        <v>37904.708935185183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video/</v>
      </c>
      <c r="R396" t="str">
        <f t="shared" si="39"/>
        <v>documentary</v>
      </c>
      <c r="S396" s="10">
        <f t="shared" si="40"/>
        <v>38764.818078703705</v>
      </c>
      <c r="T396" s="10">
        <f t="shared" si="41"/>
        <v>38824.776412037041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video/</v>
      </c>
      <c r="R397" t="str">
        <f t="shared" si="39"/>
        <v>documentary</v>
      </c>
      <c r="S397" s="10">
        <f t="shared" si="40"/>
        <v>37337.909259259257</v>
      </c>
      <c r="T397" s="10">
        <f t="shared" si="41"/>
        <v>37373.897222222222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video/</v>
      </c>
      <c r="R398" t="str">
        <f t="shared" si="39"/>
        <v>documentary</v>
      </c>
      <c r="S398" s="10">
        <f t="shared" si="40"/>
        <v>37429.564884259256</v>
      </c>
      <c r="T398" s="10">
        <f t="shared" si="41"/>
        <v>37444.564884259256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video/</v>
      </c>
      <c r="R399" t="str">
        <f t="shared" si="39"/>
        <v>documentary</v>
      </c>
      <c r="S399" s="10">
        <f t="shared" si="40"/>
        <v>36726.776435185187</v>
      </c>
      <c r="T399" s="10">
        <f t="shared" si="41"/>
        <v>36769.155555555553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video/</v>
      </c>
      <c r="R400" t="str">
        <f t="shared" si="39"/>
        <v>documentary</v>
      </c>
      <c r="S400" s="10">
        <f t="shared" si="40"/>
        <v>38425.793124999997</v>
      </c>
      <c r="T400" s="10">
        <f t="shared" si="41"/>
        <v>38470.793124999997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video/</v>
      </c>
      <c r="R401" t="str">
        <f t="shared" si="39"/>
        <v>documentary</v>
      </c>
      <c r="S401" s="10">
        <f t="shared" si="40"/>
        <v>39034.875775462962</v>
      </c>
      <c r="T401" s="10">
        <f t="shared" si="41"/>
        <v>39065.5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video/</v>
      </c>
      <c r="R402" t="str">
        <f t="shared" si="39"/>
        <v>documentary</v>
      </c>
      <c r="S402" s="10">
        <f t="shared" si="40"/>
        <v>38092.635960648149</v>
      </c>
      <c r="T402" s="10">
        <f t="shared" si="41"/>
        <v>38123.145833333336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video/</v>
      </c>
      <c r="R403" t="str">
        <f t="shared" si="39"/>
        <v>documentary</v>
      </c>
      <c r="S403" s="10">
        <f t="shared" si="40"/>
        <v>37079.842245370368</v>
      </c>
      <c r="T403" s="10">
        <f t="shared" si="41"/>
        <v>37109.842245370368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video/</v>
      </c>
      <c r="R404" t="str">
        <f t="shared" si="39"/>
        <v>documentary</v>
      </c>
      <c r="S404" s="10">
        <f t="shared" si="40"/>
        <v>38639.539548611108</v>
      </c>
      <c r="T404" s="10">
        <f t="shared" si="41"/>
        <v>38660.58121527778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video/</v>
      </c>
      <c r="R405" t="str">
        <f t="shared" si="39"/>
        <v>documentary</v>
      </c>
      <c r="S405" s="10">
        <f t="shared" si="40"/>
        <v>37065.310659722221</v>
      </c>
      <c r="T405" s="10">
        <f t="shared" si="41"/>
        <v>37112.297222222223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video/</v>
      </c>
      <c r="R406" t="str">
        <f t="shared" si="39"/>
        <v>documentary</v>
      </c>
      <c r="S406" s="10">
        <f t="shared" si="40"/>
        <v>37993.628032407411</v>
      </c>
      <c r="T406" s="10">
        <f t="shared" si="41"/>
        <v>38022.961111111108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video/</v>
      </c>
      <c r="R407" t="str">
        <f t="shared" si="39"/>
        <v>documentary</v>
      </c>
      <c r="S407" s="10">
        <f t="shared" si="40"/>
        <v>38021.08494212963</v>
      </c>
      <c r="T407" s="10">
        <f t="shared" si="41"/>
        <v>38051.08494212963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video/</v>
      </c>
      <c r="R408" t="str">
        <f t="shared" si="39"/>
        <v>documentary</v>
      </c>
      <c r="S408" s="10">
        <f t="shared" si="40"/>
        <v>36985.162465277775</v>
      </c>
      <c r="T408" s="10">
        <f t="shared" si="41"/>
        <v>37019.249305555553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video/</v>
      </c>
      <c r="R409" t="str">
        <f t="shared" si="39"/>
        <v>documentary</v>
      </c>
      <c r="S409" s="10">
        <f t="shared" si="40"/>
        <v>37153.870949074073</v>
      </c>
      <c r="T409" s="10">
        <f t="shared" si="41"/>
        <v>37213.912615740745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video/</v>
      </c>
      <c r="R410" t="str">
        <f t="shared" si="39"/>
        <v>documentary</v>
      </c>
      <c r="S410" s="10">
        <f t="shared" si="40"/>
        <v>37890.735995370371</v>
      </c>
      <c r="T410" s="10">
        <f t="shared" si="41"/>
        <v>37930.777662037035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video/</v>
      </c>
      <c r="R411" t="str">
        <f t="shared" si="39"/>
        <v>documentary</v>
      </c>
      <c r="S411" s="10">
        <f t="shared" si="40"/>
        <v>38890.862777777773</v>
      </c>
      <c r="T411" s="10">
        <f t="shared" si="41"/>
        <v>38920.862777777773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video/</v>
      </c>
      <c r="R412" t="str">
        <f t="shared" si="39"/>
        <v>documentary</v>
      </c>
      <c r="S412" s="10">
        <f t="shared" si="40"/>
        <v>38460.981446759266</v>
      </c>
      <c r="T412" s="10">
        <f t="shared" si="41"/>
        <v>38520.981446759266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video/</v>
      </c>
      <c r="R413" t="str">
        <f t="shared" si="39"/>
        <v>documentary</v>
      </c>
      <c r="S413" s="10">
        <f t="shared" si="40"/>
        <v>37945.17597222222</v>
      </c>
      <c r="T413" s="10">
        <f t="shared" si="41"/>
        <v>37977.208333333336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video/</v>
      </c>
      <c r="R414" t="str">
        <f t="shared" si="39"/>
        <v>documentary</v>
      </c>
      <c r="S414" s="10">
        <f t="shared" si="40"/>
        <v>37446.742800925924</v>
      </c>
      <c r="T414" s="10">
        <f t="shared" si="41"/>
        <v>37462.742800925924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video/</v>
      </c>
      <c r="R415" t="str">
        <f t="shared" si="39"/>
        <v>documentary</v>
      </c>
      <c r="S415" s="10">
        <f t="shared" si="40"/>
        <v>37426.877442129626</v>
      </c>
      <c r="T415" s="10">
        <f t="shared" si="41"/>
        <v>37456.877442129626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video/</v>
      </c>
      <c r="R416" t="str">
        <f t="shared" si="39"/>
        <v>documentary</v>
      </c>
      <c r="S416" s="10">
        <f t="shared" si="40"/>
        <v>37876.063252314816</v>
      </c>
      <c r="T416" s="10">
        <f t="shared" si="41"/>
        <v>37906.063252314816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video/</v>
      </c>
      <c r="R417" t="str">
        <f t="shared" si="39"/>
        <v>documentary</v>
      </c>
      <c r="S417" s="10">
        <f t="shared" si="40"/>
        <v>38251.851875</v>
      </c>
      <c r="T417" s="10">
        <f t="shared" si="41"/>
        <v>38276.5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video/</v>
      </c>
      <c r="R418" t="str">
        <f t="shared" si="39"/>
        <v>documentary</v>
      </c>
      <c r="S418" s="10">
        <f t="shared" si="40"/>
        <v>37995.396192129629</v>
      </c>
      <c r="T418" s="10">
        <f t="shared" si="41"/>
        <v>38025.396192129629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video/</v>
      </c>
      <c r="R419" t="str">
        <f t="shared" si="39"/>
        <v>documentary</v>
      </c>
      <c r="S419" s="10">
        <f t="shared" si="40"/>
        <v>37707.970601851855</v>
      </c>
      <c r="T419" s="10">
        <f t="shared" si="41"/>
        <v>37719.189583333333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video/</v>
      </c>
      <c r="R420" t="str">
        <f t="shared" si="39"/>
        <v>documentary</v>
      </c>
      <c r="S420" s="10">
        <f t="shared" si="40"/>
        <v>38525.282372685186</v>
      </c>
      <c r="T420" s="10">
        <f t="shared" si="41"/>
        <v>38555.282372685186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video/</v>
      </c>
      <c r="R421" t="str">
        <f t="shared" si="39"/>
        <v>documentary</v>
      </c>
      <c r="S421" s="10">
        <f t="shared" si="40"/>
        <v>37741.842442129629</v>
      </c>
      <c r="T421" s="10">
        <f t="shared" si="41"/>
        <v>37801.842442129629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video/</v>
      </c>
      <c r="R422" t="str">
        <f t="shared" si="39"/>
        <v>animation</v>
      </c>
      <c r="S422" s="10">
        <f t="shared" si="40"/>
        <v>38029.23646990741</v>
      </c>
      <c r="T422" s="10">
        <f t="shared" si="41"/>
        <v>38059.194803240738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video/</v>
      </c>
      <c r="R423" t="str">
        <f t="shared" si="39"/>
        <v>animation</v>
      </c>
      <c r="S423" s="10">
        <f t="shared" si="40"/>
        <v>38524.491388888884</v>
      </c>
      <c r="T423" s="10">
        <f t="shared" si="41"/>
        <v>38584.491388888884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video/</v>
      </c>
      <c r="R424" t="str">
        <f t="shared" si="39"/>
        <v>animation</v>
      </c>
      <c r="S424" s="10">
        <f t="shared" si="40"/>
        <v>38210.260381944441</v>
      </c>
      <c r="T424" s="10">
        <f t="shared" si="41"/>
        <v>38240.260381944441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video/</v>
      </c>
      <c r="R425" t="str">
        <f t="shared" si="39"/>
        <v>animation</v>
      </c>
      <c r="S425" s="10">
        <f t="shared" si="40"/>
        <v>37747.92627314815</v>
      </c>
      <c r="T425" s="10">
        <f t="shared" si="41"/>
        <v>37777.92627314815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video/</v>
      </c>
      <c r="R426" t="str">
        <f t="shared" si="39"/>
        <v>animation</v>
      </c>
      <c r="S426" s="10">
        <f t="shared" si="40"/>
        <v>37281.376145833332</v>
      </c>
      <c r="T426" s="10">
        <f t="shared" si="41"/>
        <v>37341.334479166668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video/</v>
      </c>
      <c r="R427" t="str">
        <f t="shared" si="39"/>
        <v>animation</v>
      </c>
      <c r="S427" s="10">
        <f t="shared" si="40"/>
        <v>38622.861157407402</v>
      </c>
      <c r="T427" s="10">
        <f t="shared" si="41"/>
        <v>38682.902824074074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video/</v>
      </c>
      <c r="R428" t="str">
        <f t="shared" si="39"/>
        <v>animation</v>
      </c>
      <c r="S428" s="10">
        <f t="shared" si="40"/>
        <v>38747.711967592593</v>
      </c>
      <c r="T428" s="10">
        <f t="shared" si="41"/>
        <v>38777.711967592593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video/</v>
      </c>
      <c r="R429" t="str">
        <f t="shared" si="39"/>
        <v>animation</v>
      </c>
      <c r="S429" s="10">
        <f t="shared" si="40"/>
        <v>38632.909027777772</v>
      </c>
      <c r="T429" s="10">
        <f t="shared" si="41"/>
        <v>38646.790972222225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video/</v>
      </c>
      <c r="R430" t="str">
        <f t="shared" si="39"/>
        <v>animation</v>
      </c>
      <c r="S430" s="10">
        <f t="shared" si="40"/>
        <v>38125.766724537039</v>
      </c>
      <c r="T430" s="10">
        <f t="shared" si="41"/>
        <v>38153.916666666664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video/</v>
      </c>
      <c r="R431" t="str">
        <f t="shared" si="39"/>
        <v>animation</v>
      </c>
      <c r="S431" s="10">
        <f t="shared" si="40"/>
        <v>36417.901412037041</v>
      </c>
      <c r="T431" s="10">
        <f t="shared" si="41"/>
        <v>36491.207638888889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video/</v>
      </c>
      <c r="R432" t="str">
        <f t="shared" si="39"/>
        <v>animation</v>
      </c>
      <c r="S432" s="10">
        <f t="shared" si="40"/>
        <v>37860.107256944444</v>
      </c>
      <c r="T432" s="10">
        <f t="shared" si="41"/>
        <v>37875.107256944444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video/</v>
      </c>
      <c r="R433" t="str">
        <f t="shared" si="39"/>
        <v>animation</v>
      </c>
      <c r="S433" s="10">
        <f t="shared" si="40"/>
        <v>38873.871331018512</v>
      </c>
      <c r="T433" s="10">
        <f t="shared" si="41"/>
        <v>38903.871331018512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video/</v>
      </c>
      <c r="R434" t="str">
        <f t="shared" si="39"/>
        <v>animation</v>
      </c>
      <c r="S434" s="10">
        <f t="shared" si="40"/>
        <v>38585.726631944446</v>
      </c>
      <c r="T434" s="10">
        <f t="shared" si="41"/>
        <v>38645.726631944446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video/</v>
      </c>
      <c r="R435" t="str">
        <f t="shared" si="39"/>
        <v>animation</v>
      </c>
      <c r="S435" s="10">
        <f t="shared" si="40"/>
        <v>38575.629884259266</v>
      </c>
      <c r="T435" s="10">
        <f t="shared" si="41"/>
        <v>38635.629884259266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video/</v>
      </c>
      <c r="R436" t="str">
        <f t="shared" si="39"/>
        <v>animation</v>
      </c>
      <c r="S436" s="10">
        <f t="shared" si="40"/>
        <v>37923.834513888891</v>
      </c>
      <c r="T436" s="10">
        <f t="shared" si="41"/>
        <v>37956.876180555555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video/</v>
      </c>
      <c r="R437" t="str">
        <f t="shared" si="39"/>
        <v>animation</v>
      </c>
      <c r="S437" s="10">
        <f t="shared" si="40"/>
        <v>37847.747453703705</v>
      </c>
      <c r="T437" s="10">
        <f t="shared" si="41"/>
        <v>37877.747453703705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video/</v>
      </c>
      <c r="R438" t="str">
        <f t="shared" si="39"/>
        <v>animation</v>
      </c>
      <c r="S438" s="10">
        <f t="shared" si="40"/>
        <v>37803.36241898148</v>
      </c>
      <c r="T438" s="10">
        <f t="shared" si="41"/>
        <v>37833.36241898148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video/</v>
      </c>
      <c r="R439" t="str">
        <f t="shared" si="39"/>
        <v>animation</v>
      </c>
      <c r="S439" s="10">
        <f t="shared" si="40"/>
        <v>38938.31858796296</v>
      </c>
      <c r="T439" s="10">
        <f t="shared" si="41"/>
        <v>38998.31858796296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video/</v>
      </c>
      <c r="R440" t="str">
        <f t="shared" si="39"/>
        <v>animation</v>
      </c>
      <c r="S440" s="10">
        <f t="shared" si="40"/>
        <v>38643.261087962965</v>
      </c>
      <c r="T440" s="10">
        <f t="shared" si="41"/>
        <v>38673.302754629629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video/</v>
      </c>
      <c r="R441" t="str">
        <f t="shared" si="39"/>
        <v>animation</v>
      </c>
      <c r="S441" s="10">
        <f t="shared" si="40"/>
        <v>38266.761782407404</v>
      </c>
      <c r="T441" s="10">
        <f t="shared" si="41"/>
        <v>38276.761782407404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video/</v>
      </c>
      <c r="R442" t="str">
        <f t="shared" si="39"/>
        <v>animation</v>
      </c>
      <c r="S442" s="10">
        <f t="shared" si="40"/>
        <v>38770.985567129625</v>
      </c>
      <c r="T442" s="10">
        <f t="shared" si="41"/>
        <v>38800.943900462968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video/</v>
      </c>
      <c r="R443" t="str">
        <f t="shared" si="39"/>
        <v>animation</v>
      </c>
      <c r="S443" s="10">
        <f t="shared" si="40"/>
        <v>37897.793935185182</v>
      </c>
      <c r="T443" s="10">
        <f t="shared" si="41"/>
        <v>37927.793935185182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video/</v>
      </c>
      <c r="R444" t="str">
        <f t="shared" si="39"/>
        <v>animation</v>
      </c>
      <c r="S444" s="10">
        <f t="shared" si="40"/>
        <v>38371.888692129629</v>
      </c>
      <c r="T444" s="10">
        <f t="shared" si="41"/>
        <v>38401.888692129629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video/</v>
      </c>
      <c r="R445" t="str">
        <f t="shared" si="39"/>
        <v>animation</v>
      </c>
      <c r="S445" s="10">
        <f t="shared" si="40"/>
        <v>37997.015057870369</v>
      </c>
      <c r="T445" s="10">
        <f t="shared" si="41"/>
        <v>38027.015057870369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video/</v>
      </c>
      <c r="R446" t="str">
        <f t="shared" si="39"/>
        <v>animation</v>
      </c>
      <c r="S446" s="10">
        <f t="shared" si="40"/>
        <v>37241.906956018516</v>
      </c>
      <c r="T446" s="10">
        <f t="shared" si="41"/>
        <v>37301.906956018516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video/</v>
      </c>
      <c r="R447" t="str">
        <f t="shared" si="39"/>
        <v>animation</v>
      </c>
      <c r="S447" s="10">
        <f t="shared" si="40"/>
        <v>38477.335358796292</v>
      </c>
      <c r="T447" s="10">
        <f t="shared" si="41"/>
        <v>38492.335358796292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video/</v>
      </c>
      <c r="R448" t="str">
        <f t="shared" si="39"/>
        <v>animation</v>
      </c>
      <c r="S448" s="10">
        <f t="shared" si="40"/>
        <v>38384.083564814813</v>
      </c>
      <c r="T448" s="10">
        <f t="shared" si="41"/>
        <v>38414.083564814813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video/</v>
      </c>
      <c r="R449" t="str">
        <f t="shared" si="39"/>
        <v>animation</v>
      </c>
      <c r="S449" s="10">
        <f t="shared" si="40"/>
        <v>37678.555127314816</v>
      </c>
      <c r="T449" s="10">
        <f t="shared" si="41"/>
        <v>37703.513460648144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video/</v>
      </c>
      <c r="R450" t="str">
        <f t="shared" si="39"/>
        <v>animation</v>
      </c>
      <c r="S450" s="10">
        <f t="shared" si="40"/>
        <v>38100.758043981477</v>
      </c>
      <c r="T450" s="10">
        <f t="shared" si="41"/>
        <v>38120.758043981477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5">
        <f t="shared" ref="P451:P514" si="43">E451/L451</f>
        <v>9</v>
      </c>
      <c r="Q451" t="str">
        <f t="shared" ref="Q451:Q514" si="44">LEFT(N451,FIND("/",N451))</f>
        <v>film &amp; video/</v>
      </c>
      <c r="R451" t="str">
        <f t="shared" ref="R451:R514" si="45">RIGHT(N451,LEN(N451)-FIND("/",N451))</f>
        <v>animation</v>
      </c>
      <c r="S451" s="10">
        <f t="shared" ref="S451:S514" si="46">(((J451/60)/60)/24+DATE(1960,1,1))</f>
        <v>37881.568113425928</v>
      </c>
      <c r="T451" s="10">
        <f t="shared" ref="T451:T514" si="47">(((I451/60)/60)/24+DATE(1960,1,1))</f>
        <v>37911.568113425928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video/</v>
      </c>
      <c r="R452" t="str">
        <f t="shared" si="45"/>
        <v>animation</v>
      </c>
      <c r="S452" s="10">
        <f t="shared" si="46"/>
        <v>38001.946759259255</v>
      </c>
      <c r="T452" s="10">
        <f t="shared" si="47"/>
        <v>38031.946759259255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video/</v>
      </c>
      <c r="R453" t="str">
        <f t="shared" si="45"/>
        <v>animation</v>
      </c>
      <c r="S453" s="10">
        <f t="shared" si="46"/>
        <v>37981.715173611112</v>
      </c>
      <c r="T453" s="10">
        <f t="shared" si="47"/>
        <v>38011.715173611112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video/</v>
      </c>
      <c r="R454" t="str">
        <f t="shared" si="45"/>
        <v>animation</v>
      </c>
      <c r="S454" s="10">
        <f t="shared" si="46"/>
        <v>38454.703877314809</v>
      </c>
      <c r="T454" s="10">
        <f t="shared" si="47"/>
        <v>38484.703877314809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video/</v>
      </c>
      <c r="R455" t="str">
        <f t="shared" si="45"/>
        <v>animation</v>
      </c>
      <c r="S455" s="10">
        <f t="shared" si="46"/>
        <v>38385.824988425928</v>
      </c>
      <c r="T455" s="10">
        <f t="shared" si="47"/>
        <v>38401.824988425928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video/</v>
      </c>
      <c r="R456" t="str">
        <f t="shared" si="45"/>
        <v>animation</v>
      </c>
      <c r="S456" s="10">
        <f t="shared" si="46"/>
        <v>38285.717256944445</v>
      </c>
      <c r="T456" s="10">
        <f t="shared" si="47"/>
        <v>38316.551388888889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video/</v>
      </c>
      <c r="R457" t="str">
        <f t="shared" si="45"/>
        <v>animation</v>
      </c>
      <c r="S457" s="10">
        <f t="shared" si="46"/>
        <v>37318.002569444441</v>
      </c>
      <c r="T457" s="10">
        <f t="shared" si="47"/>
        <v>37363.021527777775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video/</v>
      </c>
      <c r="R458" t="str">
        <f t="shared" si="45"/>
        <v>animation</v>
      </c>
      <c r="S458" s="10">
        <f t="shared" si="46"/>
        <v>37894.694456018515</v>
      </c>
      <c r="T458" s="10">
        <f t="shared" si="47"/>
        <v>37916.165972222225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video/</v>
      </c>
      <c r="R459" t="str">
        <f t="shared" si="45"/>
        <v>animation</v>
      </c>
      <c r="S459" s="10">
        <f t="shared" si="46"/>
        <v>38184.767500000002</v>
      </c>
      <c r="T459" s="10">
        <f t="shared" si="47"/>
        <v>38214.767500000002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video/</v>
      </c>
      <c r="R460" t="str">
        <f t="shared" si="45"/>
        <v>animation</v>
      </c>
      <c r="S460" s="10">
        <f t="shared" si="46"/>
        <v>37725.69976851852</v>
      </c>
      <c r="T460" s="10">
        <f t="shared" si="47"/>
        <v>37755.69976851852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video/</v>
      </c>
      <c r="R461" t="str">
        <f t="shared" si="45"/>
        <v>animation</v>
      </c>
      <c r="S461" s="10">
        <f t="shared" si="46"/>
        <v>37147.6403587963</v>
      </c>
      <c r="T461" s="10">
        <f t="shared" si="47"/>
        <v>37207.682025462964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video/</v>
      </c>
      <c r="R462" t="str">
        <f t="shared" si="45"/>
        <v>animation</v>
      </c>
      <c r="S462" s="10">
        <f t="shared" si="46"/>
        <v>38106.542534722219</v>
      </c>
      <c r="T462" s="10">
        <f t="shared" si="47"/>
        <v>38138.166666666664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video/</v>
      </c>
      <c r="R463" t="str">
        <f t="shared" si="45"/>
        <v>animation</v>
      </c>
      <c r="S463" s="10">
        <f t="shared" si="46"/>
        <v>37754.84684027778</v>
      </c>
      <c r="T463" s="10">
        <f t="shared" si="47"/>
        <v>37774.84684027778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video/</v>
      </c>
      <c r="R464" t="str">
        <f t="shared" si="45"/>
        <v>animation</v>
      </c>
      <c r="S464" s="10">
        <f t="shared" si="46"/>
        <v>37052.126631944448</v>
      </c>
      <c r="T464" s="10">
        <f t="shared" si="47"/>
        <v>37112.126631944448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video/</v>
      </c>
      <c r="R465" t="str">
        <f t="shared" si="45"/>
        <v>animation</v>
      </c>
      <c r="S465" s="10">
        <f t="shared" si="46"/>
        <v>37097.710104166668</v>
      </c>
      <c r="T465" s="10">
        <f t="shared" si="47"/>
        <v>37157.710104166668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video/</v>
      </c>
      <c r="R466" t="str">
        <f t="shared" si="45"/>
        <v>animation</v>
      </c>
      <c r="S466" s="10">
        <f t="shared" si="46"/>
        <v>38835.848784722228</v>
      </c>
      <c r="T466" s="10">
        <f t="shared" si="47"/>
        <v>38855.848784722228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video/</v>
      </c>
      <c r="R467" t="str">
        <f t="shared" si="45"/>
        <v>animation</v>
      </c>
      <c r="S467" s="10">
        <f t="shared" si="46"/>
        <v>38148.120069444441</v>
      </c>
      <c r="T467" s="10">
        <f t="shared" si="47"/>
        <v>38164.120069444441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video/</v>
      </c>
      <c r="R468" t="str">
        <f t="shared" si="45"/>
        <v>animation</v>
      </c>
      <c r="S468" s="10">
        <f t="shared" si="46"/>
        <v>37476.942870370374</v>
      </c>
      <c r="T468" s="10">
        <f t="shared" si="47"/>
        <v>37506.942870370374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video/</v>
      </c>
      <c r="R469" t="str">
        <f t="shared" si="45"/>
        <v>animation</v>
      </c>
      <c r="S469" s="10">
        <f t="shared" si="46"/>
        <v>37482.679791666669</v>
      </c>
      <c r="T469" s="10">
        <f t="shared" si="47"/>
        <v>37527.679791666669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video/</v>
      </c>
      <c r="R470" t="str">
        <f t="shared" si="45"/>
        <v>animation</v>
      </c>
      <c r="S470" s="10">
        <f t="shared" si="46"/>
        <v>37388.167627314811</v>
      </c>
      <c r="T470" s="10">
        <f t="shared" si="47"/>
        <v>37448.160474537035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video/</v>
      </c>
      <c r="R471" t="str">
        <f t="shared" si="45"/>
        <v>animation</v>
      </c>
      <c r="S471" s="10">
        <f t="shared" si="46"/>
        <v>38174.989861111113</v>
      </c>
      <c r="T471" s="10">
        <f t="shared" si="47"/>
        <v>38234.989861111113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video/</v>
      </c>
      <c r="R472" t="str">
        <f t="shared" si="45"/>
        <v>animation</v>
      </c>
      <c r="S472" s="10">
        <f t="shared" si="46"/>
        <v>37952.167696759258</v>
      </c>
      <c r="T472" s="10">
        <f t="shared" si="47"/>
        <v>38002.166666666664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video/</v>
      </c>
      <c r="R473" t="str">
        <f t="shared" si="45"/>
        <v>animation</v>
      </c>
      <c r="S473" s="10">
        <f t="shared" si="46"/>
        <v>38050.721979166665</v>
      </c>
      <c r="T473" s="10">
        <f t="shared" si="47"/>
        <v>38095.680312500001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video/</v>
      </c>
      <c r="R474" t="str">
        <f t="shared" si="45"/>
        <v>animation</v>
      </c>
      <c r="S474" s="10">
        <f t="shared" si="46"/>
        <v>38191.922662037039</v>
      </c>
      <c r="T474" s="10">
        <f t="shared" si="47"/>
        <v>38221.922662037039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video/</v>
      </c>
      <c r="R475" t="str">
        <f t="shared" si="45"/>
        <v>animation</v>
      </c>
      <c r="S475" s="10">
        <f t="shared" si="46"/>
        <v>38216.698136574072</v>
      </c>
      <c r="T475" s="10">
        <f t="shared" si="47"/>
        <v>38246.698136574072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video/</v>
      </c>
      <c r="R476" t="str">
        <f t="shared" si="45"/>
        <v>animation</v>
      </c>
      <c r="S476" s="10">
        <f t="shared" si="46"/>
        <v>39100.329039351855</v>
      </c>
      <c r="T476" s="10">
        <f t="shared" si="47"/>
        <v>39130.329039351855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video/</v>
      </c>
      <c r="R477" t="str">
        <f t="shared" si="45"/>
        <v>animation</v>
      </c>
      <c r="S477" s="10">
        <f t="shared" si="46"/>
        <v>38447.086145833338</v>
      </c>
      <c r="T477" s="10">
        <f t="shared" si="47"/>
        <v>38477.086145833338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video/</v>
      </c>
      <c r="R478" t="str">
        <f t="shared" si="45"/>
        <v>animation</v>
      </c>
      <c r="S478" s="10">
        <f t="shared" si="46"/>
        <v>38104.975011574075</v>
      </c>
      <c r="T478" s="10">
        <f t="shared" si="47"/>
        <v>38140.165972222225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video/</v>
      </c>
      <c r="R479" t="str">
        <f t="shared" si="45"/>
        <v>animation</v>
      </c>
      <c r="S479" s="10">
        <f t="shared" si="46"/>
        <v>37334.83488425926</v>
      </c>
      <c r="T479" s="10">
        <f t="shared" si="47"/>
        <v>37394.83488425926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video/</v>
      </c>
      <c r="R480" t="str">
        <f t="shared" si="45"/>
        <v>animation</v>
      </c>
      <c r="S480" s="10">
        <f t="shared" si="46"/>
        <v>38412.910983796297</v>
      </c>
      <c r="T480" s="10">
        <f t="shared" si="47"/>
        <v>38442.869317129633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video/</v>
      </c>
      <c r="R481" t="str">
        <f t="shared" si="45"/>
        <v>animation</v>
      </c>
      <c r="S481" s="10">
        <f t="shared" si="46"/>
        <v>38251.407812500001</v>
      </c>
      <c r="T481" s="10">
        <f t="shared" si="47"/>
        <v>38311.449479166666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video/</v>
      </c>
      <c r="R482" t="str">
        <f t="shared" si="45"/>
        <v>animation</v>
      </c>
      <c r="S482" s="10">
        <f t="shared" si="46"/>
        <v>37812.500173611108</v>
      </c>
      <c r="T482" s="10">
        <f t="shared" si="47"/>
        <v>37842.500173611108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video/</v>
      </c>
      <c r="R483" t="str">
        <f t="shared" si="45"/>
        <v>animation</v>
      </c>
      <c r="S483" s="10">
        <f t="shared" si="46"/>
        <v>37509.672326388885</v>
      </c>
      <c r="T483" s="10">
        <f t="shared" si="47"/>
        <v>37539.672326388885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video/</v>
      </c>
      <c r="R484" t="str">
        <f t="shared" si="45"/>
        <v>animation</v>
      </c>
      <c r="S484" s="10">
        <f t="shared" si="46"/>
        <v>38794.896875000006</v>
      </c>
      <c r="T484" s="10">
        <f t="shared" si="47"/>
        <v>38821.606944444444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video/</v>
      </c>
      <c r="R485" t="str">
        <f t="shared" si="45"/>
        <v>animation</v>
      </c>
      <c r="S485" s="10">
        <f t="shared" si="46"/>
        <v>37590.197592592594</v>
      </c>
      <c r="T485" s="10">
        <f t="shared" si="47"/>
        <v>37650.197592592594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video/</v>
      </c>
      <c r="R486" t="str">
        <f t="shared" si="45"/>
        <v>animation</v>
      </c>
      <c r="S486" s="10">
        <f t="shared" si="46"/>
        <v>38619.93949074074</v>
      </c>
      <c r="T486" s="10">
        <f t="shared" si="47"/>
        <v>38660.981157407412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video/</v>
      </c>
      <c r="R487" t="str">
        <f t="shared" si="45"/>
        <v>animation</v>
      </c>
      <c r="S487" s="10">
        <f t="shared" si="46"/>
        <v>37728.50577546296</v>
      </c>
      <c r="T487" s="10">
        <f t="shared" si="47"/>
        <v>37758.50577546296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video/</v>
      </c>
      <c r="R488" t="str">
        <f t="shared" si="45"/>
        <v>animation</v>
      </c>
      <c r="S488" s="10">
        <f t="shared" si="46"/>
        <v>38108.94258101852</v>
      </c>
      <c r="T488" s="10">
        <f t="shared" si="47"/>
        <v>38138.94258101852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video/</v>
      </c>
      <c r="R489" t="str">
        <f t="shared" si="45"/>
        <v>animation</v>
      </c>
      <c r="S489" s="10">
        <f t="shared" si="46"/>
        <v>39016.594837962963</v>
      </c>
      <c r="T489" s="10">
        <f t="shared" si="47"/>
        <v>39076.636504629627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video/</v>
      </c>
      <c r="R490" t="str">
        <f t="shared" si="45"/>
        <v>animation</v>
      </c>
      <c r="S490" s="10">
        <f t="shared" si="46"/>
        <v>39061.054398148146</v>
      </c>
      <c r="T490" s="10">
        <f t="shared" si="47"/>
        <v>39091.054398148146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video/</v>
      </c>
      <c r="R491" t="str">
        <f t="shared" si="45"/>
        <v>animation</v>
      </c>
      <c r="S491" s="10">
        <f t="shared" si="46"/>
        <v>37229.481666666667</v>
      </c>
      <c r="T491" s="10">
        <f t="shared" si="47"/>
        <v>37260.481249999997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video/</v>
      </c>
      <c r="R492" t="str">
        <f t="shared" si="45"/>
        <v>animation</v>
      </c>
      <c r="S492" s="10">
        <f t="shared" si="46"/>
        <v>37460.968576388892</v>
      </c>
      <c r="T492" s="10">
        <f t="shared" si="47"/>
        <v>37490.968576388892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video/</v>
      </c>
      <c r="R493" t="str">
        <f t="shared" si="45"/>
        <v>animation</v>
      </c>
      <c r="S493" s="10">
        <f t="shared" si="46"/>
        <v>38713.982627314821</v>
      </c>
      <c r="T493" s="10">
        <f t="shared" si="47"/>
        <v>38743.982627314821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video/</v>
      </c>
      <c r="R494" t="str">
        <f t="shared" si="45"/>
        <v>animation</v>
      </c>
      <c r="S494" s="10">
        <f t="shared" si="46"/>
        <v>38943.03506944445</v>
      </c>
      <c r="T494" s="10">
        <f t="shared" si="47"/>
        <v>39003.03506944445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video/</v>
      </c>
      <c r="R495" t="str">
        <f t="shared" si="45"/>
        <v>animation</v>
      </c>
      <c r="S495" s="10">
        <f t="shared" si="46"/>
        <v>38461.726134259254</v>
      </c>
      <c r="T495" s="10">
        <f t="shared" si="47"/>
        <v>38491.726134259254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video/</v>
      </c>
      <c r="R496" t="str">
        <f t="shared" si="45"/>
        <v>animation</v>
      </c>
      <c r="S496" s="10">
        <f t="shared" si="46"/>
        <v>38146.830613425926</v>
      </c>
      <c r="T496" s="10">
        <f t="shared" si="47"/>
        <v>38170.125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video/</v>
      </c>
      <c r="R497" t="str">
        <f t="shared" si="45"/>
        <v>animation</v>
      </c>
      <c r="S497" s="10">
        <f t="shared" si="46"/>
        <v>38518.827604166669</v>
      </c>
      <c r="T497" s="10">
        <f t="shared" si="47"/>
        <v>38548.827604166669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video/</v>
      </c>
      <c r="R498" t="str">
        <f t="shared" si="45"/>
        <v>animation</v>
      </c>
      <c r="S498" s="10">
        <f t="shared" si="46"/>
        <v>37967.93141203704</v>
      </c>
      <c r="T498" s="10">
        <f t="shared" si="47"/>
        <v>38027.93141203704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video/</v>
      </c>
      <c r="R499" t="str">
        <f t="shared" si="45"/>
        <v>animation</v>
      </c>
      <c r="S499" s="10">
        <f t="shared" si="46"/>
        <v>38292.037789351853</v>
      </c>
      <c r="T499" s="10">
        <f t="shared" si="47"/>
        <v>38345.208333333328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video/</v>
      </c>
      <c r="R500" t="str">
        <f t="shared" si="45"/>
        <v>animation</v>
      </c>
      <c r="S500" s="10">
        <f t="shared" si="46"/>
        <v>37205.762141203704</v>
      </c>
      <c r="T500" s="10">
        <f t="shared" si="47"/>
        <v>37247.762141203704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video/</v>
      </c>
      <c r="R501" t="str">
        <f t="shared" si="45"/>
        <v>animation</v>
      </c>
      <c r="S501" s="10">
        <f t="shared" si="46"/>
        <v>36390.895462962959</v>
      </c>
      <c r="T501" s="10">
        <f t="shared" si="47"/>
        <v>36445.874305555553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video/</v>
      </c>
      <c r="R502" t="str">
        <f t="shared" si="45"/>
        <v>animation</v>
      </c>
      <c r="S502" s="10">
        <f t="shared" si="46"/>
        <v>36594.886006944449</v>
      </c>
      <c r="T502" s="10">
        <f t="shared" si="47"/>
        <v>36653.927777777775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video/</v>
      </c>
      <c r="R503" t="str">
        <f t="shared" si="45"/>
        <v>animation</v>
      </c>
      <c r="S503" s="10">
        <f t="shared" si="46"/>
        <v>37050.234386574077</v>
      </c>
      <c r="T503" s="10">
        <f t="shared" si="47"/>
        <v>37080.234386574077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video/</v>
      </c>
      <c r="R504" t="str">
        <f t="shared" si="45"/>
        <v>animation</v>
      </c>
      <c r="S504" s="10">
        <f t="shared" si="46"/>
        <v>37303.553530092591</v>
      </c>
      <c r="T504" s="10">
        <f t="shared" si="47"/>
        <v>37333.511863425927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video/</v>
      </c>
      <c r="R505" t="str">
        <f t="shared" si="45"/>
        <v>animation</v>
      </c>
      <c r="S505" s="10">
        <f t="shared" si="46"/>
        <v>38338.526655092588</v>
      </c>
      <c r="T505" s="10">
        <f t="shared" si="47"/>
        <v>38368.526655092588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video/</v>
      </c>
      <c r="R506" t="str">
        <f t="shared" si="45"/>
        <v>animation</v>
      </c>
      <c r="S506" s="10">
        <f t="shared" si="46"/>
        <v>37296.98364583333</v>
      </c>
      <c r="T506" s="10">
        <f t="shared" si="47"/>
        <v>37356.941979166666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video/</v>
      </c>
      <c r="R507" t="str">
        <f t="shared" si="45"/>
        <v>animation</v>
      </c>
      <c r="S507" s="10">
        <f t="shared" si="46"/>
        <v>38665.098217592589</v>
      </c>
      <c r="T507" s="10">
        <f t="shared" si="47"/>
        <v>38710.098217592589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video/</v>
      </c>
      <c r="R508" t="str">
        <f t="shared" si="45"/>
        <v>animation</v>
      </c>
      <c r="S508" s="10">
        <f t="shared" si="46"/>
        <v>37813.552314814813</v>
      </c>
      <c r="T508" s="10">
        <f t="shared" si="47"/>
        <v>37843.552314814813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video/</v>
      </c>
      <c r="R509" t="str">
        <f t="shared" si="45"/>
        <v>animation</v>
      </c>
      <c r="S509" s="10">
        <f t="shared" si="46"/>
        <v>37503.958993055552</v>
      </c>
      <c r="T509" s="10">
        <f t="shared" si="47"/>
        <v>37548.958993055552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video/</v>
      </c>
      <c r="R510" t="str">
        <f t="shared" si="45"/>
        <v>animation</v>
      </c>
      <c r="S510" s="10">
        <f t="shared" si="46"/>
        <v>37342.024317129632</v>
      </c>
      <c r="T510" s="10">
        <f t="shared" si="47"/>
        <v>37401.593055555553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video/</v>
      </c>
      <c r="R511" t="str">
        <f t="shared" si="45"/>
        <v>animation</v>
      </c>
      <c r="S511" s="10">
        <f t="shared" si="46"/>
        <v>38500.631597222222</v>
      </c>
      <c r="T511" s="10">
        <f t="shared" si="47"/>
        <v>38530.631597222222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video/</v>
      </c>
      <c r="R512" t="str">
        <f t="shared" si="45"/>
        <v>animation</v>
      </c>
      <c r="S512" s="10">
        <f t="shared" si="46"/>
        <v>38747.176377314812</v>
      </c>
      <c r="T512" s="10">
        <f t="shared" si="47"/>
        <v>38777.176377314812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video/</v>
      </c>
      <c r="R513" t="str">
        <f t="shared" si="45"/>
        <v>animation</v>
      </c>
      <c r="S513" s="10">
        <f t="shared" si="46"/>
        <v>37687.303032407406</v>
      </c>
      <c r="T513" s="10">
        <f t="shared" si="47"/>
        <v>37717.261365740742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video/</v>
      </c>
      <c r="R514" t="str">
        <f t="shared" si="45"/>
        <v>animation</v>
      </c>
      <c r="S514" s="10">
        <f t="shared" si="46"/>
        <v>38996.742210648154</v>
      </c>
      <c r="T514" s="10">
        <f t="shared" si="47"/>
        <v>39041.783877314811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5">
        <f t="shared" ref="P515:P578" si="49">E515/L515</f>
        <v>102.38235294117646</v>
      </c>
      <c r="Q515" t="str">
        <f t="shared" ref="Q515:Q578" si="50">LEFT(N515,FIND("/",N515))</f>
        <v>film &amp; video/</v>
      </c>
      <c r="R515" t="str">
        <f t="shared" ref="R515:R578" si="51">RIGHT(N515,LEN(N515)-FIND("/",N515))</f>
        <v>animation</v>
      </c>
      <c r="S515" s="10">
        <f t="shared" ref="S515:S578" si="52">(((J515/60)/60)/24+DATE(1960,1,1))</f>
        <v>38899.653993055559</v>
      </c>
      <c r="T515" s="10">
        <f t="shared" ref="T515:T578" si="53">(((I515/60)/60)/24+DATE(1960,1,1))</f>
        <v>38944.291666666672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video/</v>
      </c>
      <c r="R516" t="str">
        <f t="shared" si="51"/>
        <v>animation</v>
      </c>
      <c r="S516" s="10">
        <f t="shared" si="52"/>
        <v>38177.613969907405</v>
      </c>
      <c r="T516" s="10">
        <f t="shared" si="53"/>
        <v>38207.613969907405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video/</v>
      </c>
      <c r="R517" t="str">
        <f t="shared" si="51"/>
        <v>animation</v>
      </c>
      <c r="S517" s="10">
        <f t="shared" si="52"/>
        <v>38674.490752314814</v>
      </c>
      <c r="T517" s="10">
        <f t="shared" si="53"/>
        <v>38714.490752314814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video/</v>
      </c>
      <c r="R518" t="str">
        <f t="shared" si="51"/>
        <v>animation</v>
      </c>
      <c r="S518" s="10">
        <f t="shared" si="52"/>
        <v>38438.778703703705</v>
      </c>
      <c r="T518" s="10">
        <f t="shared" si="53"/>
        <v>38498.778703703705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video/</v>
      </c>
      <c r="R519" t="str">
        <f t="shared" si="51"/>
        <v>animation</v>
      </c>
      <c r="S519" s="10">
        <f t="shared" si="52"/>
        <v>39085.615289351852</v>
      </c>
      <c r="T519" s="10">
        <f t="shared" si="53"/>
        <v>39115.615289351852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video/</v>
      </c>
      <c r="R520" t="str">
        <f t="shared" si="51"/>
        <v>animation</v>
      </c>
      <c r="S520" s="10">
        <f t="shared" si="52"/>
        <v>38570.616018518514</v>
      </c>
      <c r="T520" s="10">
        <f t="shared" si="53"/>
        <v>38600.615277777775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video/</v>
      </c>
      <c r="R521" t="str">
        <f t="shared" si="51"/>
        <v>animation</v>
      </c>
      <c r="S521" s="10">
        <f t="shared" si="52"/>
        <v>37565.391446759262</v>
      </c>
      <c r="T521" s="10">
        <f t="shared" si="53"/>
        <v>37595.391446759262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theater/</v>
      </c>
      <c r="R522" t="str">
        <f t="shared" si="51"/>
        <v>plays</v>
      </c>
      <c r="S522" s="10">
        <f t="shared" si="52"/>
        <v>38665.702094907407</v>
      </c>
      <c r="T522" s="10">
        <f t="shared" si="53"/>
        <v>38695.702094907407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theater/</v>
      </c>
      <c r="R523" t="str">
        <f t="shared" si="51"/>
        <v>plays</v>
      </c>
      <c r="S523" s="10">
        <f t="shared" si="52"/>
        <v>38993.092812499999</v>
      </c>
      <c r="T523" s="10">
        <f t="shared" si="53"/>
        <v>39022.207638888889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theater/</v>
      </c>
      <c r="R524" t="str">
        <f t="shared" si="51"/>
        <v>plays</v>
      </c>
      <c r="S524" s="10">
        <f t="shared" si="52"/>
        <v>38777.040798611109</v>
      </c>
      <c r="T524" s="10">
        <f t="shared" si="53"/>
        <v>38796.999131944445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theater/</v>
      </c>
      <c r="R525" t="str">
        <f t="shared" si="51"/>
        <v>plays</v>
      </c>
      <c r="S525" s="10">
        <f t="shared" si="52"/>
        <v>38585.13282407407</v>
      </c>
      <c r="T525" s="10">
        <f t="shared" si="53"/>
        <v>38615.13282407407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theater/</v>
      </c>
      <c r="R526" t="str">
        <f t="shared" si="51"/>
        <v>plays</v>
      </c>
      <c r="S526" s="10">
        <f t="shared" si="52"/>
        <v>38839.717233796298</v>
      </c>
      <c r="T526" s="10">
        <f t="shared" si="53"/>
        <v>38869.717233796298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theater/</v>
      </c>
      <c r="R527" t="str">
        <f t="shared" si="51"/>
        <v>plays</v>
      </c>
      <c r="S527" s="10">
        <f t="shared" si="52"/>
        <v>38197.400937500002</v>
      </c>
      <c r="T527" s="10">
        <f t="shared" si="53"/>
        <v>38242.400937500002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theater/</v>
      </c>
      <c r="R528" t="str">
        <f t="shared" si="51"/>
        <v>plays</v>
      </c>
      <c r="S528" s="10">
        <f t="shared" si="52"/>
        <v>38539.591944444444</v>
      </c>
      <c r="T528" s="10">
        <f t="shared" si="53"/>
        <v>38570.708333333328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theater/</v>
      </c>
      <c r="R529" t="str">
        <f t="shared" si="51"/>
        <v>plays</v>
      </c>
      <c r="S529" s="10">
        <f t="shared" si="52"/>
        <v>39100.205625000002</v>
      </c>
      <c r="T529" s="10">
        <f t="shared" si="53"/>
        <v>39130.670138888891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theater/</v>
      </c>
      <c r="R530" t="str">
        <f t="shared" si="51"/>
        <v>plays</v>
      </c>
      <c r="S530" s="10">
        <f t="shared" si="52"/>
        <v>38502.920219907406</v>
      </c>
      <c r="T530" s="10">
        <f t="shared" si="53"/>
        <v>38523.888888888891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theater/</v>
      </c>
      <c r="R531" t="str">
        <f t="shared" si="51"/>
        <v>plays</v>
      </c>
      <c r="S531" s="10">
        <f t="shared" si="52"/>
        <v>39072.031180555554</v>
      </c>
      <c r="T531" s="10">
        <f t="shared" si="53"/>
        <v>39093.208333333328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theater/</v>
      </c>
      <c r="R532" t="str">
        <f t="shared" si="51"/>
        <v>plays</v>
      </c>
      <c r="S532" s="10">
        <f t="shared" si="52"/>
        <v>38504.591064814813</v>
      </c>
      <c r="T532" s="10">
        <f t="shared" si="53"/>
        <v>38526.083333333328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theater/</v>
      </c>
      <c r="R533" t="str">
        <f t="shared" si="51"/>
        <v>plays</v>
      </c>
      <c r="S533" s="10">
        <f t="shared" si="52"/>
        <v>39023.065150462964</v>
      </c>
      <c r="T533" s="10">
        <f t="shared" si="53"/>
        <v>39068.290972222225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theater/</v>
      </c>
      <c r="R534" t="str">
        <f t="shared" si="51"/>
        <v>plays</v>
      </c>
      <c r="S534" s="10">
        <f t="shared" si="52"/>
        <v>38820.007037037038</v>
      </c>
      <c r="T534" s="10">
        <f t="shared" si="53"/>
        <v>38850.007037037038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theater/</v>
      </c>
      <c r="R535" t="str">
        <f t="shared" si="51"/>
        <v>plays</v>
      </c>
      <c r="S535" s="10">
        <f t="shared" si="52"/>
        <v>38829.43478009259</v>
      </c>
      <c r="T535" s="10">
        <f t="shared" si="53"/>
        <v>38853.43478009259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theater/</v>
      </c>
      <c r="R536" t="str">
        <f t="shared" si="51"/>
        <v>plays</v>
      </c>
      <c r="S536" s="10">
        <f t="shared" si="52"/>
        <v>38617.810995370368</v>
      </c>
      <c r="T536" s="10">
        <f t="shared" si="53"/>
        <v>38656.958333333328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theater/</v>
      </c>
      <c r="R537" t="str">
        <f t="shared" si="51"/>
        <v>plays</v>
      </c>
      <c r="S537" s="10">
        <f t="shared" si="52"/>
        <v>39058.545196759253</v>
      </c>
      <c r="T537" s="10">
        <f t="shared" si="53"/>
        <v>39088.545196759253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theater/</v>
      </c>
      <c r="R538" t="str">
        <f t="shared" si="51"/>
        <v>plays</v>
      </c>
      <c r="S538" s="10">
        <f t="shared" si="52"/>
        <v>38526.344988425932</v>
      </c>
      <c r="T538" s="10">
        <f t="shared" si="53"/>
        <v>38566.75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theater/</v>
      </c>
      <c r="R539" t="str">
        <f t="shared" si="51"/>
        <v>plays</v>
      </c>
      <c r="S539" s="10">
        <f t="shared" si="52"/>
        <v>38629.768414351856</v>
      </c>
      <c r="T539" s="10">
        <f t="shared" si="53"/>
        <v>38659.810081018513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theater/</v>
      </c>
      <c r="R540" t="str">
        <f t="shared" si="51"/>
        <v>plays</v>
      </c>
      <c r="S540" s="10">
        <f t="shared" si="52"/>
        <v>38820.794710648144</v>
      </c>
      <c r="T540" s="10">
        <f t="shared" si="53"/>
        <v>38850.794710648144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theater/</v>
      </c>
      <c r="R541" t="str">
        <f t="shared" si="51"/>
        <v>plays</v>
      </c>
      <c r="S541" s="10">
        <f t="shared" si="52"/>
        <v>38882.049849537041</v>
      </c>
      <c r="T541" s="10">
        <f t="shared" si="53"/>
        <v>38903.049849537041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technology/</v>
      </c>
      <c r="R542" t="str">
        <f t="shared" si="51"/>
        <v>web</v>
      </c>
      <c r="S542" s="10">
        <f t="shared" si="52"/>
        <v>38356.817199074074</v>
      </c>
      <c r="T542" s="10">
        <f t="shared" si="53"/>
        <v>38386.817199074074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technology/</v>
      </c>
      <c r="R543" t="str">
        <f t="shared" si="51"/>
        <v>web</v>
      </c>
      <c r="S543" s="10">
        <f t="shared" si="52"/>
        <v>38623.046689814815</v>
      </c>
      <c r="T543" s="10">
        <f t="shared" si="53"/>
        <v>38653.046689814815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technology/</v>
      </c>
      <c r="R544" t="str">
        <f t="shared" si="51"/>
        <v>web</v>
      </c>
      <c r="S544" s="10">
        <f t="shared" si="52"/>
        <v>38780.737453703703</v>
      </c>
      <c r="T544" s="10">
        <f t="shared" si="53"/>
        <v>38840.695787037039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technology/</v>
      </c>
      <c r="R545" t="str">
        <f t="shared" si="51"/>
        <v>web</v>
      </c>
      <c r="S545" s="10">
        <f t="shared" si="52"/>
        <v>38261.092152777775</v>
      </c>
      <c r="T545" s="10">
        <f t="shared" si="53"/>
        <v>38291.092152777775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technology/</v>
      </c>
      <c r="R546" t="str">
        <f t="shared" si="51"/>
        <v>web</v>
      </c>
      <c r="S546" s="10">
        <f t="shared" si="52"/>
        <v>38872.656944444447</v>
      </c>
      <c r="T546" s="10">
        <f t="shared" si="53"/>
        <v>38902.656944444447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technology/</v>
      </c>
      <c r="R547" t="str">
        <f t="shared" si="51"/>
        <v>web</v>
      </c>
      <c r="S547" s="10">
        <f t="shared" si="52"/>
        <v>38630.592465277776</v>
      </c>
      <c r="T547" s="10">
        <f t="shared" si="53"/>
        <v>38670.634131944447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technology/</v>
      </c>
      <c r="R548" t="str">
        <f t="shared" si="51"/>
        <v>web</v>
      </c>
      <c r="S548" s="10">
        <f t="shared" si="52"/>
        <v>38596.667997685188</v>
      </c>
      <c r="T548" s="10">
        <f t="shared" si="53"/>
        <v>38641.667997685188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technology/</v>
      </c>
      <c r="R549" t="str">
        <f t="shared" si="51"/>
        <v>web</v>
      </c>
      <c r="S549" s="10">
        <f t="shared" si="52"/>
        <v>38727.696342592593</v>
      </c>
      <c r="T549" s="10">
        <f t="shared" si="53"/>
        <v>38757.696342592593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technology/</v>
      </c>
      <c r="R550" t="str">
        <f t="shared" si="51"/>
        <v>web</v>
      </c>
      <c r="S550" s="10">
        <f t="shared" si="52"/>
        <v>38623.903333333335</v>
      </c>
      <c r="T550" s="10">
        <f t="shared" si="53"/>
        <v>38653.903333333335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technology/</v>
      </c>
      <c r="R551" t="str">
        <f t="shared" si="51"/>
        <v>web</v>
      </c>
      <c r="S551" s="10">
        <f t="shared" si="52"/>
        <v>38510.636828703704</v>
      </c>
      <c r="T551" s="10">
        <f t="shared" si="53"/>
        <v>38540.636828703704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technology/</v>
      </c>
      <c r="R552" t="str">
        <f t="shared" si="51"/>
        <v>web</v>
      </c>
      <c r="S552" s="10">
        <f t="shared" si="52"/>
        <v>39100.678761574076</v>
      </c>
      <c r="T552" s="10">
        <f t="shared" si="53"/>
        <v>39113.208333333328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technology/</v>
      </c>
      <c r="R553" t="str">
        <f t="shared" si="51"/>
        <v>web</v>
      </c>
      <c r="S553" s="10">
        <f t="shared" si="52"/>
        <v>38520.275740740741</v>
      </c>
      <c r="T553" s="10">
        <f t="shared" si="53"/>
        <v>38564.745138888888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technology/</v>
      </c>
      <c r="R554" t="str">
        <f t="shared" si="51"/>
        <v>web</v>
      </c>
      <c r="S554" s="10">
        <f t="shared" si="52"/>
        <v>38665.616851851853</v>
      </c>
      <c r="T554" s="10">
        <f t="shared" si="53"/>
        <v>38725.616851851853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technology/</v>
      </c>
      <c r="R555" t="str">
        <f t="shared" si="51"/>
        <v>web</v>
      </c>
      <c r="S555" s="10">
        <f t="shared" si="52"/>
        <v>38274.71980324074</v>
      </c>
      <c r="T555" s="10">
        <f t="shared" si="53"/>
        <v>38304.761469907404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technology/</v>
      </c>
      <c r="R556" t="str">
        <f t="shared" si="51"/>
        <v>web</v>
      </c>
      <c r="S556" s="10">
        <f t="shared" si="52"/>
        <v>38248.684861111113</v>
      </c>
      <c r="T556" s="10">
        <f t="shared" si="53"/>
        <v>38278.684861111113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technology/</v>
      </c>
      <c r="R557" t="str">
        <f t="shared" si="51"/>
        <v>web</v>
      </c>
      <c r="S557" s="10">
        <f t="shared" si="52"/>
        <v>38850.353506944448</v>
      </c>
      <c r="T557" s="10">
        <f t="shared" si="53"/>
        <v>38880.353506944448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technology/</v>
      </c>
      <c r="R558" t="str">
        <f t="shared" si="51"/>
        <v>web</v>
      </c>
      <c r="S558" s="10">
        <f t="shared" si="52"/>
        <v>38692.860150462962</v>
      </c>
      <c r="T558" s="10">
        <f t="shared" si="53"/>
        <v>38722.860150462962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technology/</v>
      </c>
      <c r="R559" t="str">
        <f t="shared" si="51"/>
        <v>web</v>
      </c>
      <c r="S559" s="10">
        <f t="shared" si="52"/>
        <v>39023.942164351851</v>
      </c>
      <c r="T559" s="10">
        <f t="shared" si="53"/>
        <v>39053.983831018515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technology/</v>
      </c>
      <c r="R560" t="str">
        <f t="shared" si="51"/>
        <v>web</v>
      </c>
      <c r="S560" s="10">
        <f t="shared" si="52"/>
        <v>38404.883159722223</v>
      </c>
      <c r="T560" s="10">
        <f t="shared" si="53"/>
        <v>38434.841493055559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technology/</v>
      </c>
      <c r="R561" t="str">
        <f t="shared" si="51"/>
        <v>web</v>
      </c>
      <c r="S561" s="10">
        <f t="shared" si="52"/>
        <v>38668.283101851848</v>
      </c>
      <c r="T561" s="10">
        <f t="shared" si="53"/>
        <v>38698.283101851848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technology/</v>
      </c>
      <c r="R562" t="str">
        <f t="shared" si="51"/>
        <v>web</v>
      </c>
      <c r="S562" s="10">
        <f t="shared" si="52"/>
        <v>38307.771354166667</v>
      </c>
      <c r="T562" s="10">
        <f t="shared" si="53"/>
        <v>38337.771354166667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technology/</v>
      </c>
      <c r="R563" t="str">
        <f t="shared" si="51"/>
        <v>web</v>
      </c>
      <c r="S563" s="10">
        <f t="shared" si="52"/>
        <v>38615.658715277779</v>
      </c>
      <c r="T563" s="10">
        <f t="shared" si="53"/>
        <v>38650.658715277779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technology/</v>
      </c>
      <c r="R564" t="str">
        <f t="shared" si="51"/>
        <v>web</v>
      </c>
      <c r="S564" s="10">
        <f t="shared" si="52"/>
        <v>39039.389062500006</v>
      </c>
      <c r="T564" s="10">
        <f t="shared" si="53"/>
        <v>39069.389062500006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technology/</v>
      </c>
      <c r="R565" t="str">
        <f t="shared" si="51"/>
        <v>web</v>
      </c>
      <c r="S565" s="10">
        <f t="shared" si="52"/>
        <v>38369.069988425923</v>
      </c>
      <c r="T565" s="10">
        <f t="shared" si="53"/>
        <v>38399.069988425923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technology/</v>
      </c>
      <c r="R566" t="str">
        <f t="shared" si="51"/>
        <v>web</v>
      </c>
      <c r="S566" s="10">
        <f t="shared" si="52"/>
        <v>38758.942997685182</v>
      </c>
      <c r="T566" s="10">
        <f t="shared" si="53"/>
        <v>38788.942997685182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technology/</v>
      </c>
      <c r="R567" t="str">
        <f t="shared" si="51"/>
        <v>web</v>
      </c>
      <c r="S567" s="10">
        <f t="shared" si="52"/>
        <v>38512.785289351858</v>
      </c>
      <c r="T567" s="10">
        <f t="shared" si="53"/>
        <v>38542.785289351858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technology/</v>
      </c>
      <c r="R568" t="str">
        <f t="shared" si="51"/>
        <v>web</v>
      </c>
      <c r="S568" s="10">
        <f t="shared" si="52"/>
        <v>38882.68440972222</v>
      </c>
      <c r="T568" s="10">
        <f t="shared" si="53"/>
        <v>38912.68440972222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technology/</v>
      </c>
      <c r="R569" t="str">
        <f t="shared" si="51"/>
        <v>web</v>
      </c>
      <c r="S569" s="10">
        <f t="shared" si="52"/>
        <v>38322.842523148152</v>
      </c>
      <c r="T569" s="10">
        <f t="shared" si="53"/>
        <v>38352.842523148152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technology/</v>
      </c>
      <c r="R570" t="str">
        <f t="shared" si="51"/>
        <v>web</v>
      </c>
      <c r="S570" s="10">
        <f t="shared" si="52"/>
        <v>38695.9215625</v>
      </c>
      <c r="T570" s="10">
        <f t="shared" si="53"/>
        <v>38732.458333333328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technology/</v>
      </c>
      <c r="R571" t="str">
        <f t="shared" si="51"/>
        <v>web</v>
      </c>
      <c r="S571" s="10">
        <f t="shared" si="52"/>
        <v>38687.847361111111</v>
      </c>
      <c r="T571" s="10">
        <f t="shared" si="53"/>
        <v>38717.847361111111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technology/</v>
      </c>
      <c r="R572" t="str">
        <f t="shared" si="51"/>
        <v>web</v>
      </c>
      <c r="S572" s="10">
        <f t="shared" si="52"/>
        <v>38735.798252314817</v>
      </c>
      <c r="T572" s="10">
        <f t="shared" si="53"/>
        <v>38765.798252314817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technology/</v>
      </c>
      <c r="R573" t="str">
        <f t="shared" si="51"/>
        <v>web</v>
      </c>
      <c r="S573" s="10">
        <f t="shared" si="52"/>
        <v>38539.816238425927</v>
      </c>
      <c r="T573" s="10">
        <f t="shared" si="53"/>
        <v>38559.165972222225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technology/</v>
      </c>
      <c r="R574" t="str">
        <f t="shared" si="51"/>
        <v>web</v>
      </c>
      <c r="S574" s="10">
        <f t="shared" si="52"/>
        <v>38629.71629629629</v>
      </c>
      <c r="T574" s="10">
        <f t="shared" si="53"/>
        <v>38659.757962962962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technology/</v>
      </c>
      <c r="R575" t="str">
        <f t="shared" si="51"/>
        <v>web</v>
      </c>
      <c r="S575" s="10">
        <f t="shared" si="52"/>
        <v>38310.050127314811</v>
      </c>
      <c r="T575" s="10">
        <f t="shared" si="53"/>
        <v>38369.050000000003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technology/</v>
      </c>
      <c r="R576" t="str">
        <f t="shared" si="51"/>
        <v>web</v>
      </c>
      <c r="S576" s="10">
        <f t="shared" si="52"/>
        <v>38979.443368055552</v>
      </c>
      <c r="T576" s="10">
        <f t="shared" si="53"/>
        <v>39009.443368055552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technology/</v>
      </c>
      <c r="R577" t="str">
        <f t="shared" si="51"/>
        <v>web</v>
      </c>
      <c r="S577" s="10">
        <f t="shared" si="52"/>
        <v>38485.692627314813</v>
      </c>
      <c r="T577" s="10">
        <f t="shared" si="53"/>
        <v>38515.692627314813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technology/</v>
      </c>
      <c r="R578" t="str">
        <f t="shared" si="51"/>
        <v>web</v>
      </c>
      <c r="S578" s="10">
        <f t="shared" si="52"/>
        <v>38378.471666666665</v>
      </c>
      <c r="T578" s="10">
        <f t="shared" si="53"/>
        <v>38438.43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5">
        <f t="shared" ref="P579:P642" si="55">E579/L579</f>
        <v>10</v>
      </c>
      <c r="Q579" t="str">
        <f t="shared" ref="Q579:Q642" si="56">LEFT(N579,FIND("/",N579))</f>
        <v>technology/</v>
      </c>
      <c r="R579" t="str">
        <f t="shared" ref="R579:R642" si="57">RIGHT(N579,LEN(N579)-FIND("/",N579))</f>
        <v>web</v>
      </c>
      <c r="S579" s="10">
        <f t="shared" ref="S579:S642" si="58">(((J579/60)/60)/24+DATE(1960,1,1))</f>
        <v>38797.589143518519</v>
      </c>
      <c r="T579" s="10">
        <f t="shared" ref="T579:T642" si="59">(((I579/60)/60)/24+DATE(1960,1,1))</f>
        <v>38857.589143518519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technology/</v>
      </c>
      <c r="R580" t="str">
        <f t="shared" si="57"/>
        <v>web</v>
      </c>
      <c r="S580" s="10">
        <f t="shared" si="58"/>
        <v>38577.578622685185</v>
      </c>
      <c r="T580" s="10">
        <f t="shared" si="59"/>
        <v>38601.578622685185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technology/</v>
      </c>
      <c r="R581" t="str">
        <f t="shared" si="57"/>
        <v>web</v>
      </c>
      <c r="S581" s="10">
        <f t="shared" si="58"/>
        <v>38315.852118055554</v>
      </c>
      <c r="T581" s="10">
        <f t="shared" si="59"/>
        <v>38345.852118055554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technology/</v>
      </c>
      <c r="R582" t="str">
        <f t="shared" si="57"/>
        <v>web</v>
      </c>
      <c r="S582" s="10">
        <f t="shared" si="58"/>
        <v>38952.908182870371</v>
      </c>
      <c r="T582" s="10">
        <f t="shared" si="59"/>
        <v>38982.908182870371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technology/</v>
      </c>
      <c r="R583" t="str">
        <f t="shared" si="57"/>
        <v>web</v>
      </c>
      <c r="S583" s="10">
        <f t="shared" si="58"/>
        <v>38535.012777777782</v>
      </c>
      <c r="T583" s="10">
        <f t="shared" si="59"/>
        <v>38565.012777777782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technology/</v>
      </c>
      <c r="R584" t="str">
        <f t="shared" si="57"/>
        <v>web</v>
      </c>
      <c r="S584" s="10">
        <f t="shared" si="58"/>
        <v>38402.739803240736</v>
      </c>
      <c r="T584" s="10">
        <f t="shared" si="59"/>
        <v>38425.75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technology/</v>
      </c>
      <c r="R585" t="str">
        <f t="shared" si="57"/>
        <v>web</v>
      </c>
      <c r="S585" s="10">
        <f t="shared" si="58"/>
        <v>38399.93850694444</v>
      </c>
      <c r="T585" s="10">
        <f t="shared" si="59"/>
        <v>38429.896840277783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technology/</v>
      </c>
      <c r="R586" t="str">
        <f t="shared" si="57"/>
        <v>web</v>
      </c>
      <c r="S586" s="10">
        <f t="shared" si="58"/>
        <v>38396.716620370367</v>
      </c>
      <c r="T586" s="10">
        <f t="shared" si="59"/>
        <v>38426.674953703703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technology/</v>
      </c>
      <c r="R587" t="str">
        <f t="shared" si="57"/>
        <v>web</v>
      </c>
      <c r="S587" s="10">
        <f t="shared" si="58"/>
        <v>38630.3909375</v>
      </c>
      <c r="T587" s="10">
        <f t="shared" si="59"/>
        <v>38686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technology/</v>
      </c>
      <c r="R588" t="str">
        <f t="shared" si="57"/>
        <v>web</v>
      </c>
      <c r="S588" s="10">
        <f t="shared" si="58"/>
        <v>38367.854247685187</v>
      </c>
      <c r="T588" s="10">
        <f t="shared" si="59"/>
        <v>38397.854247685187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technology/</v>
      </c>
      <c r="R589" t="str">
        <f t="shared" si="57"/>
        <v>web</v>
      </c>
      <c r="S589" s="10">
        <f t="shared" si="58"/>
        <v>38427.757326388892</v>
      </c>
      <c r="T589" s="10">
        <f t="shared" si="59"/>
        <v>38457.757326388892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technology/</v>
      </c>
      <c r="R590" t="str">
        <f t="shared" si="57"/>
        <v>web</v>
      </c>
      <c r="S590" s="10">
        <f t="shared" si="58"/>
        <v>38978.769513888896</v>
      </c>
      <c r="T590" s="10">
        <f t="shared" si="59"/>
        <v>39038.811180555553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technology/</v>
      </c>
      <c r="R591" t="str">
        <f t="shared" si="57"/>
        <v>web</v>
      </c>
      <c r="S591" s="10">
        <f t="shared" si="58"/>
        <v>38525.614571759259</v>
      </c>
      <c r="T591" s="10">
        <f t="shared" si="59"/>
        <v>38540.614571759259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technology/</v>
      </c>
      <c r="R592" t="str">
        <f t="shared" si="57"/>
        <v>web</v>
      </c>
      <c r="S592" s="10">
        <f t="shared" si="58"/>
        <v>38724.554756944446</v>
      </c>
      <c r="T592" s="10">
        <f t="shared" si="59"/>
        <v>38755.542361111111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technology/</v>
      </c>
      <c r="R593" t="str">
        <f t="shared" si="57"/>
        <v>web</v>
      </c>
      <c r="S593" s="10">
        <f t="shared" si="58"/>
        <v>38524.543171296296</v>
      </c>
      <c r="T593" s="10">
        <f t="shared" si="59"/>
        <v>38554.543171296296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technology/</v>
      </c>
      <c r="R594" t="str">
        <f t="shared" si="57"/>
        <v>web</v>
      </c>
      <c r="S594" s="10">
        <f t="shared" si="58"/>
        <v>38293.232175925928</v>
      </c>
      <c r="T594" s="10">
        <f t="shared" si="59"/>
        <v>38323.232175925921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technology/</v>
      </c>
      <c r="R595" t="str">
        <f t="shared" si="57"/>
        <v>web</v>
      </c>
      <c r="S595" s="10">
        <f t="shared" si="58"/>
        <v>38417.677604166667</v>
      </c>
      <c r="T595" s="10">
        <f t="shared" si="59"/>
        <v>38447.635937500003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technology/</v>
      </c>
      <c r="R596" t="str">
        <f t="shared" si="57"/>
        <v>web</v>
      </c>
      <c r="S596" s="10">
        <f t="shared" si="58"/>
        <v>38793.780162037037</v>
      </c>
      <c r="T596" s="10">
        <f t="shared" si="59"/>
        <v>38823.780162037037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technology/</v>
      </c>
      <c r="R597" t="str">
        <f t="shared" si="57"/>
        <v>web</v>
      </c>
      <c r="S597" s="10">
        <f t="shared" si="58"/>
        <v>38430.069884259254</v>
      </c>
      <c r="T597" s="10">
        <f t="shared" si="59"/>
        <v>38475.069884259254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technology/</v>
      </c>
      <c r="R598" t="str">
        <f t="shared" si="57"/>
        <v>web</v>
      </c>
      <c r="S598" s="10">
        <f t="shared" si="58"/>
        <v>38993.896898148145</v>
      </c>
      <c r="T598" s="10">
        <f t="shared" si="59"/>
        <v>39023.896898148145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technology/</v>
      </c>
      <c r="R599" t="str">
        <f t="shared" si="57"/>
        <v>web</v>
      </c>
      <c r="S599" s="10">
        <f t="shared" si="58"/>
        <v>38892.705266203702</v>
      </c>
      <c r="T599" s="10">
        <f t="shared" si="59"/>
        <v>38929.666666666672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technology/</v>
      </c>
      <c r="R600" t="str">
        <f t="shared" si="57"/>
        <v>web</v>
      </c>
      <c r="S600" s="10">
        <f t="shared" si="58"/>
        <v>38295.00209490741</v>
      </c>
      <c r="T600" s="10">
        <f t="shared" si="59"/>
        <v>38325.00209490741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technology/</v>
      </c>
      <c r="R601" t="str">
        <f t="shared" si="57"/>
        <v>web</v>
      </c>
      <c r="S601" s="10">
        <f t="shared" si="58"/>
        <v>38394.812523148154</v>
      </c>
      <c r="T601" s="10">
        <f t="shared" si="59"/>
        <v>38418.636111111111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technology/</v>
      </c>
      <c r="R602" t="str">
        <f t="shared" si="57"/>
        <v>web</v>
      </c>
      <c r="S602" s="10">
        <f t="shared" si="58"/>
        <v>38420.798171296294</v>
      </c>
      <c r="T602" s="10">
        <f t="shared" si="59"/>
        <v>38480.798171296294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technology/</v>
      </c>
      <c r="R603" t="str">
        <f t="shared" si="57"/>
        <v>web</v>
      </c>
      <c r="S603" s="10">
        <f t="shared" si="58"/>
        <v>38316.858090277776</v>
      </c>
      <c r="T603" s="10">
        <f t="shared" si="59"/>
        <v>38346.858090277776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technology/</v>
      </c>
      <c r="R604" t="str">
        <f t="shared" si="57"/>
        <v>web</v>
      </c>
      <c r="S604" s="10">
        <f t="shared" si="58"/>
        <v>38490.79415509259</v>
      </c>
      <c r="T604" s="10">
        <f t="shared" si="59"/>
        <v>38520.79415509259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technology/</v>
      </c>
      <c r="R605" t="str">
        <f t="shared" si="57"/>
        <v>web</v>
      </c>
      <c r="S605" s="10">
        <f t="shared" si="58"/>
        <v>38182.639155092591</v>
      </c>
      <c r="T605" s="10">
        <f t="shared" si="59"/>
        <v>38212.639155092591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technology/</v>
      </c>
      <c r="R606" t="str">
        <f t="shared" si="57"/>
        <v>web</v>
      </c>
      <c r="S606" s="10">
        <f t="shared" si="58"/>
        <v>38196.035370370373</v>
      </c>
      <c r="T606" s="10">
        <f t="shared" si="59"/>
        <v>38226.035370370373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technology/</v>
      </c>
      <c r="R607" t="str">
        <f t="shared" si="57"/>
        <v>web</v>
      </c>
      <c r="S607" s="10">
        <f t="shared" si="58"/>
        <v>38541.357731481476</v>
      </c>
      <c r="T607" s="10">
        <f t="shared" si="59"/>
        <v>38586.357731481476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technology/</v>
      </c>
      <c r="R608" t="str">
        <f t="shared" si="57"/>
        <v>web</v>
      </c>
      <c r="S608" s="10">
        <f t="shared" si="58"/>
        <v>38449.650567129633</v>
      </c>
      <c r="T608" s="10">
        <f t="shared" si="59"/>
        <v>38495.625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technology/</v>
      </c>
      <c r="R609" t="str">
        <f t="shared" si="57"/>
        <v>web</v>
      </c>
      <c r="S609" s="10">
        <f t="shared" si="58"/>
        <v>38647.825648148151</v>
      </c>
      <c r="T609" s="10">
        <f t="shared" si="59"/>
        <v>38677.867314814815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technology/</v>
      </c>
      <c r="R610" t="str">
        <f t="shared" si="57"/>
        <v>web</v>
      </c>
      <c r="S610" s="10">
        <f t="shared" si="58"/>
        <v>38487.921064814815</v>
      </c>
      <c r="T610" s="10">
        <f t="shared" si="59"/>
        <v>38517.921064814815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technology/</v>
      </c>
      <c r="R611" t="str">
        <f t="shared" si="57"/>
        <v>web</v>
      </c>
      <c r="S611" s="10">
        <f t="shared" si="58"/>
        <v>38654.034074074079</v>
      </c>
      <c r="T611" s="10">
        <f t="shared" si="59"/>
        <v>38684.075740740736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technology/</v>
      </c>
      <c r="R612" t="str">
        <f t="shared" si="57"/>
        <v>web</v>
      </c>
      <c r="S612" s="10">
        <f t="shared" si="58"/>
        <v>38433.83085648148</v>
      </c>
      <c r="T612" s="10">
        <f t="shared" si="59"/>
        <v>38463.83085648148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technology/</v>
      </c>
      <c r="R613" t="str">
        <f t="shared" si="57"/>
        <v>web</v>
      </c>
      <c r="S613" s="10">
        <f t="shared" si="58"/>
        <v>38675.560613425929</v>
      </c>
      <c r="T613" s="10">
        <f t="shared" si="59"/>
        <v>38735.560613425929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technology/</v>
      </c>
      <c r="R614" t="str">
        <f t="shared" si="57"/>
        <v>web</v>
      </c>
      <c r="S614" s="10">
        <f t="shared" si="58"/>
        <v>38932.031782407401</v>
      </c>
      <c r="T614" s="10">
        <f t="shared" si="59"/>
        <v>38962.031782407401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technology/</v>
      </c>
      <c r="R615" t="str">
        <f t="shared" si="57"/>
        <v>web</v>
      </c>
      <c r="S615" s="10">
        <f t="shared" si="58"/>
        <v>38594.496759259258</v>
      </c>
      <c r="T615" s="10">
        <f t="shared" si="59"/>
        <v>38625.207638888889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technology/</v>
      </c>
      <c r="R616" t="str">
        <f t="shared" si="57"/>
        <v>web</v>
      </c>
      <c r="S616" s="10">
        <f t="shared" si="58"/>
        <v>38862.061805555553</v>
      </c>
      <c r="T616" s="10">
        <f t="shared" si="59"/>
        <v>38892.061805555553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technology/</v>
      </c>
      <c r="R617" t="str">
        <f t="shared" si="57"/>
        <v>web</v>
      </c>
      <c r="S617" s="10">
        <f t="shared" si="58"/>
        <v>38589.122210648144</v>
      </c>
      <c r="T617" s="10">
        <f t="shared" si="59"/>
        <v>38619.122210648144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technology/</v>
      </c>
      <c r="R618" t="str">
        <f t="shared" si="57"/>
        <v>web</v>
      </c>
      <c r="S618" s="10">
        <f t="shared" si="58"/>
        <v>39108.376238425932</v>
      </c>
      <c r="T618" s="10">
        <f t="shared" si="59"/>
        <v>39138.376238425932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technology/</v>
      </c>
      <c r="R619" t="str">
        <f t="shared" si="57"/>
        <v>web</v>
      </c>
      <c r="S619" s="10">
        <f t="shared" si="58"/>
        <v>38434.343090277776</v>
      </c>
      <c r="T619" s="10">
        <f t="shared" si="59"/>
        <v>38479.343090277776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technology/</v>
      </c>
      <c r="R620" t="str">
        <f t="shared" si="57"/>
        <v>web</v>
      </c>
      <c r="S620" s="10">
        <f t="shared" si="58"/>
        <v>38664.810219907406</v>
      </c>
      <c r="T620" s="10">
        <f t="shared" si="59"/>
        <v>38694.810219907406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technology/</v>
      </c>
      <c r="R621" t="str">
        <f t="shared" si="57"/>
        <v>web</v>
      </c>
      <c r="S621" s="10">
        <f t="shared" si="58"/>
        <v>38255.650347222225</v>
      </c>
      <c r="T621" s="10">
        <f t="shared" si="59"/>
        <v>38315.692013888889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technology/</v>
      </c>
      <c r="R622" t="str">
        <f t="shared" si="57"/>
        <v>web</v>
      </c>
      <c r="S622" s="10">
        <f t="shared" si="58"/>
        <v>38178.716874999998</v>
      </c>
      <c r="T622" s="10">
        <f t="shared" si="59"/>
        <v>38223.716874999998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technology/</v>
      </c>
      <c r="R623" t="str">
        <f t="shared" si="57"/>
        <v>web</v>
      </c>
      <c r="S623" s="10">
        <f t="shared" si="58"/>
        <v>38875.987696759257</v>
      </c>
      <c r="T623" s="10">
        <f t="shared" si="59"/>
        <v>38905.987696759257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technology/</v>
      </c>
      <c r="R624" t="str">
        <f t="shared" si="57"/>
        <v>web</v>
      </c>
      <c r="S624" s="10">
        <f t="shared" si="58"/>
        <v>38879.774745370371</v>
      </c>
      <c r="T624" s="10">
        <f t="shared" si="59"/>
        <v>38899.774745370371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technology/</v>
      </c>
      <c r="R625" t="str">
        <f t="shared" si="57"/>
        <v>web</v>
      </c>
      <c r="S625" s="10">
        <f t="shared" si="58"/>
        <v>38469.009224537032</v>
      </c>
      <c r="T625" s="10">
        <f t="shared" si="59"/>
        <v>38499.009224537032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technology/</v>
      </c>
      <c r="R626" t="str">
        <f t="shared" si="57"/>
        <v>web</v>
      </c>
      <c r="S626" s="10">
        <f t="shared" si="58"/>
        <v>38455.988900462966</v>
      </c>
      <c r="T626" s="10">
        <f t="shared" si="59"/>
        <v>38485.988900462966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technology/</v>
      </c>
      <c r="R627" t="str">
        <f t="shared" si="57"/>
        <v>web</v>
      </c>
      <c r="S627" s="10">
        <f t="shared" si="58"/>
        <v>39137.895567129628</v>
      </c>
      <c r="T627" s="10">
        <f t="shared" si="59"/>
        <v>39167.853900462964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technology/</v>
      </c>
      <c r="R628" t="str">
        <f t="shared" si="57"/>
        <v>web</v>
      </c>
      <c r="S628" s="10">
        <f t="shared" si="58"/>
        <v>38545.559479166666</v>
      </c>
      <c r="T628" s="10">
        <f t="shared" si="59"/>
        <v>38578.556944444441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technology/</v>
      </c>
      <c r="R629" t="str">
        <f t="shared" si="57"/>
        <v>web</v>
      </c>
      <c r="S629" s="10">
        <f t="shared" si="58"/>
        <v>38731.306840277779</v>
      </c>
      <c r="T629" s="10">
        <f t="shared" si="59"/>
        <v>38790.958333333328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technology/</v>
      </c>
      <c r="R630" t="str">
        <f t="shared" si="57"/>
        <v>web</v>
      </c>
      <c r="S630" s="10">
        <f t="shared" si="58"/>
        <v>38150.692789351851</v>
      </c>
      <c r="T630" s="10">
        <f t="shared" si="59"/>
        <v>38180.692789351851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technology/</v>
      </c>
      <c r="R631" t="str">
        <f t="shared" si="57"/>
        <v>web</v>
      </c>
      <c r="S631" s="10">
        <f t="shared" si="58"/>
        <v>38821.637824074074</v>
      </c>
      <c r="T631" s="10">
        <f t="shared" si="59"/>
        <v>38851.637824074074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technology/</v>
      </c>
      <c r="R632" t="str">
        <f t="shared" si="57"/>
        <v>web</v>
      </c>
      <c r="S632" s="10">
        <f t="shared" si="58"/>
        <v>38570.619456018518</v>
      </c>
      <c r="T632" s="10">
        <f t="shared" si="59"/>
        <v>38600.215277777781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technology/</v>
      </c>
      <c r="R633" t="str">
        <f t="shared" si="57"/>
        <v>web</v>
      </c>
      <c r="S633" s="10">
        <f t="shared" si="58"/>
        <v>38836.772326388891</v>
      </c>
      <c r="T633" s="10">
        <f t="shared" si="59"/>
        <v>38865.772326388891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technology/</v>
      </c>
      <c r="R634" t="str">
        <f t="shared" si="57"/>
        <v>web</v>
      </c>
      <c r="S634" s="10">
        <f t="shared" si="58"/>
        <v>38650.659317129626</v>
      </c>
      <c r="T634" s="10">
        <f t="shared" si="59"/>
        <v>38680.700983796298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technology/</v>
      </c>
      <c r="R635" t="str">
        <f t="shared" si="57"/>
        <v>web</v>
      </c>
      <c r="S635" s="10">
        <f t="shared" si="58"/>
        <v>38854.29932870371</v>
      </c>
      <c r="T635" s="10">
        <f t="shared" si="59"/>
        <v>38885.958333333328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technology/</v>
      </c>
      <c r="R636" t="str">
        <f t="shared" si="57"/>
        <v>web</v>
      </c>
      <c r="S636" s="10">
        <f t="shared" si="58"/>
        <v>38378.928576388891</v>
      </c>
      <c r="T636" s="10">
        <f t="shared" si="59"/>
        <v>38408.928576388891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technology/</v>
      </c>
      <c r="R637" t="str">
        <f t="shared" si="57"/>
        <v>web</v>
      </c>
      <c r="S637" s="10">
        <f t="shared" si="58"/>
        <v>38423.092152777783</v>
      </c>
      <c r="T637" s="10">
        <f t="shared" si="59"/>
        <v>38453.092152777783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technology/</v>
      </c>
      <c r="R638" t="str">
        <f t="shared" si="57"/>
        <v>web</v>
      </c>
      <c r="S638" s="10">
        <f t="shared" si="58"/>
        <v>38478.455439814818</v>
      </c>
      <c r="T638" s="10">
        <f t="shared" si="59"/>
        <v>38508.44930555555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technology/</v>
      </c>
      <c r="R639" t="str">
        <f t="shared" si="57"/>
        <v>web</v>
      </c>
      <c r="S639" s="10">
        <f t="shared" si="58"/>
        <v>39109.962013888886</v>
      </c>
      <c r="T639" s="10">
        <f t="shared" si="59"/>
        <v>39138.961111111115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technology/</v>
      </c>
      <c r="R640" t="str">
        <f t="shared" si="57"/>
        <v>web</v>
      </c>
      <c r="S640" s="10">
        <f t="shared" si="58"/>
        <v>39106.593310185184</v>
      </c>
      <c r="T640" s="10">
        <f t="shared" si="59"/>
        <v>39166.55164351852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technology/</v>
      </c>
      <c r="R641" t="str">
        <f t="shared" si="57"/>
        <v>web</v>
      </c>
      <c r="S641" s="10">
        <f t="shared" si="58"/>
        <v>38212.583275462966</v>
      </c>
      <c r="T641" s="10">
        <f t="shared" si="59"/>
        <v>38272.583275462966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technology/</v>
      </c>
      <c r="R642" t="str">
        <f t="shared" si="57"/>
        <v>wearables</v>
      </c>
      <c r="S642" s="10">
        <f t="shared" si="58"/>
        <v>39030.420312500006</v>
      </c>
      <c r="T642" s="10">
        <f t="shared" si="59"/>
        <v>39045.958333333328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5">
        <f t="shared" ref="P643:P706" si="61">E643/L643</f>
        <v>151.31746031746033</v>
      </c>
      <c r="Q643" t="str">
        <f t="shared" ref="Q643:Q706" si="62">LEFT(N643,FIND("/",N643))</f>
        <v>technology/</v>
      </c>
      <c r="R643" t="str">
        <f t="shared" ref="R643:R706" si="63">RIGHT(N643,LEN(N643)-FIND("/",N643))</f>
        <v>wearables</v>
      </c>
      <c r="S643" s="10">
        <f t="shared" ref="S643:S706" si="64">(((J643/60)/60)/24+DATE(1960,1,1))</f>
        <v>38546.57</v>
      </c>
      <c r="T643" s="10">
        <f t="shared" ref="T643:T706" si="65">(((I643/60)/60)/24+DATE(1960,1,1))</f>
        <v>38576.57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technology/</v>
      </c>
      <c r="R644" t="str">
        <f t="shared" si="63"/>
        <v>wearables</v>
      </c>
      <c r="S644" s="10">
        <f t="shared" si="64"/>
        <v>38546.651319444441</v>
      </c>
      <c r="T644" s="10">
        <f t="shared" si="65"/>
        <v>38582.651319444441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technology/</v>
      </c>
      <c r="R645" t="str">
        <f t="shared" si="63"/>
        <v>wearables</v>
      </c>
      <c r="S645" s="10">
        <f t="shared" si="64"/>
        <v>38447.642071759255</v>
      </c>
      <c r="T645" s="10">
        <f t="shared" si="65"/>
        <v>38502.642071759255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technology/</v>
      </c>
      <c r="R646" t="str">
        <f t="shared" si="63"/>
        <v>wearables</v>
      </c>
      <c r="S646" s="10">
        <f t="shared" si="64"/>
        <v>38245.665960648148</v>
      </c>
      <c r="T646" s="10">
        <f t="shared" si="65"/>
        <v>38288.041666666664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technology/</v>
      </c>
      <c r="R647" t="str">
        <f t="shared" si="63"/>
        <v>wearables</v>
      </c>
      <c r="S647" s="10">
        <f t="shared" si="64"/>
        <v>38911.026319444441</v>
      </c>
      <c r="T647" s="10">
        <f t="shared" si="65"/>
        <v>38941.026319444441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technology/</v>
      </c>
      <c r="R648" t="str">
        <f t="shared" si="63"/>
        <v>wearables</v>
      </c>
      <c r="S648" s="10">
        <f t="shared" si="64"/>
        <v>38179.852627314816</v>
      </c>
      <c r="T648" s="10">
        <f t="shared" si="65"/>
        <v>38209.852627314816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technology/</v>
      </c>
      <c r="R649" t="str">
        <f t="shared" si="63"/>
        <v>wearables</v>
      </c>
      <c r="S649" s="10">
        <f t="shared" si="64"/>
        <v>38763.767928240741</v>
      </c>
      <c r="T649" s="10">
        <f t="shared" si="65"/>
        <v>38793.726261574076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technology/</v>
      </c>
      <c r="R650" t="str">
        <f t="shared" si="63"/>
        <v>wearables</v>
      </c>
      <c r="S650" s="10">
        <f t="shared" si="64"/>
        <v>38238.693379629629</v>
      </c>
      <c r="T650" s="10">
        <f t="shared" si="65"/>
        <v>38273.693379629629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technology/</v>
      </c>
      <c r="R651" t="str">
        <f t="shared" si="63"/>
        <v>wearables</v>
      </c>
      <c r="S651" s="10">
        <f t="shared" si="64"/>
        <v>38224.912187499998</v>
      </c>
      <c r="T651" s="10">
        <f t="shared" si="65"/>
        <v>38245.912187499998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technology/</v>
      </c>
      <c r="R652" t="str">
        <f t="shared" si="63"/>
        <v>wearables</v>
      </c>
      <c r="S652" s="10">
        <f t="shared" si="64"/>
        <v>38279.036851851852</v>
      </c>
      <c r="T652" s="10">
        <f t="shared" si="65"/>
        <v>38339.078518518523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technology/</v>
      </c>
      <c r="R653" t="str">
        <f t="shared" si="63"/>
        <v>wearables</v>
      </c>
      <c r="S653" s="10">
        <f t="shared" si="64"/>
        <v>38303.017488425925</v>
      </c>
      <c r="T653" s="10">
        <f t="shared" si="65"/>
        <v>38333.017488425925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technology/</v>
      </c>
      <c r="R654" t="str">
        <f t="shared" si="63"/>
        <v>wearables</v>
      </c>
      <c r="S654" s="10">
        <f t="shared" si="64"/>
        <v>39022.690393518518</v>
      </c>
      <c r="T654" s="10">
        <f t="shared" si="65"/>
        <v>39052.732060185182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technology/</v>
      </c>
      <c r="R655" t="str">
        <f t="shared" si="63"/>
        <v>wearables</v>
      </c>
      <c r="S655" s="10">
        <f t="shared" si="64"/>
        <v>38546.618518518517</v>
      </c>
      <c r="T655" s="10">
        <f t="shared" si="65"/>
        <v>38583.618518518517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technology/</v>
      </c>
      <c r="R656" t="str">
        <f t="shared" si="63"/>
        <v>wearables</v>
      </c>
      <c r="S656" s="10">
        <f t="shared" si="64"/>
        <v>38510.957326388889</v>
      </c>
      <c r="T656" s="10">
        <f t="shared" si="65"/>
        <v>38540.957326388889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technology/</v>
      </c>
      <c r="R657" t="str">
        <f t="shared" si="63"/>
        <v>wearables</v>
      </c>
      <c r="S657" s="10">
        <f t="shared" si="64"/>
        <v>38392.957314814819</v>
      </c>
      <c r="T657" s="10">
        <f t="shared" si="65"/>
        <v>38422.915648148148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technology/</v>
      </c>
      <c r="R658" t="str">
        <f t="shared" si="63"/>
        <v>wearables</v>
      </c>
      <c r="S658" s="10">
        <f t="shared" si="64"/>
        <v>38764.804618055554</v>
      </c>
      <c r="T658" s="10">
        <f t="shared" si="65"/>
        <v>38824.762951388882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technology/</v>
      </c>
      <c r="R659" t="str">
        <f t="shared" si="63"/>
        <v>wearables</v>
      </c>
      <c r="S659" s="10">
        <f t="shared" si="64"/>
        <v>38678.84574074074</v>
      </c>
      <c r="T659" s="10">
        <f t="shared" si="65"/>
        <v>38708.84574074074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technology/</v>
      </c>
      <c r="R660" t="str">
        <f t="shared" si="63"/>
        <v>wearables</v>
      </c>
      <c r="S660" s="10">
        <f t="shared" si="64"/>
        <v>38526.160752314812</v>
      </c>
      <c r="T660" s="10">
        <f t="shared" si="65"/>
        <v>38558.75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technology/</v>
      </c>
      <c r="R661" t="str">
        <f t="shared" si="63"/>
        <v>wearables</v>
      </c>
      <c r="S661" s="10">
        <f t="shared" si="64"/>
        <v>38556.593692129631</v>
      </c>
      <c r="T661" s="10">
        <f t="shared" si="65"/>
        <v>38586.593692129631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technology/</v>
      </c>
      <c r="R662" t="str">
        <f t="shared" si="63"/>
        <v>wearables</v>
      </c>
      <c r="S662" s="10">
        <f t="shared" si="64"/>
        <v>38269.741655092592</v>
      </c>
      <c r="T662" s="10">
        <f t="shared" si="65"/>
        <v>38299.783321759263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technology/</v>
      </c>
      <c r="R663" t="str">
        <f t="shared" si="63"/>
        <v>wearables</v>
      </c>
      <c r="S663" s="10">
        <f t="shared" si="64"/>
        <v>38983.645358796297</v>
      </c>
      <c r="T663" s="10">
        <f t="shared" si="65"/>
        <v>39013.645358796297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technology/</v>
      </c>
      <c r="R664" t="str">
        <f t="shared" si="63"/>
        <v>wearables</v>
      </c>
      <c r="S664" s="10">
        <f t="shared" si="64"/>
        <v>38337.438043981485</v>
      </c>
      <c r="T664" s="10">
        <f t="shared" si="65"/>
        <v>38367.438043981485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technology/</v>
      </c>
      <c r="R665" t="str">
        <f t="shared" si="63"/>
        <v>wearables</v>
      </c>
      <c r="S665" s="10">
        <f t="shared" si="64"/>
        <v>38520.843240740738</v>
      </c>
      <c r="T665" s="10">
        <f t="shared" si="65"/>
        <v>38550.843240740738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technology/</v>
      </c>
      <c r="R666" t="str">
        <f t="shared" si="63"/>
        <v>wearables</v>
      </c>
      <c r="S666" s="10">
        <f t="shared" si="64"/>
        <v>38424.666377314818</v>
      </c>
      <c r="T666" s="10">
        <f t="shared" si="65"/>
        <v>38454.666377314818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technology/</v>
      </c>
      <c r="R667" t="str">
        <f t="shared" si="63"/>
        <v>wearables</v>
      </c>
      <c r="S667" s="10">
        <f t="shared" si="64"/>
        <v>39035.711354166662</v>
      </c>
      <c r="T667" s="10">
        <f t="shared" si="65"/>
        <v>39095.711354166662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technology/</v>
      </c>
      <c r="R668" t="str">
        <f t="shared" si="63"/>
        <v>wearables</v>
      </c>
      <c r="S668" s="10">
        <f t="shared" si="64"/>
        <v>38185.832152777781</v>
      </c>
      <c r="T668" s="10">
        <f t="shared" si="65"/>
        <v>38215.832152777781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technology/</v>
      </c>
      <c r="R669" t="str">
        <f t="shared" si="63"/>
        <v>wearables</v>
      </c>
      <c r="S669" s="10">
        <f t="shared" si="64"/>
        <v>38979.373414351852</v>
      </c>
      <c r="T669" s="10">
        <f t="shared" si="65"/>
        <v>39019.373414351852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technology/</v>
      </c>
      <c r="R670" t="str">
        <f t="shared" si="63"/>
        <v>wearables</v>
      </c>
      <c r="S670" s="10">
        <f t="shared" si="64"/>
        <v>38437.831273148149</v>
      </c>
      <c r="T670" s="10">
        <f t="shared" si="65"/>
        <v>38482.831273148149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technology/</v>
      </c>
      <c r="R671" t="str">
        <f t="shared" si="63"/>
        <v>wearables</v>
      </c>
      <c r="S671" s="10">
        <f t="shared" si="64"/>
        <v>38874.625671296293</v>
      </c>
      <c r="T671" s="10">
        <f t="shared" si="65"/>
        <v>38904.625671296293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technology/</v>
      </c>
      <c r="R672" t="str">
        <f t="shared" si="63"/>
        <v>wearables</v>
      </c>
      <c r="S672" s="10">
        <f t="shared" si="64"/>
        <v>38853.709722222222</v>
      </c>
      <c r="T672" s="10">
        <f t="shared" si="65"/>
        <v>38887.340277777781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technology/</v>
      </c>
      <c r="R673" t="str">
        <f t="shared" si="63"/>
        <v>wearables</v>
      </c>
      <c r="S673" s="10">
        <f t="shared" si="64"/>
        <v>38331.692731481482</v>
      </c>
      <c r="T673" s="10">
        <f t="shared" si="65"/>
        <v>38365.166666666672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technology/</v>
      </c>
      <c r="R674" t="str">
        <f t="shared" si="63"/>
        <v>wearables</v>
      </c>
      <c r="S674" s="10">
        <f t="shared" si="64"/>
        <v>38321.219490740739</v>
      </c>
      <c r="T674" s="10">
        <f t="shared" si="65"/>
        <v>38352.207638888889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technology/</v>
      </c>
      <c r="R675" t="str">
        <f t="shared" si="63"/>
        <v>wearables</v>
      </c>
      <c r="S675" s="10">
        <f t="shared" si="64"/>
        <v>38185.840474537035</v>
      </c>
      <c r="T675" s="10">
        <f t="shared" si="65"/>
        <v>38230.840474537035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technology/</v>
      </c>
      <c r="R676" t="str">
        <f t="shared" si="63"/>
        <v>wearables</v>
      </c>
      <c r="S676" s="10">
        <f t="shared" si="64"/>
        <v>38150.116053240738</v>
      </c>
      <c r="T676" s="10">
        <f t="shared" si="65"/>
        <v>38210.116053240738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technology/</v>
      </c>
      <c r="R677" t="str">
        <f t="shared" si="63"/>
        <v>wearables</v>
      </c>
      <c r="S677" s="10">
        <f t="shared" si="64"/>
        <v>38322.930601851855</v>
      </c>
      <c r="T677" s="10">
        <f t="shared" si="65"/>
        <v>38352.290972222225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technology/</v>
      </c>
      <c r="R678" t="str">
        <f t="shared" si="63"/>
        <v>wearables</v>
      </c>
      <c r="S678" s="10">
        <f t="shared" si="64"/>
        <v>38359.768298611118</v>
      </c>
      <c r="T678" s="10">
        <f t="shared" si="65"/>
        <v>38389.768298611118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technology/</v>
      </c>
      <c r="R679" t="str">
        <f t="shared" si="63"/>
        <v>wearables</v>
      </c>
      <c r="S679" s="10">
        <f t="shared" si="64"/>
        <v>38851.403877314813</v>
      </c>
      <c r="T679" s="10">
        <f t="shared" si="65"/>
        <v>38896.403877314813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technology/</v>
      </c>
      <c r="R680" t="str">
        <f t="shared" si="63"/>
        <v>wearables</v>
      </c>
      <c r="S680" s="10">
        <f t="shared" si="64"/>
        <v>38828.376597222217</v>
      </c>
      <c r="T680" s="10">
        <f t="shared" si="65"/>
        <v>38858.376597222217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technology/</v>
      </c>
      <c r="R681" t="str">
        <f t="shared" si="63"/>
        <v>wearables</v>
      </c>
      <c r="S681" s="10">
        <f t="shared" si="64"/>
        <v>38903.695706018523</v>
      </c>
      <c r="T681" s="10">
        <f t="shared" si="65"/>
        <v>38963.695706018523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technology/</v>
      </c>
      <c r="R682" t="str">
        <f t="shared" si="63"/>
        <v>wearables</v>
      </c>
      <c r="S682" s="10">
        <f t="shared" si="64"/>
        <v>38211.501516203702</v>
      </c>
      <c r="T682" s="10">
        <f t="shared" si="65"/>
        <v>38246.501516203702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technology/</v>
      </c>
      <c r="R683" t="str">
        <f t="shared" si="63"/>
        <v>wearables</v>
      </c>
      <c r="S683" s="10">
        <f t="shared" si="64"/>
        <v>38986.805601851855</v>
      </c>
      <c r="T683" s="10">
        <f t="shared" si="65"/>
        <v>39016.805601851855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technology/</v>
      </c>
      <c r="R684" t="str">
        <f t="shared" si="63"/>
        <v>wearables</v>
      </c>
      <c r="S684" s="10">
        <f t="shared" si="64"/>
        <v>39125.765300925923</v>
      </c>
      <c r="T684" s="10">
        <f t="shared" si="65"/>
        <v>39155.723634259266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technology/</v>
      </c>
      <c r="R685" t="str">
        <f t="shared" si="63"/>
        <v>wearables</v>
      </c>
      <c r="S685" s="10">
        <f t="shared" si="64"/>
        <v>38981.900046296301</v>
      </c>
      <c r="T685" s="10">
        <f t="shared" si="65"/>
        <v>39021.900046296301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technology/</v>
      </c>
      <c r="R686" t="str">
        <f t="shared" si="63"/>
        <v>wearables</v>
      </c>
      <c r="S686" s="10">
        <f t="shared" si="64"/>
        <v>38156.473275462966</v>
      </c>
      <c r="T686" s="10">
        <f t="shared" si="65"/>
        <v>38192.125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technology/</v>
      </c>
      <c r="R687" t="str">
        <f t="shared" si="63"/>
        <v>wearables</v>
      </c>
      <c r="S687" s="10">
        <f t="shared" si="64"/>
        <v>38318.866574074069</v>
      </c>
      <c r="T687" s="10">
        <f t="shared" si="65"/>
        <v>38363.866574074069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technology/</v>
      </c>
      <c r="R688" t="str">
        <f t="shared" si="63"/>
        <v>wearables</v>
      </c>
      <c r="S688" s="10">
        <f t="shared" si="64"/>
        <v>38536.673263888893</v>
      </c>
      <c r="T688" s="10">
        <f t="shared" si="65"/>
        <v>38566.673263888893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technology/</v>
      </c>
      <c r="R689" t="str">
        <f t="shared" si="63"/>
        <v>wearables</v>
      </c>
      <c r="S689" s="10">
        <f t="shared" si="64"/>
        <v>39058.750613425931</v>
      </c>
      <c r="T689" s="10">
        <f t="shared" si="65"/>
        <v>39118.750613425931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technology/</v>
      </c>
      <c r="R690" t="str">
        <f t="shared" si="63"/>
        <v>wearables</v>
      </c>
      <c r="S690" s="10">
        <f t="shared" si="64"/>
        <v>38609.104780092588</v>
      </c>
      <c r="T690" s="10">
        <f t="shared" si="65"/>
        <v>38639.104780092588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technology/</v>
      </c>
      <c r="R691" t="str">
        <f t="shared" si="63"/>
        <v>wearables</v>
      </c>
      <c r="S691" s="10">
        <f t="shared" si="64"/>
        <v>39022.66778935185</v>
      </c>
      <c r="T691" s="10">
        <f t="shared" si="65"/>
        <v>39059.207638888889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technology/</v>
      </c>
      <c r="R692" t="str">
        <f t="shared" si="63"/>
        <v>wearables</v>
      </c>
      <c r="S692" s="10">
        <f t="shared" si="64"/>
        <v>38926.634733796294</v>
      </c>
      <c r="T692" s="10">
        <f t="shared" si="65"/>
        <v>38969.25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technology/</v>
      </c>
      <c r="R693" t="str">
        <f t="shared" si="63"/>
        <v>wearables</v>
      </c>
      <c r="S693" s="10">
        <f t="shared" si="64"/>
        <v>38505.028310185182</v>
      </c>
      <c r="T693" s="10">
        <f t="shared" si="65"/>
        <v>38533.028310185182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technology/</v>
      </c>
      <c r="R694" t="str">
        <f t="shared" si="63"/>
        <v>wearables</v>
      </c>
      <c r="S694" s="10">
        <f t="shared" si="64"/>
        <v>39043.37572916667</v>
      </c>
      <c r="T694" s="10">
        <f t="shared" si="65"/>
        <v>39073.37572916667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technology/</v>
      </c>
      <c r="R695" t="str">
        <f t="shared" si="63"/>
        <v>wearables</v>
      </c>
      <c r="S695" s="10">
        <f t="shared" si="64"/>
        <v>38441.808182870373</v>
      </c>
      <c r="T695" s="10">
        <f t="shared" si="65"/>
        <v>38471.808182870373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technology/</v>
      </c>
      <c r="R696" t="str">
        <f t="shared" si="63"/>
        <v>wearables</v>
      </c>
      <c r="S696" s="10">
        <f t="shared" si="64"/>
        <v>39084.663877314815</v>
      </c>
      <c r="T696" s="10">
        <f t="shared" si="65"/>
        <v>39114.663877314815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technology/</v>
      </c>
      <c r="R697" t="str">
        <f t="shared" si="63"/>
        <v>wearables</v>
      </c>
      <c r="S697" s="10">
        <f t="shared" si="64"/>
        <v>38260.521064814813</v>
      </c>
      <c r="T697" s="10">
        <f t="shared" si="65"/>
        <v>38290.521064814813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technology/</v>
      </c>
      <c r="R698" t="str">
        <f t="shared" si="63"/>
        <v>wearables</v>
      </c>
      <c r="S698" s="10">
        <f t="shared" si="64"/>
        <v>38162.927106481482</v>
      </c>
      <c r="T698" s="10">
        <f t="shared" si="65"/>
        <v>38192.927106481482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technology/</v>
      </c>
      <c r="R699" t="str">
        <f t="shared" si="63"/>
        <v>wearables</v>
      </c>
      <c r="S699" s="10">
        <f t="shared" si="64"/>
        <v>38735.523020833338</v>
      </c>
      <c r="T699" s="10">
        <f t="shared" si="65"/>
        <v>38750.523020833338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technology/</v>
      </c>
      <c r="R700" t="str">
        <f t="shared" si="63"/>
        <v>wearables</v>
      </c>
      <c r="S700" s="10">
        <f t="shared" si="64"/>
        <v>38213.931076388886</v>
      </c>
      <c r="T700" s="10">
        <f t="shared" si="65"/>
        <v>38247.083333333336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technology/</v>
      </c>
      <c r="R701" t="str">
        <f t="shared" si="63"/>
        <v>wearables</v>
      </c>
      <c r="S701" s="10">
        <f t="shared" si="64"/>
        <v>37910.485509259262</v>
      </c>
      <c r="T701" s="10">
        <f t="shared" si="65"/>
        <v>37947.666666666664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technology/</v>
      </c>
      <c r="R702" t="str">
        <f t="shared" si="63"/>
        <v>wearables</v>
      </c>
      <c r="S702" s="10">
        <f t="shared" si="64"/>
        <v>39062.688437500001</v>
      </c>
      <c r="T702" s="10">
        <f t="shared" si="65"/>
        <v>39092.688437500001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technology/</v>
      </c>
      <c r="R703" t="str">
        <f t="shared" si="63"/>
        <v>wearables</v>
      </c>
      <c r="S703" s="10">
        <f t="shared" si="64"/>
        <v>38160.662962962961</v>
      </c>
      <c r="T703" s="10">
        <f t="shared" si="65"/>
        <v>38190.662962962961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technology/</v>
      </c>
      <c r="R704" t="str">
        <f t="shared" si="63"/>
        <v>wearables</v>
      </c>
      <c r="S704" s="10">
        <f t="shared" si="64"/>
        <v>39015.726701388892</v>
      </c>
      <c r="T704" s="10">
        <f t="shared" si="65"/>
        <v>39045.768368055549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technology/</v>
      </c>
      <c r="R705" t="str">
        <f t="shared" si="63"/>
        <v>wearables</v>
      </c>
      <c r="S705" s="10">
        <f t="shared" si="64"/>
        <v>39058.950798611113</v>
      </c>
      <c r="T705" s="10">
        <f t="shared" si="65"/>
        <v>39113.98055555555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technology/</v>
      </c>
      <c r="R706" t="str">
        <f t="shared" si="63"/>
        <v>wearables</v>
      </c>
      <c r="S706" s="10">
        <f t="shared" si="64"/>
        <v>39073.192916666667</v>
      </c>
      <c r="T706" s="10">
        <f t="shared" si="65"/>
        <v>39133.192916666667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5">
        <f t="shared" ref="P707:P770" si="67">E707/L707</f>
        <v>195.4</v>
      </c>
      <c r="Q707" t="str">
        <f t="shared" ref="Q707:Q770" si="68">LEFT(N707,FIND("/",N707))</f>
        <v>technology/</v>
      </c>
      <c r="R707" t="str">
        <f t="shared" ref="R707:R770" si="69">RIGHT(N707,LEN(N707)-FIND("/",N707))</f>
        <v>wearables</v>
      </c>
      <c r="S707" s="10">
        <f t="shared" ref="S707:S770" si="70">(((J707/60)/60)/24+DATE(1960,1,1))</f>
        <v>39073.491643518515</v>
      </c>
      <c r="T707" s="10">
        <f t="shared" ref="T707:T770" si="71">(((I707/60)/60)/24+DATE(1960,1,1))</f>
        <v>39103.491643518515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technology/</v>
      </c>
      <c r="R708" t="str">
        <f t="shared" si="69"/>
        <v>wearables</v>
      </c>
      <c r="S708" s="10">
        <f t="shared" si="70"/>
        <v>39023.995173611111</v>
      </c>
      <c r="T708" s="10">
        <f t="shared" si="71"/>
        <v>39065.777083333334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technology/</v>
      </c>
      <c r="R709" t="str">
        <f t="shared" si="69"/>
        <v>wearables</v>
      </c>
      <c r="S709" s="10">
        <f t="shared" si="70"/>
        <v>39043.663506944446</v>
      </c>
      <c r="T709" s="10">
        <f t="shared" si="71"/>
        <v>39083.663506944446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technology/</v>
      </c>
      <c r="R710" t="str">
        <f t="shared" si="69"/>
        <v>wearables</v>
      </c>
      <c r="S710" s="10">
        <f t="shared" si="70"/>
        <v>38182.581018518518</v>
      </c>
      <c r="T710" s="10">
        <f t="shared" si="71"/>
        <v>38242.581018518518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technology/</v>
      </c>
      <c r="R711" t="str">
        <f t="shared" si="69"/>
        <v>wearables</v>
      </c>
      <c r="S711" s="10">
        <f t="shared" si="70"/>
        <v>38295.041192129633</v>
      </c>
      <c r="T711" s="10">
        <f t="shared" si="71"/>
        <v>38325.041192129633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technology/</v>
      </c>
      <c r="R712" t="str">
        <f t="shared" si="69"/>
        <v>wearables</v>
      </c>
      <c r="S712" s="10">
        <f t="shared" si="70"/>
        <v>38184.984976851854</v>
      </c>
      <c r="T712" s="10">
        <f t="shared" si="71"/>
        <v>38218.030555555553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technology/</v>
      </c>
      <c r="R713" t="str">
        <f t="shared" si="69"/>
        <v>wearables</v>
      </c>
      <c r="S713" s="10">
        <f t="shared" si="70"/>
        <v>39025.459120370375</v>
      </c>
      <c r="T713" s="10">
        <f t="shared" si="71"/>
        <v>39065.500787037032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technology/</v>
      </c>
      <c r="R714" t="str">
        <f t="shared" si="69"/>
        <v>wearables</v>
      </c>
      <c r="S714" s="10">
        <f t="shared" si="70"/>
        <v>38731.680925925932</v>
      </c>
      <c r="T714" s="10">
        <f t="shared" si="71"/>
        <v>38761.680925925932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technology/</v>
      </c>
      <c r="R715" t="str">
        <f t="shared" si="69"/>
        <v>wearables</v>
      </c>
      <c r="S715" s="10">
        <f t="shared" si="70"/>
        <v>38843.529305555552</v>
      </c>
      <c r="T715" s="10">
        <f t="shared" si="71"/>
        <v>38873.529305555552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technology/</v>
      </c>
      <c r="R716" t="str">
        <f t="shared" si="69"/>
        <v>wearables</v>
      </c>
      <c r="S716" s="10">
        <f t="shared" si="70"/>
        <v>39081.787986111114</v>
      </c>
      <c r="T716" s="10">
        <f t="shared" si="71"/>
        <v>39141.787986111114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technology/</v>
      </c>
      <c r="R717" t="str">
        <f t="shared" si="69"/>
        <v>wearables</v>
      </c>
      <c r="S717" s="10">
        <f t="shared" si="70"/>
        <v>38620.090740740736</v>
      </c>
      <c r="T717" s="10">
        <f t="shared" si="71"/>
        <v>38660.132407407407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technology/</v>
      </c>
      <c r="R718" t="str">
        <f t="shared" si="69"/>
        <v>wearables</v>
      </c>
      <c r="S718" s="10">
        <f t="shared" si="70"/>
        <v>38287.658645833333</v>
      </c>
      <c r="T718" s="10">
        <f t="shared" si="71"/>
        <v>38321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technology/</v>
      </c>
      <c r="R719" t="str">
        <f t="shared" si="69"/>
        <v>wearables</v>
      </c>
      <c r="S719" s="10">
        <f t="shared" si="70"/>
        <v>38204.854189814818</v>
      </c>
      <c r="T719" s="10">
        <f t="shared" si="71"/>
        <v>38234.854189814818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technology/</v>
      </c>
      <c r="R720" t="str">
        <f t="shared" si="69"/>
        <v>wearables</v>
      </c>
      <c r="S720" s="10">
        <f t="shared" si="70"/>
        <v>39099.845451388886</v>
      </c>
      <c r="T720" s="10">
        <f t="shared" si="71"/>
        <v>39131.249305555553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technology/</v>
      </c>
      <c r="R721" t="str">
        <f t="shared" si="69"/>
        <v>wearables</v>
      </c>
      <c r="S721" s="10">
        <f t="shared" si="70"/>
        <v>38756.040231481486</v>
      </c>
      <c r="T721" s="10">
        <f t="shared" si="71"/>
        <v>38770.040231481486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publishing/</v>
      </c>
      <c r="R722" t="str">
        <f t="shared" si="69"/>
        <v>nonfiction</v>
      </c>
      <c r="S722" s="10">
        <f t="shared" si="70"/>
        <v>37256.649201388893</v>
      </c>
      <c r="T722" s="10">
        <f t="shared" si="71"/>
        <v>37284.649201388893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publishing/</v>
      </c>
      <c r="R723" t="str">
        <f t="shared" si="69"/>
        <v>nonfiction</v>
      </c>
      <c r="S723" s="10">
        <f t="shared" si="70"/>
        <v>38154.571840277778</v>
      </c>
      <c r="T723" s="10">
        <f t="shared" si="71"/>
        <v>38199.571840277778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publishing/</v>
      </c>
      <c r="R724" t="str">
        <f t="shared" si="69"/>
        <v>nonfiction</v>
      </c>
      <c r="S724" s="10">
        <f t="shared" si="70"/>
        <v>37324.805300925924</v>
      </c>
      <c r="T724" s="10">
        <f t="shared" si="71"/>
        <v>37354.76363425926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publishing/</v>
      </c>
      <c r="R725" t="str">
        <f t="shared" si="69"/>
        <v>nonfiction</v>
      </c>
      <c r="S725" s="10">
        <f t="shared" si="70"/>
        <v>38531.816539351858</v>
      </c>
      <c r="T725" s="10">
        <f t="shared" si="71"/>
        <v>38562.165972222225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publishing/</v>
      </c>
      <c r="R726" t="str">
        <f t="shared" si="69"/>
        <v>nonfiction</v>
      </c>
      <c r="S726" s="10">
        <f t="shared" si="70"/>
        <v>37041.638460648144</v>
      </c>
      <c r="T726" s="10">
        <f t="shared" si="71"/>
        <v>37071.638460648144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publishing/</v>
      </c>
      <c r="R727" t="str">
        <f t="shared" si="69"/>
        <v>nonfiction</v>
      </c>
      <c r="S727" s="10">
        <f t="shared" si="70"/>
        <v>38668.626296296294</v>
      </c>
      <c r="T727" s="10">
        <f t="shared" si="71"/>
        <v>38698.626296296294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publishing/</v>
      </c>
      <c r="R728" t="str">
        <f t="shared" si="69"/>
        <v>nonfiction</v>
      </c>
      <c r="S728" s="10">
        <f t="shared" si="70"/>
        <v>37693.042673611111</v>
      </c>
      <c r="T728" s="10">
        <f t="shared" si="71"/>
        <v>37723.042673611111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publishing/</v>
      </c>
      <c r="R729" t="str">
        <f t="shared" si="69"/>
        <v>nonfiction</v>
      </c>
      <c r="S729" s="10">
        <f t="shared" si="70"/>
        <v>37594.020243055551</v>
      </c>
      <c r="T729" s="10">
        <f t="shared" si="71"/>
        <v>37635.888888888891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publishing/</v>
      </c>
      <c r="R730" t="str">
        <f t="shared" si="69"/>
        <v>nonfiction</v>
      </c>
      <c r="S730" s="10">
        <f t="shared" si="70"/>
        <v>37078.837465277778</v>
      </c>
      <c r="T730" s="10">
        <f t="shared" si="71"/>
        <v>37123.837465277778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publishing/</v>
      </c>
      <c r="R731" t="str">
        <f t="shared" si="69"/>
        <v>nonfiction</v>
      </c>
      <c r="S731" s="10">
        <f t="shared" si="70"/>
        <v>37458.185891203706</v>
      </c>
      <c r="T731" s="10">
        <f t="shared" si="71"/>
        <v>37518.185891203706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publishing/</v>
      </c>
      <c r="R732" t="str">
        <f t="shared" si="69"/>
        <v>nonfiction</v>
      </c>
      <c r="S732" s="10">
        <f t="shared" si="70"/>
        <v>37201.745266203703</v>
      </c>
      <c r="T732" s="10">
        <f t="shared" si="71"/>
        <v>37231.745266203703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publishing/</v>
      </c>
      <c r="R733" t="str">
        <f t="shared" si="69"/>
        <v>nonfiction</v>
      </c>
      <c r="S733" s="10">
        <f t="shared" si="70"/>
        <v>37226.795682870368</v>
      </c>
      <c r="T733" s="10">
        <f t="shared" si="71"/>
        <v>37277.25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publishing/</v>
      </c>
      <c r="R734" t="str">
        <f t="shared" si="69"/>
        <v>nonfiction</v>
      </c>
      <c r="S734" s="10">
        <f t="shared" si="70"/>
        <v>37833.424317129626</v>
      </c>
      <c r="T734" s="10">
        <f t="shared" si="71"/>
        <v>37893.424317129626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publishing/</v>
      </c>
      <c r="R735" t="str">
        <f t="shared" si="69"/>
        <v>nonfiction</v>
      </c>
      <c r="S735" s="10">
        <f t="shared" si="70"/>
        <v>37945.420046296298</v>
      </c>
      <c r="T735" s="10">
        <f t="shared" si="71"/>
        <v>37975.420046296298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publishing/</v>
      </c>
      <c r="R736" t="str">
        <f t="shared" si="69"/>
        <v>nonfiction</v>
      </c>
      <c r="S736" s="10">
        <f t="shared" si="70"/>
        <v>38449.164583333331</v>
      </c>
      <c r="T736" s="10">
        <f t="shared" si="71"/>
        <v>38480.208333333328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publishing/</v>
      </c>
      <c r="R737" t="str">
        <f t="shared" si="69"/>
        <v>nonfiction</v>
      </c>
      <c r="S737" s="10">
        <f t="shared" si="70"/>
        <v>38293.029467592591</v>
      </c>
      <c r="T737" s="10">
        <f t="shared" si="71"/>
        <v>38324.027083333334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publishing/</v>
      </c>
      <c r="R738" t="str">
        <f t="shared" si="69"/>
        <v>nonfiction</v>
      </c>
      <c r="S738" s="10">
        <f t="shared" si="70"/>
        <v>37926.734259259261</v>
      </c>
      <c r="T738" s="10">
        <f t="shared" si="71"/>
        <v>37946.207638888889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publishing/</v>
      </c>
      <c r="R739" t="str">
        <f t="shared" si="69"/>
        <v>nonfiction</v>
      </c>
      <c r="S739" s="10">
        <f t="shared" si="70"/>
        <v>38014.275312500002</v>
      </c>
      <c r="T739" s="10">
        <f t="shared" si="71"/>
        <v>38031.833333333336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publishing/</v>
      </c>
      <c r="R740" t="str">
        <f t="shared" si="69"/>
        <v>nonfiction</v>
      </c>
      <c r="S740" s="10">
        <f t="shared" si="70"/>
        <v>38290.604097222218</v>
      </c>
      <c r="T740" s="10">
        <f t="shared" si="71"/>
        <v>38321.207638888889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publishing/</v>
      </c>
      <c r="R741" t="str">
        <f t="shared" si="69"/>
        <v>nonfiction</v>
      </c>
      <c r="S741" s="10">
        <f t="shared" si="70"/>
        <v>38176.502650462964</v>
      </c>
      <c r="T741" s="10">
        <f t="shared" si="71"/>
        <v>38209.502650462964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publishing/</v>
      </c>
      <c r="R742" t="str">
        <f t="shared" si="69"/>
        <v>nonfiction</v>
      </c>
      <c r="S742" s="10">
        <f t="shared" si="70"/>
        <v>38509.146782407406</v>
      </c>
      <c r="T742" s="10">
        <f t="shared" si="71"/>
        <v>38523.146782407406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publishing/</v>
      </c>
      <c r="R743" t="str">
        <f t="shared" si="69"/>
        <v>nonfiction</v>
      </c>
      <c r="S743" s="10">
        <f t="shared" si="70"/>
        <v>37748.648217592592</v>
      </c>
      <c r="T743" s="10">
        <f t="shared" si="71"/>
        <v>37783.648217592592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publishing/</v>
      </c>
      <c r="R744" t="str">
        <f t="shared" si="69"/>
        <v>nonfiction</v>
      </c>
      <c r="S744" s="10">
        <f t="shared" si="70"/>
        <v>38036.917962962965</v>
      </c>
      <c r="T744" s="10">
        <f t="shared" si="71"/>
        <v>38066.876296296294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publishing/</v>
      </c>
      <c r="R745" t="str">
        <f t="shared" si="69"/>
        <v>nonfiction</v>
      </c>
      <c r="S745" s="10">
        <f t="shared" si="70"/>
        <v>37337.709317129629</v>
      </c>
      <c r="T745" s="10">
        <f t="shared" si="71"/>
        <v>37362.875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publishing/</v>
      </c>
      <c r="R746" t="str">
        <f t="shared" si="69"/>
        <v>nonfiction</v>
      </c>
      <c r="S746" s="10">
        <f t="shared" si="70"/>
        <v>37573.95721064815</v>
      </c>
      <c r="T746" s="10">
        <f t="shared" si="71"/>
        <v>37603.95721064815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publishing/</v>
      </c>
      <c r="R747" t="str">
        <f t="shared" si="69"/>
        <v>nonfiction</v>
      </c>
      <c r="S747" s="10">
        <f t="shared" si="70"/>
        <v>37714.572280092594</v>
      </c>
      <c r="T747" s="10">
        <f t="shared" si="71"/>
        <v>37744.572280092594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publishing/</v>
      </c>
      <c r="R748" t="str">
        <f t="shared" si="69"/>
        <v>nonfiction</v>
      </c>
      <c r="S748" s="10">
        <f t="shared" si="70"/>
        <v>37504.042928240742</v>
      </c>
      <c r="T748" s="10">
        <f t="shared" si="71"/>
        <v>37522.165972222225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publishing/</v>
      </c>
      <c r="R749" t="str">
        <f t="shared" si="69"/>
        <v>nonfiction</v>
      </c>
      <c r="S749" s="10">
        <f t="shared" si="70"/>
        <v>38335.548831018517</v>
      </c>
      <c r="T749" s="10">
        <f t="shared" si="71"/>
        <v>38366.454166666663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publishing/</v>
      </c>
      <c r="R750" t="str">
        <f t="shared" si="69"/>
        <v>nonfiction</v>
      </c>
      <c r="S750" s="10">
        <f t="shared" si="70"/>
        <v>38178.846828703703</v>
      </c>
      <c r="T750" s="10">
        <f t="shared" si="71"/>
        <v>38208.846828703703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publishing/</v>
      </c>
      <c r="R751" t="str">
        <f t="shared" si="69"/>
        <v>nonfiction</v>
      </c>
      <c r="S751" s="10">
        <f t="shared" si="70"/>
        <v>39080.94131944445</v>
      </c>
      <c r="T751" s="10">
        <f t="shared" si="71"/>
        <v>39110.94131944445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publishing/</v>
      </c>
      <c r="R752" t="str">
        <f t="shared" si="69"/>
        <v>nonfiction</v>
      </c>
      <c r="S752" s="10">
        <f t="shared" si="70"/>
        <v>37646.878148148149</v>
      </c>
      <c r="T752" s="10">
        <f t="shared" si="71"/>
        <v>37676.878148148149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publishing/</v>
      </c>
      <c r="R753" t="str">
        <f t="shared" si="69"/>
        <v>nonfiction</v>
      </c>
      <c r="S753" s="10">
        <f t="shared" si="70"/>
        <v>37060.630497685182</v>
      </c>
      <c r="T753" s="10">
        <f t="shared" si="71"/>
        <v>37106.630497685182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publishing/</v>
      </c>
      <c r="R754" t="str">
        <f t="shared" si="69"/>
        <v>nonfiction</v>
      </c>
      <c r="S754" s="10">
        <f t="shared" si="70"/>
        <v>38986.421493055561</v>
      </c>
      <c r="T754" s="10">
        <f t="shared" si="71"/>
        <v>39006.458333333328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publishing/</v>
      </c>
      <c r="R755" t="str">
        <f t="shared" si="69"/>
        <v>nonfiction</v>
      </c>
      <c r="S755" s="10">
        <f t="shared" si="70"/>
        <v>38366.590173611112</v>
      </c>
      <c r="T755" s="10">
        <f t="shared" si="71"/>
        <v>38396.590173611112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publishing/</v>
      </c>
      <c r="R756" t="str">
        <f t="shared" si="69"/>
        <v>nonfiction</v>
      </c>
      <c r="S756" s="10">
        <f t="shared" si="70"/>
        <v>37596.749085648145</v>
      </c>
      <c r="T756" s="10">
        <f t="shared" si="71"/>
        <v>37626.749085648145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publishing/</v>
      </c>
      <c r="R757" t="str">
        <f t="shared" si="69"/>
        <v>nonfiction</v>
      </c>
      <c r="S757" s="10">
        <f t="shared" si="70"/>
        <v>37730.605057870373</v>
      </c>
      <c r="T757" s="10">
        <f t="shared" si="71"/>
        <v>37761.02847222222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publishing/</v>
      </c>
      <c r="R758" t="str">
        <f t="shared" si="69"/>
        <v>nonfiction</v>
      </c>
      <c r="S758" s="10">
        <f t="shared" si="70"/>
        <v>36937.766886574071</v>
      </c>
      <c r="T758" s="10">
        <f t="shared" si="71"/>
        <v>36998.725219907406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publishing/</v>
      </c>
      <c r="R759" t="str">
        <f t="shared" si="69"/>
        <v>nonfiction</v>
      </c>
      <c r="S759" s="10">
        <f t="shared" si="70"/>
        <v>37582.054560185185</v>
      </c>
      <c r="T759" s="10">
        <f t="shared" si="71"/>
        <v>37596.054560185185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publishing/</v>
      </c>
      <c r="R760" t="str">
        <f t="shared" si="69"/>
        <v>nonfiction</v>
      </c>
      <c r="S760" s="10">
        <f t="shared" si="70"/>
        <v>36776.836435185185</v>
      </c>
      <c r="T760" s="10">
        <f t="shared" si="71"/>
        <v>36806.836435185185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publishing/</v>
      </c>
      <c r="R761" t="str">
        <f t="shared" si="69"/>
        <v>nonfiction</v>
      </c>
      <c r="S761" s="10">
        <f t="shared" si="70"/>
        <v>38136.330312500002</v>
      </c>
      <c r="T761" s="10">
        <f t="shared" si="71"/>
        <v>38176.330312500002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publishing/</v>
      </c>
      <c r="R762" t="str">
        <f t="shared" si="69"/>
        <v>fiction</v>
      </c>
      <c r="S762" s="10">
        <f t="shared" si="70"/>
        <v>39017.764039351852</v>
      </c>
      <c r="T762" s="10">
        <f t="shared" si="71"/>
        <v>39047.805706018517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publishing/</v>
      </c>
      <c r="R763" t="str">
        <f t="shared" si="69"/>
        <v>fiction</v>
      </c>
      <c r="S763" s="10">
        <f t="shared" si="70"/>
        <v>37989.751458333332</v>
      </c>
      <c r="T763" s="10">
        <f t="shared" si="71"/>
        <v>38019.751458333332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publishing/</v>
      </c>
      <c r="R764" t="str">
        <f t="shared" si="69"/>
        <v>fiction</v>
      </c>
      <c r="S764" s="10">
        <f t="shared" si="70"/>
        <v>39037.858449074076</v>
      </c>
      <c r="T764" s="10">
        <f t="shared" si="71"/>
        <v>39055.25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publishing/</v>
      </c>
      <c r="R765" t="str">
        <f t="shared" si="69"/>
        <v>fiction</v>
      </c>
      <c r="S765" s="10">
        <f t="shared" si="70"/>
        <v>37818.446851851848</v>
      </c>
      <c r="T765" s="10">
        <f t="shared" si="71"/>
        <v>37848.446851851848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publishing/</v>
      </c>
      <c r="R766" t="str">
        <f t="shared" si="69"/>
        <v>fiction</v>
      </c>
      <c r="S766" s="10">
        <f t="shared" si="70"/>
        <v>38574.173159722224</v>
      </c>
      <c r="T766" s="10">
        <f t="shared" si="71"/>
        <v>38604.173159722224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publishing/</v>
      </c>
      <c r="R767" t="str">
        <f t="shared" si="69"/>
        <v>fiction</v>
      </c>
      <c r="S767" s="10">
        <f t="shared" si="70"/>
        <v>38248.542638888888</v>
      </c>
      <c r="T767" s="10">
        <f t="shared" si="71"/>
        <v>38278.542638888888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publishing/</v>
      </c>
      <c r="R768" t="str">
        <f t="shared" si="69"/>
        <v>fiction</v>
      </c>
      <c r="S768" s="10">
        <f t="shared" si="70"/>
        <v>38368.783368055556</v>
      </c>
      <c r="T768" s="10">
        <f t="shared" si="71"/>
        <v>38398.783368055556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publishing/</v>
      </c>
      <c r="R769" t="str">
        <f t="shared" si="69"/>
        <v>fiction</v>
      </c>
      <c r="S769" s="10">
        <f t="shared" si="70"/>
        <v>38462.143634259264</v>
      </c>
      <c r="T769" s="10">
        <f t="shared" si="71"/>
        <v>38492.143634259264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e">
        <f t="shared" si="67"/>
        <v>#DIV/0!</v>
      </c>
      <c r="Q770" t="str">
        <f t="shared" si="68"/>
        <v>publishing/</v>
      </c>
      <c r="R770" t="str">
        <f t="shared" si="69"/>
        <v>fiction</v>
      </c>
      <c r="S770" s="10">
        <f t="shared" si="70"/>
        <v>37941.207060185188</v>
      </c>
      <c r="T770" s="10">
        <f t="shared" si="71"/>
        <v>37971.207060185188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5">
        <f t="shared" ref="P771:P834" si="73">E771/L771</f>
        <v>31.846153846153847</v>
      </c>
      <c r="Q771" t="str">
        <f t="shared" ref="Q771:Q834" si="74">LEFT(N771,FIND("/",N771))</f>
        <v>publishing/</v>
      </c>
      <c r="R771" t="str">
        <f t="shared" ref="R771:R834" si="75">RIGHT(N771,LEN(N771)-FIND("/",N771))</f>
        <v>fiction</v>
      </c>
      <c r="S771" s="10">
        <f t="shared" ref="S771:S834" si="76">(((J771/60)/60)/24+DATE(1960,1,1))</f>
        <v>37951.996458333335</v>
      </c>
      <c r="T771" s="10">
        <f t="shared" ref="T771:T834" si="77">(((I771/60)/60)/24+DATE(1960,1,1))</f>
        <v>37981.996458333335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publishing/</v>
      </c>
      <c r="R772" t="str">
        <f t="shared" si="75"/>
        <v>fiction</v>
      </c>
      <c r="S772" s="10">
        <f t="shared" si="76"/>
        <v>37636.999641203707</v>
      </c>
      <c r="T772" s="10">
        <f t="shared" si="77"/>
        <v>37676.999641203707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publishing/</v>
      </c>
      <c r="R773" t="str">
        <f t="shared" si="75"/>
        <v>fiction</v>
      </c>
      <c r="S773" s="10">
        <f t="shared" si="76"/>
        <v>38696.824097222227</v>
      </c>
      <c r="T773" s="10">
        <f t="shared" si="77"/>
        <v>38746.824097222227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publishing/</v>
      </c>
      <c r="R774" t="str">
        <f t="shared" si="75"/>
        <v>fiction</v>
      </c>
      <c r="S774" s="10">
        <f t="shared" si="76"/>
        <v>36415.056932870371</v>
      </c>
      <c r="T774" s="10">
        <f t="shared" si="77"/>
        <v>36465.165972222225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publishing/</v>
      </c>
      <c r="R775" t="str">
        <f t="shared" si="75"/>
        <v>fiction</v>
      </c>
      <c r="S775" s="10">
        <f t="shared" si="76"/>
        <v>38447.735937499994</v>
      </c>
      <c r="T775" s="10">
        <f t="shared" si="77"/>
        <v>38481.959027777775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publishing/</v>
      </c>
      <c r="R776" t="str">
        <f t="shared" si="75"/>
        <v>fiction</v>
      </c>
      <c r="S776" s="10">
        <f t="shared" si="76"/>
        <v>38010.780300925922</v>
      </c>
      <c r="T776" s="10">
        <f t="shared" si="77"/>
        <v>38040.780300925922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publishing/</v>
      </c>
      <c r="R777" t="str">
        <f t="shared" si="75"/>
        <v>fiction</v>
      </c>
      <c r="S777" s="10">
        <f t="shared" si="76"/>
        <v>37210.060127314813</v>
      </c>
      <c r="T777" s="10">
        <f t="shared" si="77"/>
        <v>37240.060127314813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publishing/</v>
      </c>
      <c r="R778" t="str">
        <f t="shared" si="75"/>
        <v>fiction</v>
      </c>
      <c r="S778" s="10">
        <f t="shared" si="76"/>
        <v>38597.685706018514</v>
      </c>
      <c r="T778" s="10">
        <f t="shared" si="77"/>
        <v>38635.208333333328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publishing/</v>
      </c>
      <c r="R779" t="str">
        <f t="shared" si="75"/>
        <v>fiction</v>
      </c>
      <c r="S779" s="10">
        <f t="shared" si="76"/>
        <v>37803.981215277774</v>
      </c>
      <c r="T779" s="10">
        <f t="shared" si="77"/>
        <v>37833.981215277774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publishing/</v>
      </c>
      <c r="R780" t="str">
        <f t="shared" si="75"/>
        <v>fiction</v>
      </c>
      <c r="S780" s="10">
        <f t="shared" si="76"/>
        <v>38076.702314814815</v>
      </c>
      <c r="T780" s="10">
        <f t="shared" si="77"/>
        <v>38106.702314814815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publishing/</v>
      </c>
      <c r="R781" t="str">
        <f t="shared" si="75"/>
        <v>fiction</v>
      </c>
      <c r="S781" s="10">
        <f t="shared" si="76"/>
        <v>36783.68408564815</v>
      </c>
      <c r="T781" s="10">
        <f t="shared" si="77"/>
        <v>36813.166666666664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music/</v>
      </c>
      <c r="R782" t="str">
        <f t="shared" si="75"/>
        <v>rock</v>
      </c>
      <c r="S782" s="10">
        <f t="shared" si="76"/>
        <v>36983.673900462964</v>
      </c>
      <c r="T782" s="10">
        <f t="shared" si="77"/>
        <v>37013.673900462964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music/</v>
      </c>
      <c r="R783" t="str">
        <f t="shared" si="75"/>
        <v>rock</v>
      </c>
      <c r="S783" s="10">
        <f t="shared" si="76"/>
        <v>37750.000856481485</v>
      </c>
      <c r="T783" s="10">
        <f t="shared" si="77"/>
        <v>37780.000856481485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music/</v>
      </c>
      <c r="R784" t="str">
        <f t="shared" si="75"/>
        <v>rock</v>
      </c>
      <c r="S784" s="10">
        <f t="shared" si="76"/>
        <v>37463.758125</v>
      </c>
      <c r="T784" s="10">
        <f t="shared" si="77"/>
        <v>37493.758125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music/</v>
      </c>
      <c r="R785" t="str">
        <f t="shared" si="75"/>
        <v>rock</v>
      </c>
      <c r="S785" s="10">
        <f t="shared" si="76"/>
        <v>37334.773715277777</v>
      </c>
      <c r="T785" s="10">
        <f t="shared" si="77"/>
        <v>37373.916666666664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music/</v>
      </c>
      <c r="R786" t="str">
        <f t="shared" si="75"/>
        <v>rock</v>
      </c>
      <c r="S786" s="10">
        <f t="shared" si="76"/>
        <v>38022.149525462963</v>
      </c>
      <c r="T786" s="10">
        <f t="shared" si="77"/>
        <v>38062.107858796298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music/</v>
      </c>
      <c r="R787" t="str">
        <f t="shared" si="75"/>
        <v>rock</v>
      </c>
      <c r="S787" s="10">
        <f t="shared" si="76"/>
        <v>37650.593923611108</v>
      </c>
      <c r="T787" s="10">
        <f t="shared" si="77"/>
        <v>37680.593923611108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music/</v>
      </c>
      <c r="R788" t="str">
        <f t="shared" si="75"/>
        <v>rock</v>
      </c>
      <c r="S788" s="10">
        <f t="shared" si="76"/>
        <v>37330.055949074071</v>
      </c>
      <c r="T788" s="10">
        <f t="shared" si="77"/>
        <v>37387.657638888886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music/</v>
      </c>
      <c r="R789" t="str">
        <f t="shared" si="75"/>
        <v>rock</v>
      </c>
      <c r="S789" s="10">
        <f t="shared" si="76"/>
        <v>37896.627615740741</v>
      </c>
      <c r="T789" s="10">
        <f t="shared" si="77"/>
        <v>37926.627615740741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music/</v>
      </c>
      <c r="R790" t="str">
        <f t="shared" si="75"/>
        <v>rock</v>
      </c>
      <c r="S790" s="10">
        <f t="shared" si="76"/>
        <v>37406.006805555553</v>
      </c>
      <c r="T790" s="10">
        <f t="shared" si="77"/>
        <v>37444.165972222225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music/</v>
      </c>
      <c r="R791" t="str">
        <f t="shared" si="75"/>
        <v>rock</v>
      </c>
      <c r="S791" s="10">
        <f t="shared" si="76"/>
        <v>37624.186111111114</v>
      </c>
      <c r="T791" s="10">
        <f t="shared" si="77"/>
        <v>37642.332638888889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music/</v>
      </c>
      <c r="R792" t="str">
        <f t="shared" si="75"/>
        <v>rock</v>
      </c>
      <c r="S792" s="10">
        <f t="shared" si="76"/>
        <v>37623.047905092593</v>
      </c>
      <c r="T792" s="10">
        <f t="shared" si="77"/>
        <v>37653.047905092593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music/</v>
      </c>
      <c r="R793" t="str">
        <f t="shared" si="75"/>
        <v>rock</v>
      </c>
      <c r="S793" s="10">
        <f t="shared" si="76"/>
        <v>37904.780624999999</v>
      </c>
      <c r="T793" s="10">
        <f t="shared" si="77"/>
        <v>37938.249305555553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music/</v>
      </c>
      <c r="R794" t="str">
        <f t="shared" si="75"/>
        <v>rock</v>
      </c>
      <c r="S794" s="10">
        <f t="shared" si="76"/>
        <v>37902.873645833337</v>
      </c>
      <c r="T794" s="10">
        <f t="shared" si="77"/>
        <v>37932.915312500001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music/</v>
      </c>
      <c r="R795" t="str">
        <f t="shared" si="75"/>
        <v>rock</v>
      </c>
      <c r="S795" s="10">
        <f t="shared" si="76"/>
        <v>37789.741249999999</v>
      </c>
      <c r="T795" s="10">
        <f t="shared" si="77"/>
        <v>37805.207638888889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music/</v>
      </c>
      <c r="R796" t="str">
        <f t="shared" si="75"/>
        <v>rock</v>
      </c>
      <c r="S796" s="10">
        <f t="shared" si="76"/>
        <v>37083.115011574075</v>
      </c>
      <c r="T796" s="10">
        <f t="shared" si="77"/>
        <v>37138.712500000001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music/</v>
      </c>
      <c r="R797" t="str">
        <f t="shared" si="75"/>
        <v>rock</v>
      </c>
      <c r="S797" s="10">
        <f t="shared" si="76"/>
        <v>37310.613032407404</v>
      </c>
      <c r="T797" s="10">
        <f t="shared" si="77"/>
        <v>37353.207638888889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music/</v>
      </c>
      <c r="R798" t="str">
        <f t="shared" si="75"/>
        <v>rock</v>
      </c>
      <c r="S798" s="10">
        <f t="shared" si="76"/>
        <v>37849.882928240739</v>
      </c>
      <c r="T798" s="10">
        <f t="shared" si="77"/>
        <v>37879.881944444445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music/</v>
      </c>
      <c r="R799" t="str">
        <f t="shared" si="75"/>
        <v>rock</v>
      </c>
      <c r="S799" s="10">
        <f t="shared" si="76"/>
        <v>37343.994074074071</v>
      </c>
      <c r="T799" s="10">
        <f t="shared" si="77"/>
        <v>37375.166666666664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music/</v>
      </c>
      <c r="R800" t="str">
        <f t="shared" si="75"/>
        <v>rock</v>
      </c>
      <c r="S800" s="10">
        <f t="shared" si="76"/>
        <v>38229.590127314819</v>
      </c>
      <c r="T800" s="10">
        <f t="shared" si="77"/>
        <v>38259.590127314819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music/</v>
      </c>
      <c r="R801" t="str">
        <f t="shared" si="75"/>
        <v>rock</v>
      </c>
      <c r="S801" s="10">
        <f t="shared" si="76"/>
        <v>37343.667199074072</v>
      </c>
      <c r="T801" s="10">
        <f t="shared" si="77"/>
        <v>37373.667199074072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music/</v>
      </c>
      <c r="R802" t="str">
        <f t="shared" si="75"/>
        <v>rock</v>
      </c>
      <c r="S802" s="10">
        <f t="shared" si="76"/>
        <v>38210.433495370373</v>
      </c>
      <c r="T802" s="10">
        <f t="shared" si="77"/>
        <v>38240.433495370373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music/</v>
      </c>
      <c r="R803" t="str">
        <f t="shared" si="75"/>
        <v>rock</v>
      </c>
      <c r="S803" s="10">
        <f t="shared" si="76"/>
        <v>37042.795370370368</v>
      </c>
      <c r="T803" s="10">
        <f t="shared" si="77"/>
        <v>37072.795370370368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music/</v>
      </c>
      <c r="R804" t="str">
        <f t="shared" si="75"/>
        <v>rock</v>
      </c>
      <c r="S804" s="10">
        <f t="shared" si="76"/>
        <v>37470.022268518522</v>
      </c>
      <c r="T804" s="10">
        <f t="shared" si="77"/>
        <v>37516.170138888891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music/</v>
      </c>
      <c r="R805" t="str">
        <f t="shared" si="75"/>
        <v>rock</v>
      </c>
      <c r="S805" s="10">
        <f t="shared" si="76"/>
        <v>37012.949976851851</v>
      </c>
      <c r="T805" s="10">
        <f t="shared" si="77"/>
        <v>37039.041666666664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music/</v>
      </c>
      <c r="R806" t="str">
        <f t="shared" si="75"/>
        <v>rock</v>
      </c>
      <c r="S806" s="10">
        <f t="shared" si="76"/>
        <v>37077.105625000004</v>
      </c>
      <c r="T806" s="10">
        <f t="shared" si="77"/>
        <v>37094.165972222225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music/</v>
      </c>
      <c r="R807" t="str">
        <f t="shared" si="75"/>
        <v>rock</v>
      </c>
      <c r="S807" s="10">
        <f t="shared" si="76"/>
        <v>37037.823055555556</v>
      </c>
      <c r="T807" s="10">
        <f t="shared" si="77"/>
        <v>37087.958333333336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music/</v>
      </c>
      <c r="R808" t="str">
        <f t="shared" si="75"/>
        <v>rock</v>
      </c>
      <c r="S808" s="10">
        <f t="shared" si="76"/>
        <v>37110.691423611112</v>
      </c>
      <c r="T808" s="10">
        <f t="shared" si="77"/>
        <v>37140.691423611112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music/</v>
      </c>
      <c r="R809" t="str">
        <f t="shared" si="75"/>
        <v>rock</v>
      </c>
      <c r="S809" s="10">
        <f t="shared" si="76"/>
        <v>39106.628599537042</v>
      </c>
      <c r="T809" s="10">
        <f t="shared" si="77"/>
        <v>39142.083333333328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music/</v>
      </c>
      <c r="R810" t="str">
        <f t="shared" si="75"/>
        <v>rock</v>
      </c>
      <c r="S810" s="10">
        <f t="shared" si="76"/>
        <v>38309.100532407407</v>
      </c>
      <c r="T810" s="10">
        <f t="shared" si="77"/>
        <v>38342.207638888889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music/</v>
      </c>
      <c r="R811" t="str">
        <f t="shared" si="75"/>
        <v>rock</v>
      </c>
      <c r="S811" s="10">
        <f t="shared" si="76"/>
        <v>37975.833680555559</v>
      </c>
      <c r="T811" s="10">
        <f t="shared" si="77"/>
        <v>38005.833680555559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music/</v>
      </c>
      <c r="R812" t="str">
        <f t="shared" si="75"/>
        <v>rock</v>
      </c>
      <c r="S812" s="10">
        <f t="shared" si="76"/>
        <v>37470.056273148148</v>
      </c>
      <c r="T812" s="10">
        <f t="shared" si="77"/>
        <v>37500.056273148148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music/</v>
      </c>
      <c r="R813" t="str">
        <f t="shared" si="75"/>
        <v>rock</v>
      </c>
      <c r="S813" s="10">
        <f t="shared" si="76"/>
        <v>37790.643541666665</v>
      </c>
      <c r="T813" s="10">
        <f t="shared" si="77"/>
        <v>37812.702777777777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music/</v>
      </c>
      <c r="R814" t="str">
        <f t="shared" si="75"/>
        <v>rock</v>
      </c>
      <c r="S814" s="10">
        <f t="shared" si="76"/>
        <v>37629.017962962964</v>
      </c>
      <c r="T814" s="10">
        <f t="shared" si="77"/>
        <v>37681.581944444442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music/</v>
      </c>
      <c r="R815" t="str">
        <f t="shared" si="75"/>
        <v>rock</v>
      </c>
      <c r="S815" s="10">
        <f t="shared" si="76"/>
        <v>37427.960243055553</v>
      </c>
      <c r="T815" s="10">
        <f t="shared" si="77"/>
        <v>37457.960243055553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music/</v>
      </c>
      <c r="R816" t="str">
        <f t="shared" si="75"/>
        <v>rock</v>
      </c>
      <c r="S816" s="10">
        <f t="shared" si="76"/>
        <v>37026.743067129632</v>
      </c>
      <c r="T816" s="10">
        <f t="shared" si="77"/>
        <v>37041.75277777778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music/</v>
      </c>
      <c r="R817" t="str">
        <f t="shared" si="75"/>
        <v>rock</v>
      </c>
      <c r="S817" s="10">
        <f t="shared" si="76"/>
        <v>38261.917858796296</v>
      </c>
      <c r="T817" s="10">
        <f t="shared" si="77"/>
        <v>38291.917858796296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music/</v>
      </c>
      <c r="R818" t="str">
        <f t="shared" si="75"/>
        <v>rock</v>
      </c>
      <c r="S818" s="10">
        <f t="shared" si="76"/>
        <v>37688.870868055557</v>
      </c>
      <c r="T818" s="10">
        <f t="shared" si="77"/>
        <v>37720.270833333336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music/</v>
      </c>
      <c r="R819" t="str">
        <f t="shared" si="75"/>
        <v>rock</v>
      </c>
      <c r="S819" s="10">
        <f t="shared" si="76"/>
        <v>37272.599664351852</v>
      </c>
      <c r="T819" s="10">
        <f t="shared" si="77"/>
        <v>37326.207638888889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music/</v>
      </c>
      <c r="R820" t="str">
        <f t="shared" si="75"/>
        <v>rock</v>
      </c>
      <c r="S820" s="10">
        <f t="shared" si="76"/>
        <v>37467.882881944446</v>
      </c>
      <c r="T820" s="10">
        <f t="shared" si="77"/>
        <v>37475.709027777775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music/</v>
      </c>
      <c r="R821" t="str">
        <f t="shared" si="75"/>
        <v>rock</v>
      </c>
      <c r="S821" s="10">
        <f t="shared" si="76"/>
        <v>37966.998310185183</v>
      </c>
      <c r="T821" s="10">
        <f t="shared" si="77"/>
        <v>37976.197222222225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music/</v>
      </c>
      <c r="R822" t="str">
        <f t="shared" si="75"/>
        <v>rock</v>
      </c>
      <c r="S822" s="10">
        <f t="shared" si="76"/>
        <v>38115.841921296298</v>
      </c>
      <c r="T822" s="10">
        <f t="shared" si="77"/>
        <v>38146.208333333336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music/</v>
      </c>
      <c r="R823" t="str">
        <f t="shared" si="75"/>
        <v>rock</v>
      </c>
      <c r="S823" s="10">
        <f t="shared" si="76"/>
        <v>38440.922048611115</v>
      </c>
      <c r="T823" s="10">
        <f t="shared" si="77"/>
        <v>38475.167361111111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music/</v>
      </c>
      <c r="R824" t="str">
        <f t="shared" si="75"/>
        <v>rock</v>
      </c>
      <c r="S824" s="10">
        <f t="shared" si="76"/>
        <v>37504.947337962964</v>
      </c>
      <c r="T824" s="10">
        <f t="shared" si="77"/>
        <v>37534.947337962964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music/</v>
      </c>
      <c r="R825" t="str">
        <f t="shared" si="75"/>
        <v>rock</v>
      </c>
      <c r="S825" s="10">
        <f t="shared" si="76"/>
        <v>38402.972824074073</v>
      </c>
      <c r="T825" s="10">
        <f t="shared" si="77"/>
        <v>38432.931157407409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music/</v>
      </c>
      <c r="R826" t="str">
        <f t="shared" si="75"/>
        <v>rock</v>
      </c>
      <c r="S826" s="10">
        <f t="shared" si="76"/>
        <v>36597.242106481484</v>
      </c>
      <c r="T826" s="10">
        <f t="shared" si="77"/>
        <v>36633.290972222225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music/</v>
      </c>
      <c r="R827" t="str">
        <f t="shared" si="75"/>
        <v>rock</v>
      </c>
      <c r="S827" s="10">
        <f t="shared" si="76"/>
        <v>37533.306527777779</v>
      </c>
      <c r="T827" s="10">
        <f t="shared" si="77"/>
        <v>37558.306527777779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music/</v>
      </c>
      <c r="R828" t="str">
        <f t="shared" si="75"/>
        <v>rock</v>
      </c>
      <c r="S828" s="10">
        <f t="shared" si="76"/>
        <v>37320.038541666669</v>
      </c>
      <c r="T828" s="10">
        <f t="shared" si="77"/>
        <v>37340.996874999997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music/</v>
      </c>
      <c r="R829" t="str">
        <f t="shared" si="75"/>
        <v>rock</v>
      </c>
      <c r="S829" s="10">
        <f t="shared" si="76"/>
        <v>37274.473460648151</v>
      </c>
      <c r="T829" s="10">
        <f t="shared" si="77"/>
        <v>37300.825694444444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music/</v>
      </c>
      <c r="R830" t="str">
        <f t="shared" si="75"/>
        <v>rock</v>
      </c>
      <c r="S830" s="10">
        <f t="shared" si="76"/>
        <v>37420.050717592596</v>
      </c>
      <c r="T830" s="10">
        <f t="shared" si="77"/>
        <v>37432.683333333334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music/</v>
      </c>
      <c r="R831" t="str">
        <f t="shared" si="75"/>
        <v>rock</v>
      </c>
      <c r="S831" s="10">
        <f t="shared" si="76"/>
        <v>38851.801388888889</v>
      </c>
      <c r="T831" s="10">
        <f t="shared" si="77"/>
        <v>38911.801388888889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music/</v>
      </c>
      <c r="R832" t="str">
        <f t="shared" si="75"/>
        <v>rock</v>
      </c>
      <c r="S832" s="10">
        <f t="shared" si="76"/>
        <v>37672.525752314818</v>
      </c>
      <c r="T832" s="10">
        <f t="shared" si="77"/>
        <v>37702.484085648146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music/</v>
      </c>
      <c r="R833" t="str">
        <f t="shared" si="75"/>
        <v>rock</v>
      </c>
      <c r="S833" s="10">
        <f t="shared" si="76"/>
        <v>37343.646921296298</v>
      </c>
      <c r="T833" s="10">
        <f t="shared" si="77"/>
        <v>37373.646921296298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music/</v>
      </c>
      <c r="R834" t="str">
        <f t="shared" si="75"/>
        <v>rock</v>
      </c>
      <c r="S834" s="10">
        <f t="shared" si="76"/>
        <v>37216.675173611111</v>
      </c>
      <c r="T834" s="10">
        <f t="shared" si="77"/>
        <v>37276.342361111114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5">
        <f t="shared" ref="P835:P898" si="79">E835/L835</f>
        <v>148.78048780487805</v>
      </c>
      <c r="Q835" t="str">
        <f t="shared" ref="Q835:Q898" si="80">LEFT(N835,FIND("/",N835))</f>
        <v>music/</v>
      </c>
      <c r="R835" t="str">
        <f t="shared" ref="R835:R898" si="81">RIGHT(N835,LEN(N835)-FIND("/",N835))</f>
        <v>rock</v>
      </c>
      <c r="S835" s="10">
        <f t="shared" ref="S835:S898" si="82">(((J835/60)/60)/24+DATE(1960,1,1))</f>
        <v>38065.878182870372</v>
      </c>
      <c r="T835" s="10">
        <f t="shared" ref="T835:T898" si="83">(((I835/60)/60)/24+DATE(1960,1,1))</f>
        <v>38095.878182870372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music/</v>
      </c>
      <c r="R836" t="str">
        <f t="shared" si="81"/>
        <v>rock</v>
      </c>
      <c r="S836" s="10">
        <f t="shared" si="82"/>
        <v>37769.822824074072</v>
      </c>
      <c r="T836" s="10">
        <f t="shared" si="83"/>
        <v>37803.165972222225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music/</v>
      </c>
      <c r="R837" t="str">
        <f t="shared" si="81"/>
        <v>rock</v>
      </c>
      <c r="S837" s="10">
        <f t="shared" si="82"/>
        <v>37352.45784722222</v>
      </c>
      <c r="T837" s="10">
        <f t="shared" si="83"/>
        <v>37395.125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music/</v>
      </c>
      <c r="R838" t="str">
        <f t="shared" si="81"/>
        <v>rock</v>
      </c>
      <c r="S838" s="10">
        <f t="shared" si="82"/>
        <v>37871.056921296295</v>
      </c>
      <c r="T838" s="10">
        <f t="shared" si="83"/>
        <v>37901.056921296295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music/</v>
      </c>
      <c r="R839" t="str">
        <f t="shared" si="81"/>
        <v>rock</v>
      </c>
      <c r="S839" s="10">
        <f t="shared" si="82"/>
        <v>38077.998402777775</v>
      </c>
      <c r="T839" s="10">
        <f t="shared" si="83"/>
        <v>38107.998402777775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music/</v>
      </c>
      <c r="R840" t="str">
        <f t="shared" si="81"/>
        <v>rock</v>
      </c>
      <c r="S840" s="10">
        <f t="shared" si="82"/>
        <v>37242.897974537038</v>
      </c>
      <c r="T840" s="10">
        <f t="shared" si="83"/>
        <v>37272.897974537038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music/</v>
      </c>
      <c r="R841" t="str">
        <f t="shared" si="81"/>
        <v>rock</v>
      </c>
      <c r="S841" s="10">
        <f t="shared" si="82"/>
        <v>37491.763379629629</v>
      </c>
      <c r="T841" s="10">
        <f t="shared" si="83"/>
        <v>37521.763379629629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music/</v>
      </c>
      <c r="R842" t="str">
        <f t="shared" si="81"/>
        <v>metal</v>
      </c>
      <c r="S842" s="10">
        <f t="shared" si="82"/>
        <v>38954.226701388892</v>
      </c>
      <c r="T842" s="10">
        <f t="shared" si="83"/>
        <v>38984.226701388892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music/</v>
      </c>
      <c r="R843" t="str">
        <f t="shared" si="81"/>
        <v>metal</v>
      </c>
      <c r="S843" s="10">
        <f t="shared" si="82"/>
        <v>38270.838692129626</v>
      </c>
      <c r="T843" s="10">
        <f t="shared" si="83"/>
        <v>38300.88035879629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music/</v>
      </c>
      <c r="R844" t="str">
        <f t="shared" si="81"/>
        <v>metal</v>
      </c>
      <c r="S844" s="10">
        <f t="shared" si="82"/>
        <v>37873.592395833337</v>
      </c>
      <c r="T844" s="10">
        <f t="shared" si="83"/>
        <v>37908.165972222225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music/</v>
      </c>
      <c r="R845" t="str">
        <f t="shared" si="81"/>
        <v>metal</v>
      </c>
      <c r="S845" s="10">
        <f t="shared" si="82"/>
        <v>39042.257870370369</v>
      </c>
      <c r="T845" s="10">
        <f t="shared" si="83"/>
        <v>39059.333333333328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music/</v>
      </c>
      <c r="R846" t="str">
        <f t="shared" si="81"/>
        <v>metal</v>
      </c>
      <c r="S846" s="10">
        <f t="shared" si="82"/>
        <v>38252.684629629628</v>
      </c>
      <c r="T846" s="10">
        <f t="shared" si="83"/>
        <v>38291.207638888889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music/</v>
      </c>
      <c r="R847" t="str">
        <f t="shared" si="81"/>
        <v>metal</v>
      </c>
      <c r="S847" s="10">
        <f t="shared" si="82"/>
        <v>38925.205972222218</v>
      </c>
      <c r="T847" s="10">
        <f t="shared" si="83"/>
        <v>38965.165972222225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music/</v>
      </c>
      <c r="R848" t="str">
        <f t="shared" si="81"/>
        <v>metal</v>
      </c>
      <c r="S848" s="10">
        <f t="shared" si="82"/>
        <v>38041.391840277778</v>
      </c>
      <c r="T848" s="10">
        <f t="shared" si="83"/>
        <v>38055.583333333336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music/</v>
      </c>
      <c r="R849" t="str">
        <f t="shared" si="81"/>
        <v>metal</v>
      </c>
      <c r="S849" s="10">
        <f t="shared" si="82"/>
        <v>38512.79833333334</v>
      </c>
      <c r="T849" s="10">
        <f t="shared" si="83"/>
        <v>38542.79833333334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music/</v>
      </c>
      <c r="R850" t="str">
        <f t="shared" si="81"/>
        <v>metal</v>
      </c>
      <c r="S850" s="10">
        <f t="shared" si="82"/>
        <v>38425.792048611111</v>
      </c>
      <c r="T850" s="10">
        <f t="shared" si="83"/>
        <v>38455.792048611111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music/</v>
      </c>
      <c r="R851" t="str">
        <f t="shared" si="81"/>
        <v>metal</v>
      </c>
      <c r="S851" s="10">
        <f t="shared" si="82"/>
        <v>38398.148888888885</v>
      </c>
      <c r="T851" s="10">
        <f t="shared" si="83"/>
        <v>38426.107222222221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music/</v>
      </c>
      <c r="R852" t="str">
        <f t="shared" si="81"/>
        <v>metal</v>
      </c>
      <c r="S852" s="10">
        <f t="shared" si="82"/>
        <v>38799.827743055561</v>
      </c>
      <c r="T852" s="10">
        <f t="shared" si="83"/>
        <v>38832.207638888889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music/</v>
      </c>
      <c r="R853" t="str">
        <f t="shared" si="81"/>
        <v>metal</v>
      </c>
      <c r="S853" s="10">
        <f t="shared" si="82"/>
        <v>38869.880243055552</v>
      </c>
      <c r="T853" s="10">
        <f t="shared" si="83"/>
        <v>38929.822916666672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music/</v>
      </c>
      <c r="R854" t="str">
        <f t="shared" si="81"/>
        <v>metal</v>
      </c>
      <c r="S854" s="10">
        <f t="shared" si="82"/>
        <v>39003.805497685185</v>
      </c>
      <c r="T854" s="10">
        <f t="shared" si="83"/>
        <v>39014.875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music/</v>
      </c>
      <c r="R855" t="str">
        <f t="shared" si="81"/>
        <v>metal</v>
      </c>
      <c r="S855" s="10">
        <f t="shared" si="82"/>
        <v>38368.832280092596</v>
      </c>
      <c r="T855" s="10">
        <f t="shared" si="83"/>
        <v>38398.832280092596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music/</v>
      </c>
      <c r="R856" t="str">
        <f t="shared" si="81"/>
        <v>metal</v>
      </c>
      <c r="S856" s="10">
        <f t="shared" si="82"/>
        <v>39049.212337962963</v>
      </c>
      <c r="T856" s="10">
        <f t="shared" si="83"/>
        <v>39079.212337962963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music/</v>
      </c>
      <c r="R857" t="str">
        <f t="shared" si="81"/>
        <v>metal</v>
      </c>
      <c r="S857" s="10">
        <f t="shared" si="82"/>
        <v>38892.125196759262</v>
      </c>
      <c r="T857" s="10">
        <f t="shared" si="83"/>
        <v>38922.125196759262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music/</v>
      </c>
      <c r="R858" t="str">
        <f t="shared" si="81"/>
        <v>metal</v>
      </c>
      <c r="S858" s="10">
        <f t="shared" si="82"/>
        <v>38956.311990740738</v>
      </c>
      <c r="T858" s="10">
        <f t="shared" si="83"/>
        <v>39015.791666666672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music/</v>
      </c>
      <c r="R859" t="str">
        <f t="shared" si="81"/>
        <v>metal</v>
      </c>
      <c r="S859" s="10">
        <f t="shared" si="82"/>
        <v>38638.581377314811</v>
      </c>
      <c r="T859" s="10">
        <f t="shared" si="83"/>
        <v>38680.623043981483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music/</v>
      </c>
      <c r="R860" t="str">
        <f t="shared" si="81"/>
        <v>metal</v>
      </c>
      <c r="S860" s="10">
        <f t="shared" si="82"/>
        <v>38426.745578703703</v>
      </c>
      <c r="T860" s="10">
        <f t="shared" si="83"/>
        <v>38456.957638888889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music/</v>
      </c>
      <c r="R861" t="str">
        <f t="shared" si="81"/>
        <v>metal</v>
      </c>
      <c r="S861" s="10">
        <f t="shared" si="82"/>
        <v>38475.820231481484</v>
      </c>
      <c r="T861" s="10">
        <f t="shared" si="83"/>
        <v>38506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music/</v>
      </c>
      <c r="R862" t="str">
        <f t="shared" si="81"/>
        <v>jazz</v>
      </c>
      <c r="S862" s="10">
        <f t="shared" si="82"/>
        <v>37917.482789351852</v>
      </c>
      <c r="T862" s="10">
        <f t="shared" si="83"/>
        <v>37947.524456018517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music/</v>
      </c>
      <c r="R863" t="str">
        <f t="shared" si="81"/>
        <v>jazz</v>
      </c>
      <c r="S863" s="10">
        <f t="shared" si="82"/>
        <v>38946.965324074074</v>
      </c>
      <c r="T863" s="10">
        <f t="shared" si="83"/>
        <v>38976.965324074074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music/</v>
      </c>
      <c r="R864" t="str">
        <f t="shared" si="81"/>
        <v>jazz</v>
      </c>
      <c r="S864" s="10">
        <f t="shared" si="82"/>
        <v>37906.5549537037</v>
      </c>
      <c r="T864" s="10">
        <f t="shared" si="83"/>
        <v>37936.596620370372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music/</v>
      </c>
      <c r="R865" t="str">
        <f t="shared" si="81"/>
        <v>jazz</v>
      </c>
      <c r="S865" s="10">
        <f t="shared" si="82"/>
        <v>37268.117662037039</v>
      </c>
      <c r="T865" s="10">
        <f t="shared" si="83"/>
        <v>37298.117662037039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music/</v>
      </c>
      <c r="R866" t="str">
        <f t="shared" si="81"/>
        <v>jazz</v>
      </c>
      <c r="S866" s="10">
        <f t="shared" si="82"/>
        <v>37888.106921296298</v>
      </c>
      <c r="T866" s="10">
        <f t="shared" si="83"/>
        <v>37910.415972222225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music/</v>
      </c>
      <c r="R867" t="str">
        <f t="shared" si="81"/>
        <v>jazz</v>
      </c>
      <c r="S867" s="10">
        <f t="shared" si="82"/>
        <v>37577.77311342593</v>
      </c>
      <c r="T867" s="10">
        <f t="shared" si="83"/>
        <v>37637.77311342593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music/</v>
      </c>
      <c r="R868" t="str">
        <f t="shared" si="81"/>
        <v>jazz</v>
      </c>
      <c r="S868" s="10">
        <f t="shared" si="82"/>
        <v>38372.637939814813</v>
      </c>
      <c r="T868" s="10">
        <f t="shared" si="83"/>
        <v>38410.631944444445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music/</v>
      </c>
      <c r="R869" t="str">
        <f t="shared" si="81"/>
        <v>jazz</v>
      </c>
      <c r="S869" s="10">
        <f t="shared" si="82"/>
        <v>36435.105393518519</v>
      </c>
      <c r="T869" s="10">
        <f t="shared" si="83"/>
        <v>36495.207638888889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music/</v>
      </c>
      <c r="R870" t="str">
        <f t="shared" si="81"/>
        <v>jazz</v>
      </c>
      <c r="S870" s="10">
        <f t="shared" si="82"/>
        <v>37963.027754629627</v>
      </c>
      <c r="T870" s="10">
        <f t="shared" si="83"/>
        <v>37993.027754629627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music/</v>
      </c>
      <c r="R871" t="str">
        <f t="shared" si="81"/>
        <v>jazz</v>
      </c>
      <c r="S871" s="10">
        <f t="shared" si="82"/>
        <v>37689.845567129632</v>
      </c>
      <c r="T871" s="10">
        <f t="shared" si="83"/>
        <v>37719.803900462961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music/</v>
      </c>
      <c r="R872" t="str">
        <f t="shared" si="81"/>
        <v>jazz</v>
      </c>
      <c r="S872" s="10">
        <f t="shared" si="82"/>
        <v>37835.022256944445</v>
      </c>
      <c r="T872" s="10">
        <f t="shared" si="83"/>
        <v>37865.022256944445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music/</v>
      </c>
      <c r="R873" t="str">
        <f t="shared" si="81"/>
        <v>jazz</v>
      </c>
      <c r="S873" s="10">
        <f t="shared" si="82"/>
        <v>37924.561284722222</v>
      </c>
      <c r="T873" s="10">
        <f t="shared" si="83"/>
        <v>37954.602951388886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music/</v>
      </c>
      <c r="R874" t="str">
        <f t="shared" si="81"/>
        <v>jazz</v>
      </c>
      <c r="S874" s="10">
        <f t="shared" si="82"/>
        <v>36914.825543981482</v>
      </c>
      <c r="T874" s="10">
        <f t="shared" si="83"/>
        <v>36959.825543981482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music/</v>
      </c>
      <c r="R875" t="str">
        <f t="shared" si="81"/>
        <v>jazz</v>
      </c>
      <c r="S875" s="10">
        <f t="shared" si="82"/>
        <v>37531.167129629634</v>
      </c>
      <c r="T875" s="10">
        <f t="shared" si="83"/>
        <v>37571.208796296298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music/</v>
      </c>
      <c r="R876" t="str">
        <f t="shared" si="81"/>
        <v>jazz</v>
      </c>
      <c r="S876" s="10">
        <f t="shared" si="82"/>
        <v>37715.583726851852</v>
      </c>
      <c r="T876" s="10">
        <f t="shared" si="83"/>
        <v>37745.583726851852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music/</v>
      </c>
      <c r="R877" t="str">
        <f t="shared" si="81"/>
        <v>jazz</v>
      </c>
      <c r="S877" s="10">
        <f t="shared" si="82"/>
        <v>38595.723738425921</v>
      </c>
      <c r="T877" s="10">
        <f t="shared" si="83"/>
        <v>38615.723738425921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music/</v>
      </c>
      <c r="R878" t="str">
        <f t="shared" si="81"/>
        <v>jazz</v>
      </c>
      <c r="S878" s="10">
        <f t="shared" si="82"/>
        <v>37623.496840277774</v>
      </c>
      <c r="T878" s="10">
        <f t="shared" si="83"/>
        <v>37656.496840277774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music/</v>
      </c>
      <c r="R879" t="str">
        <f t="shared" si="81"/>
        <v>jazz</v>
      </c>
      <c r="S879" s="10">
        <f t="shared" si="82"/>
        <v>37944.788888888892</v>
      </c>
      <c r="T879" s="10">
        <f t="shared" si="83"/>
        <v>37974.788888888892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music/</v>
      </c>
      <c r="R880" t="str">
        <f t="shared" si="81"/>
        <v>jazz</v>
      </c>
      <c r="S880" s="10">
        <f t="shared" si="82"/>
        <v>36852.232916666668</v>
      </c>
      <c r="T880" s="10">
        <f t="shared" si="83"/>
        <v>36882.232916666668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music/</v>
      </c>
      <c r="R881" t="str">
        <f t="shared" si="81"/>
        <v>jazz</v>
      </c>
      <c r="S881" s="10">
        <f t="shared" si="82"/>
        <v>37384.829918981479</v>
      </c>
      <c r="T881" s="10">
        <f t="shared" si="83"/>
        <v>37405.829918981479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music/</v>
      </c>
      <c r="R882" t="str">
        <f t="shared" si="81"/>
        <v>indie rock</v>
      </c>
      <c r="S882" s="10">
        <f t="shared" si="82"/>
        <v>37526.32104166667</v>
      </c>
      <c r="T882" s="10">
        <f t="shared" si="83"/>
        <v>37559.32104166667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music/</v>
      </c>
      <c r="R883" t="str">
        <f t="shared" si="81"/>
        <v>indie rock</v>
      </c>
      <c r="S883" s="10">
        <f t="shared" si="82"/>
        <v>37224.25099537037</v>
      </c>
      <c r="T883" s="10">
        <f t="shared" si="83"/>
        <v>37269.25099537037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music/</v>
      </c>
      <c r="R884" t="str">
        <f t="shared" si="81"/>
        <v>indie rock</v>
      </c>
      <c r="S884" s="10">
        <f t="shared" si="82"/>
        <v>37106.860532407409</v>
      </c>
      <c r="T884" s="10">
        <f t="shared" si="83"/>
        <v>37139.860532407409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music/</v>
      </c>
      <c r="R885" t="str">
        <f t="shared" si="81"/>
        <v>indie rock</v>
      </c>
      <c r="S885" s="10">
        <f t="shared" si="82"/>
        <v>38718.935590277775</v>
      </c>
      <c r="T885" s="10">
        <f t="shared" si="83"/>
        <v>38778.935590277775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music/</v>
      </c>
      <c r="R886" t="str">
        <f t="shared" si="81"/>
        <v>indie rock</v>
      </c>
      <c r="S886" s="10">
        <f t="shared" si="82"/>
        <v>37328.802615740737</v>
      </c>
      <c r="T886" s="10">
        <f t="shared" si="83"/>
        <v>37388.104861111111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music/</v>
      </c>
      <c r="R887" t="str">
        <f t="shared" si="81"/>
        <v>indie rock</v>
      </c>
      <c r="S887" s="10">
        <f t="shared" si="82"/>
        <v>39060.941099537042</v>
      </c>
      <c r="T887" s="10">
        <f t="shared" si="83"/>
        <v>39081.941099537042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music/</v>
      </c>
      <c r="R888" t="str">
        <f t="shared" si="81"/>
        <v>indie rock</v>
      </c>
      <c r="S888" s="10">
        <f t="shared" si="82"/>
        <v>38950.870520833334</v>
      </c>
      <c r="T888" s="10">
        <f t="shared" si="83"/>
        <v>38975.870520833334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music/</v>
      </c>
      <c r="R889" t="str">
        <f t="shared" si="81"/>
        <v>indie rock</v>
      </c>
      <c r="S889" s="10">
        <f t="shared" si="82"/>
        <v>37373.958969907406</v>
      </c>
      <c r="T889" s="10">
        <f t="shared" si="83"/>
        <v>37403.958969907406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music/</v>
      </c>
      <c r="R890" t="str">
        <f t="shared" si="81"/>
        <v>indie rock</v>
      </c>
      <c r="S890" s="10">
        <f t="shared" si="82"/>
        <v>37098.753298611111</v>
      </c>
      <c r="T890" s="10">
        <f t="shared" si="83"/>
        <v>37134.25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music/</v>
      </c>
      <c r="R891" t="str">
        <f t="shared" si="81"/>
        <v>indie rock</v>
      </c>
      <c r="S891" s="10">
        <f t="shared" si="82"/>
        <v>38234.784062500003</v>
      </c>
      <c r="T891" s="10">
        <f t="shared" si="83"/>
        <v>38264.784062500003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music/</v>
      </c>
      <c r="R892" t="str">
        <f t="shared" si="81"/>
        <v>indie rock</v>
      </c>
      <c r="S892" s="10">
        <f t="shared" si="82"/>
        <v>37916.698831018519</v>
      </c>
      <c r="T892" s="10">
        <f t="shared" si="83"/>
        <v>37946.740497685183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music/</v>
      </c>
      <c r="R893" t="str">
        <f t="shared" si="81"/>
        <v>indie rock</v>
      </c>
      <c r="S893" s="10">
        <f t="shared" si="82"/>
        <v>38189.031597222223</v>
      </c>
      <c r="T893" s="10">
        <f t="shared" si="83"/>
        <v>38219.031597222223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music/</v>
      </c>
      <c r="R894" t="str">
        <f t="shared" si="81"/>
        <v>indie rock</v>
      </c>
      <c r="S894" s="10">
        <f t="shared" si="82"/>
        <v>36651.20003472222</v>
      </c>
      <c r="T894" s="10">
        <f t="shared" si="83"/>
        <v>36738.166666666664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music/</v>
      </c>
      <c r="R895" t="str">
        <f t="shared" si="81"/>
        <v>indie rock</v>
      </c>
      <c r="S895" s="10">
        <f t="shared" si="82"/>
        <v>38412.897719907407</v>
      </c>
      <c r="T895" s="10">
        <f t="shared" si="83"/>
        <v>38442.856053240743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music/</v>
      </c>
      <c r="R896" t="str">
        <f t="shared" si="81"/>
        <v>indie rock</v>
      </c>
      <c r="S896" s="10">
        <f t="shared" si="82"/>
        <v>38843.981597222228</v>
      </c>
      <c r="T896" s="10">
        <f t="shared" si="83"/>
        <v>38873.981597222228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music/</v>
      </c>
      <c r="R897" t="str">
        <f t="shared" si="81"/>
        <v>indie rock</v>
      </c>
      <c r="S897" s="10">
        <f t="shared" si="82"/>
        <v>36778.127650462964</v>
      </c>
      <c r="T897" s="10">
        <f t="shared" si="83"/>
        <v>36823.127650462964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music/</v>
      </c>
      <c r="R898" t="str">
        <f t="shared" si="81"/>
        <v>indie rock</v>
      </c>
      <c r="S898" s="10">
        <f t="shared" si="82"/>
        <v>38565.872986111113</v>
      </c>
      <c r="T898" s="10">
        <f t="shared" si="83"/>
        <v>38591.166666666672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5" t="e">
        <f t="shared" ref="P899:P962" si="85">E899/L899</f>
        <v>#DIV/0!</v>
      </c>
      <c r="Q899" t="str">
        <f t="shared" ref="Q899:Q962" si="86">LEFT(N899,FIND("/",N899))</f>
        <v>music/</v>
      </c>
      <c r="R899" t="str">
        <f t="shared" ref="R899:R962" si="87">RIGHT(N899,LEN(N899)-FIND("/",N899))</f>
        <v>indie rock</v>
      </c>
      <c r="S899" s="10">
        <f t="shared" ref="S899:S962" si="88">(((J899/60)/60)/24+DATE(1960,1,1))</f>
        <v>37558.688750000001</v>
      </c>
      <c r="T899" s="10">
        <f t="shared" ref="T899:T962" si="89">(((I899/60)/60)/24+DATE(1960,1,1))</f>
        <v>37588.730416666665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music/</v>
      </c>
      <c r="R900" t="str">
        <f t="shared" si="87"/>
        <v>indie rock</v>
      </c>
      <c r="S900" s="10">
        <f t="shared" si="88"/>
        <v>37225.758217592593</v>
      </c>
      <c r="T900" s="10">
        <f t="shared" si="89"/>
        <v>37270.758217592593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music/</v>
      </c>
      <c r="R901" t="str">
        <f t="shared" si="87"/>
        <v>indie rock</v>
      </c>
      <c r="S901" s="10">
        <f t="shared" si="88"/>
        <v>36993.099097222221</v>
      </c>
      <c r="T901" s="10">
        <f t="shared" si="89"/>
        <v>37038.099097222221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music/</v>
      </c>
      <c r="R902" t="str">
        <f t="shared" si="87"/>
        <v>jazz</v>
      </c>
      <c r="S902" s="10">
        <f t="shared" si="88"/>
        <v>38776.84956018519</v>
      </c>
      <c r="T902" s="10">
        <f t="shared" si="89"/>
        <v>38806.807893518519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music/</v>
      </c>
      <c r="R903" t="str">
        <f t="shared" si="87"/>
        <v>jazz</v>
      </c>
      <c r="S903" s="10">
        <f t="shared" si="88"/>
        <v>36638.81150462963</v>
      </c>
      <c r="T903" s="10">
        <f t="shared" si="89"/>
        <v>36684.799305555556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music/</v>
      </c>
      <c r="R904" t="str">
        <f t="shared" si="87"/>
        <v>jazz</v>
      </c>
      <c r="S904" s="10">
        <f t="shared" si="88"/>
        <v>38176.965532407405</v>
      </c>
      <c r="T904" s="10">
        <f t="shared" si="89"/>
        <v>38228.645833333336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music/</v>
      </c>
      <c r="R905" t="str">
        <f t="shared" si="87"/>
        <v>jazz</v>
      </c>
      <c r="S905" s="10">
        <f t="shared" si="88"/>
        <v>37496.796064814815</v>
      </c>
      <c r="T905" s="10">
        <f t="shared" si="89"/>
        <v>37522.100694444445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music/</v>
      </c>
      <c r="R906" t="str">
        <f t="shared" si="87"/>
        <v>jazz</v>
      </c>
      <c r="S906" s="10">
        <f t="shared" si="88"/>
        <v>38689.080289351856</v>
      </c>
      <c r="T906" s="10">
        <f t="shared" si="89"/>
        <v>38719.080289351856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music/</v>
      </c>
      <c r="R907" t="str">
        <f t="shared" si="87"/>
        <v>jazz</v>
      </c>
      <c r="S907" s="10">
        <f t="shared" si="88"/>
        <v>36854.239884259259</v>
      </c>
      <c r="T907" s="10">
        <f t="shared" si="89"/>
        <v>36914.239884259259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music/</v>
      </c>
      <c r="R908" t="str">
        <f t="shared" si="87"/>
        <v>jazz</v>
      </c>
      <c r="S908" s="10">
        <f t="shared" si="88"/>
        <v>38028.189699074072</v>
      </c>
      <c r="T908" s="10">
        <f t="shared" si="89"/>
        <v>38058.148032407407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music/</v>
      </c>
      <c r="R909" t="str">
        <f t="shared" si="87"/>
        <v>jazz</v>
      </c>
      <c r="S909" s="10">
        <f t="shared" si="88"/>
        <v>37114.192395833335</v>
      </c>
      <c r="T909" s="10">
        <f t="shared" si="89"/>
        <v>37144.192395833335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music/</v>
      </c>
      <c r="R910" t="str">
        <f t="shared" si="87"/>
        <v>jazz</v>
      </c>
      <c r="S910" s="10">
        <f t="shared" si="88"/>
        <v>36687.801562499997</v>
      </c>
      <c r="T910" s="10">
        <f t="shared" si="89"/>
        <v>36733.207638888889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music/</v>
      </c>
      <c r="R911" t="str">
        <f t="shared" si="87"/>
        <v>jazz</v>
      </c>
      <c r="S911" s="10">
        <f t="shared" si="88"/>
        <v>37428.69027777778</v>
      </c>
      <c r="T911" s="10">
        <f t="shared" si="89"/>
        <v>37460.166666666664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music/</v>
      </c>
      <c r="R912" t="str">
        <f t="shared" si="87"/>
        <v>jazz</v>
      </c>
      <c r="S912" s="10">
        <f t="shared" si="88"/>
        <v>39084.545358796298</v>
      </c>
      <c r="T912" s="10">
        <f t="shared" si="89"/>
        <v>39144.545358796298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music/</v>
      </c>
      <c r="R913" t="str">
        <f t="shared" si="87"/>
        <v>jazz</v>
      </c>
      <c r="S913" s="10">
        <f t="shared" si="88"/>
        <v>37989.005150462966</v>
      </c>
      <c r="T913" s="10">
        <f t="shared" si="89"/>
        <v>38010.005150462966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music/</v>
      </c>
      <c r="R914" t="str">
        <f t="shared" si="87"/>
        <v>jazz</v>
      </c>
      <c r="S914" s="10">
        <f t="shared" si="88"/>
        <v>37541.109340277777</v>
      </c>
      <c r="T914" s="10">
        <f t="shared" si="89"/>
        <v>37601.151006944441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music/</v>
      </c>
      <c r="R915" t="str">
        <f t="shared" si="87"/>
        <v>jazz</v>
      </c>
      <c r="S915" s="10">
        <f t="shared" si="88"/>
        <v>37351.139108796298</v>
      </c>
      <c r="T915" s="10">
        <f t="shared" si="89"/>
        <v>37381.139108796298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music/</v>
      </c>
      <c r="R916" t="str">
        <f t="shared" si="87"/>
        <v>jazz</v>
      </c>
      <c r="S916" s="10">
        <f t="shared" si="88"/>
        <v>37463.763275462967</v>
      </c>
      <c r="T916" s="10">
        <f t="shared" si="89"/>
        <v>37493.763275462967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music/</v>
      </c>
      <c r="R917" t="str">
        <f t="shared" si="87"/>
        <v>jazz</v>
      </c>
      <c r="S917" s="10">
        <f t="shared" si="88"/>
        <v>37284.679560185185</v>
      </c>
      <c r="T917" s="10">
        <f t="shared" si="89"/>
        <v>37316.207638888889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music/</v>
      </c>
      <c r="R918" t="str">
        <f t="shared" si="87"/>
        <v>jazz</v>
      </c>
      <c r="S918" s="10">
        <f t="shared" si="88"/>
        <v>36781.853402777779</v>
      </c>
      <c r="T918" s="10">
        <f t="shared" si="89"/>
        <v>36820.208333333336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music/</v>
      </c>
      <c r="R919" t="str">
        <f t="shared" si="87"/>
        <v>jazz</v>
      </c>
      <c r="S919" s="10">
        <f t="shared" si="88"/>
        <v>38149.94363425926</v>
      </c>
      <c r="T919" s="10">
        <f t="shared" si="89"/>
        <v>38181.104166666664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music/</v>
      </c>
      <c r="R920" t="str">
        <f t="shared" si="87"/>
        <v>jazz</v>
      </c>
      <c r="S920" s="10">
        <f t="shared" si="88"/>
        <v>38291.916215277779</v>
      </c>
      <c r="T920" s="10">
        <f t="shared" si="89"/>
        <v>38321.957881944443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music/</v>
      </c>
      <c r="R921" t="str">
        <f t="shared" si="87"/>
        <v>jazz</v>
      </c>
      <c r="S921" s="10">
        <f t="shared" si="88"/>
        <v>37574.641724537039</v>
      </c>
      <c r="T921" s="10">
        <f t="shared" si="89"/>
        <v>37609.641724537039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music/</v>
      </c>
      <c r="R922" t="str">
        <f t="shared" si="87"/>
        <v>jazz</v>
      </c>
      <c r="S922" s="10">
        <f t="shared" si="88"/>
        <v>37909.67155092593</v>
      </c>
      <c r="T922" s="10">
        <f t="shared" si="89"/>
        <v>37939.713217592594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music/</v>
      </c>
      <c r="R923" t="str">
        <f t="shared" si="87"/>
        <v>jazz</v>
      </c>
      <c r="S923" s="10">
        <f t="shared" si="88"/>
        <v>37194.171018518515</v>
      </c>
      <c r="T923" s="10">
        <f t="shared" si="89"/>
        <v>37236.212685185186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music/</v>
      </c>
      <c r="R924" t="str">
        <f t="shared" si="87"/>
        <v>jazz</v>
      </c>
      <c r="S924" s="10">
        <f t="shared" si="88"/>
        <v>38225.530011574076</v>
      </c>
      <c r="T924" s="10">
        <f t="shared" si="89"/>
        <v>38260.530011574076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music/</v>
      </c>
      <c r="R925" t="str">
        <f t="shared" si="87"/>
        <v>jazz</v>
      </c>
      <c r="S925" s="10">
        <f t="shared" si="88"/>
        <v>38281.959756944445</v>
      </c>
      <c r="T925" s="10">
        <f t="shared" si="89"/>
        <v>38312.001423611116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music/</v>
      </c>
      <c r="R926" t="str">
        <f t="shared" si="87"/>
        <v>jazz</v>
      </c>
      <c r="S926" s="10">
        <f t="shared" si="88"/>
        <v>37635.942928240744</v>
      </c>
      <c r="T926" s="10">
        <f t="shared" si="89"/>
        <v>37665.942928240744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music/</v>
      </c>
      <c r="R927" t="str">
        <f t="shared" si="87"/>
        <v>jazz</v>
      </c>
      <c r="S927" s="10">
        <f t="shared" si="88"/>
        <v>37922.880914351852</v>
      </c>
      <c r="T927" s="10">
        <f t="shared" si="89"/>
        <v>37952.922581018516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music/</v>
      </c>
      <c r="R928" t="str">
        <f t="shared" si="87"/>
        <v>jazz</v>
      </c>
      <c r="S928" s="10">
        <f t="shared" si="88"/>
        <v>36685.02002314815</v>
      </c>
      <c r="T928" s="10">
        <f t="shared" si="89"/>
        <v>36714.944444444445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music/</v>
      </c>
      <c r="R929" t="str">
        <f t="shared" si="87"/>
        <v>jazz</v>
      </c>
      <c r="S929" s="10">
        <f t="shared" si="88"/>
        <v>37360.822858796295</v>
      </c>
      <c r="T929" s="10">
        <f t="shared" si="89"/>
        <v>37390.822858796295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music/</v>
      </c>
      <c r="R930" t="str">
        <f t="shared" si="87"/>
        <v>jazz</v>
      </c>
      <c r="S930" s="10">
        <f t="shared" si="88"/>
        <v>37527.86241898148</v>
      </c>
      <c r="T930" s="10">
        <f t="shared" si="89"/>
        <v>37578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music/</v>
      </c>
      <c r="R931" t="str">
        <f t="shared" si="87"/>
        <v>jazz</v>
      </c>
      <c r="S931" s="10">
        <f t="shared" si="88"/>
        <v>37325.238067129627</v>
      </c>
      <c r="T931" s="10">
        <f t="shared" si="89"/>
        <v>37355.196400462963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music/</v>
      </c>
      <c r="R932" t="str">
        <f t="shared" si="87"/>
        <v>jazz</v>
      </c>
      <c r="S932" s="10">
        <f t="shared" si="88"/>
        <v>36659.915578703702</v>
      </c>
      <c r="T932" s="10">
        <f t="shared" si="89"/>
        <v>36701.897222222222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music/</v>
      </c>
      <c r="R933" t="str">
        <f t="shared" si="87"/>
        <v>jazz</v>
      </c>
      <c r="S933" s="10">
        <f t="shared" si="88"/>
        <v>38027.359976851854</v>
      </c>
      <c r="T933" s="10">
        <f t="shared" si="89"/>
        <v>38061.916666666664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music/</v>
      </c>
      <c r="R934" t="str">
        <f t="shared" si="87"/>
        <v>jazz</v>
      </c>
      <c r="S934" s="10">
        <f t="shared" si="88"/>
        <v>37657.969270833331</v>
      </c>
      <c r="T934" s="10">
        <f t="shared" si="89"/>
        <v>37702.927604166667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music/</v>
      </c>
      <c r="R935" t="str">
        <f t="shared" si="87"/>
        <v>jazz</v>
      </c>
      <c r="S935" s="10">
        <f t="shared" si="88"/>
        <v>38058.169085648151</v>
      </c>
      <c r="T935" s="10">
        <f t="shared" si="89"/>
        <v>38118.169085648151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music/</v>
      </c>
      <c r="R936" t="str">
        <f t="shared" si="87"/>
        <v>jazz</v>
      </c>
      <c r="S936" s="10">
        <f t="shared" si="88"/>
        <v>38080.737083333333</v>
      </c>
      <c r="T936" s="10">
        <f t="shared" si="89"/>
        <v>38110.25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music/</v>
      </c>
      <c r="R937" t="str">
        <f t="shared" si="87"/>
        <v>jazz</v>
      </c>
      <c r="S937" s="10">
        <f t="shared" si="88"/>
        <v>38715.333668981482</v>
      </c>
      <c r="T937" s="10">
        <f t="shared" si="89"/>
        <v>38745.333668981482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music/</v>
      </c>
      <c r="R938" t="str">
        <f t="shared" si="87"/>
        <v>jazz</v>
      </c>
      <c r="S938" s="10">
        <f t="shared" si="88"/>
        <v>37230.024178240739</v>
      </c>
      <c r="T938" s="10">
        <f t="shared" si="89"/>
        <v>37273.833333333336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music/</v>
      </c>
      <c r="R939" t="str">
        <f t="shared" si="87"/>
        <v>jazz</v>
      </c>
      <c r="S939" s="10">
        <f t="shared" si="88"/>
        <v>37898.798113425924</v>
      </c>
      <c r="T939" s="10">
        <f t="shared" si="89"/>
        <v>37928.839780092596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music/</v>
      </c>
      <c r="R940" t="str">
        <f t="shared" si="87"/>
        <v>jazz</v>
      </c>
      <c r="S940" s="10">
        <f t="shared" si="88"/>
        <v>37471.479722222226</v>
      </c>
      <c r="T940" s="10">
        <f t="shared" si="89"/>
        <v>37501.479722222226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music/</v>
      </c>
      <c r="R941" t="str">
        <f t="shared" si="87"/>
        <v>jazz</v>
      </c>
      <c r="S941" s="10">
        <f t="shared" si="88"/>
        <v>37763.763171296298</v>
      </c>
      <c r="T941" s="10">
        <f t="shared" si="89"/>
        <v>37802.831944444442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technology/</v>
      </c>
      <c r="R942" t="str">
        <f t="shared" si="87"/>
        <v>wearables</v>
      </c>
      <c r="S942" s="10">
        <f t="shared" si="88"/>
        <v>38529.008402777778</v>
      </c>
      <c r="T942" s="10">
        <f t="shared" si="89"/>
        <v>38574.008402777778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technology/</v>
      </c>
      <c r="R943" t="str">
        <f t="shared" si="87"/>
        <v>wearables</v>
      </c>
      <c r="S943" s="10">
        <f t="shared" si="88"/>
        <v>39093.096585648149</v>
      </c>
      <c r="T943" s="10">
        <f t="shared" si="89"/>
        <v>39123.096585648149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technology/</v>
      </c>
      <c r="R944" t="str">
        <f t="shared" si="87"/>
        <v>wearables</v>
      </c>
      <c r="S944" s="10">
        <f t="shared" si="88"/>
        <v>38729.843287037031</v>
      </c>
      <c r="T944" s="10">
        <f t="shared" si="89"/>
        <v>38765.843287037031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technology/</v>
      </c>
      <c r="R945" t="str">
        <f t="shared" si="87"/>
        <v>wearables</v>
      </c>
      <c r="S945" s="10">
        <f t="shared" si="88"/>
        <v>39020.66788194445</v>
      </c>
      <c r="T945" s="10">
        <f t="shared" si="89"/>
        <v>39050.709548611107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technology/</v>
      </c>
      <c r="R946" t="str">
        <f t="shared" si="87"/>
        <v>wearables</v>
      </c>
      <c r="S946" s="10">
        <f t="shared" si="88"/>
        <v>38791.583912037036</v>
      </c>
      <c r="T946" s="10">
        <f t="shared" si="89"/>
        <v>38825.583333333328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technology/</v>
      </c>
      <c r="R947" t="str">
        <f t="shared" si="87"/>
        <v>wearables</v>
      </c>
      <c r="S947" s="10">
        <f t="shared" si="88"/>
        <v>39079.872986111113</v>
      </c>
      <c r="T947" s="10">
        <f t="shared" si="89"/>
        <v>39131.999305555553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technology/</v>
      </c>
      <c r="R948" t="str">
        <f t="shared" si="87"/>
        <v>wearables</v>
      </c>
      <c r="S948" s="10">
        <f t="shared" si="88"/>
        <v>38939.750555555554</v>
      </c>
      <c r="T948" s="10">
        <f t="shared" si="89"/>
        <v>38969.750555555554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technology/</v>
      </c>
      <c r="R949" t="str">
        <f t="shared" si="87"/>
        <v>wearables</v>
      </c>
      <c r="S949" s="10">
        <f t="shared" si="88"/>
        <v>38838.781319444446</v>
      </c>
      <c r="T949" s="10">
        <f t="shared" si="89"/>
        <v>38898.781319444446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technology/</v>
      </c>
      <c r="R950" t="str">
        <f t="shared" si="87"/>
        <v>wearables</v>
      </c>
      <c r="S950" s="10">
        <f t="shared" si="88"/>
        <v>38758.828287037039</v>
      </c>
      <c r="T950" s="10">
        <f t="shared" si="89"/>
        <v>38788.828287037039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technology/</v>
      </c>
      <c r="R951" t="str">
        <f t="shared" si="87"/>
        <v>wearables</v>
      </c>
      <c r="S951" s="10">
        <f t="shared" si="88"/>
        <v>38708.043703703705</v>
      </c>
      <c r="T951" s="10">
        <f t="shared" si="89"/>
        <v>38768.043703703705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technology/</v>
      </c>
      <c r="R952" t="str">
        <f t="shared" si="87"/>
        <v>wearables</v>
      </c>
      <c r="S952" s="10">
        <f t="shared" si="88"/>
        <v>38703.750706018516</v>
      </c>
      <c r="T952" s="10">
        <f t="shared" si="89"/>
        <v>38733.750706018516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technology/</v>
      </c>
      <c r="R953" t="str">
        <f t="shared" si="87"/>
        <v>wearables</v>
      </c>
      <c r="S953" s="10">
        <f t="shared" si="88"/>
        <v>38827.653611111105</v>
      </c>
      <c r="T953" s="10">
        <f t="shared" si="89"/>
        <v>38872.653611111105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technology/</v>
      </c>
      <c r="R954" t="str">
        <f t="shared" si="87"/>
        <v>wearables</v>
      </c>
      <c r="S954" s="10">
        <f t="shared" si="88"/>
        <v>39009.613564814819</v>
      </c>
      <c r="T954" s="10">
        <f t="shared" si="89"/>
        <v>39039.655231481483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technology/</v>
      </c>
      <c r="R955" t="str">
        <f t="shared" si="87"/>
        <v>wearables</v>
      </c>
      <c r="S955" s="10">
        <f t="shared" si="88"/>
        <v>38346.164340277777</v>
      </c>
      <c r="T955" s="10">
        <f t="shared" si="89"/>
        <v>38376.164340277777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technology/</v>
      </c>
      <c r="R956" t="str">
        <f t="shared" si="87"/>
        <v>wearables</v>
      </c>
      <c r="S956" s="10">
        <f t="shared" si="88"/>
        <v>38541.833784722221</v>
      </c>
      <c r="T956" s="10">
        <f t="shared" si="89"/>
        <v>38583.833784722221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technology/</v>
      </c>
      <c r="R957" t="str">
        <f t="shared" si="87"/>
        <v>wearables</v>
      </c>
      <c r="S957" s="10">
        <f t="shared" si="88"/>
        <v>38933.295138888891</v>
      </c>
      <c r="T957" s="10">
        <f t="shared" si="89"/>
        <v>38973.295138888891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technology/</v>
      </c>
      <c r="R958" t="str">
        <f t="shared" si="87"/>
        <v>wearables</v>
      </c>
      <c r="S958" s="10">
        <f t="shared" si="88"/>
        <v>38407.913877314815</v>
      </c>
      <c r="T958" s="10">
        <f t="shared" si="89"/>
        <v>38467.872210648144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technology/</v>
      </c>
      <c r="R959" t="str">
        <f t="shared" si="87"/>
        <v>wearables</v>
      </c>
      <c r="S959" s="10">
        <f t="shared" si="88"/>
        <v>39007.552465277782</v>
      </c>
      <c r="T959" s="10">
        <f t="shared" si="89"/>
        <v>39038.594131944439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technology/</v>
      </c>
      <c r="R960" t="str">
        <f t="shared" si="87"/>
        <v>wearables</v>
      </c>
      <c r="S960" s="10">
        <f t="shared" si="88"/>
        <v>38429.802812499998</v>
      </c>
      <c r="T960" s="10">
        <f t="shared" si="89"/>
        <v>38451.207638888889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technology/</v>
      </c>
      <c r="R961" t="str">
        <f t="shared" si="87"/>
        <v>wearables</v>
      </c>
      <c r="S961" s="10">
        <f t="shared" si="88"/>
        <v>38340.174363425926</v>
      </c>
      <c r="T961" s="10">
        <f t="shared" si="89"/>
        <v>38370.174363425926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technology/</v>
      </c>
      <c r="R962" t="str">
        <f t="shared" si="87"/>
        <v>wearables</v>
      </c>
      <c r="S962" s="10">
        <f t="shared" si="88"/>
        <v>39113.626793981486</v>
      </c>
      <c r="T962" s="10">
        <f t="shared" si="89"/>
        <v>39155.585127314815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5">
        <f t="shared" ref="P963:P1026" si="91">E963/L963</f>
        <v>364.35454545454547</v>
      </c>
      <c r="Q963" t="str">
        <f t="shared" ref="Q963:Q1026" si="92">LEFT(N963,FIND("/",N963))</f>
        <v>technology/</v>
      </c>
      <c r="R963" t="str">
        <f t="shared" ref="R963:R1026" si="93">RIGHT(N963,LEN(N963)-FIND("/",N963))</f>
        <v>wearables</v>
      </c>
      <c r="S963" s="10">
        <f t="shared" ref="S963:S1026" si="94">(((J963/60)/60)/24+DATE(1960,1,1))</f>
        <v>39087.693692129629</v>
      </c>
      <c r="T963" s="10">
        <f t="shared" ref="T963:T1026" si="95">(((I963/60)/60)/24+DATE(1960,1,1))</f>
        <v>39133.791666666672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technology/</v>
      </c>
      <c r="R964" t="str">
        <f t="shared" si="93"/>
        <v>wearables</v>
      </c>
      <c r="S964" s="10">
        <f t="shared" si="94"/>
        <v>38720.712418981479</v>
      </c>
      <c r="T964" s="10">
        <f t="shared" si="95"/>
        <v>38758.712418981479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technology/</v>
      </c>
      <c r="R965" t="str">
        <f t="shared" si="93"/>
        <v>wearables</v>
      </c>
      <c r="S965" s="10">
        <f t="shared" si="94"/>
        <v>38972.635636574079</v>
      </c>
      <c r="T965" s="10">
        <f t="shared" si="95"/>
        <v>39007.635636574079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technology/</v>
      </c>
      <c r="R966" t="str">
        <f t="shared" si="93"/>
        <v>wearables</v>
      </c>
      <c r="S966" s="10">
        <f t="shared" si="94"/>
        <v>38555.628692129627</v>
      </c>
      <c r="T966" s="10">
        <f t="shared" si="95"/>
        <v>38595.628692129627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technology/</v>
      </c>
      <c r="R967" t="str">
        <f t="shared" si="93"/>
        <v>wearables</v>
      </c>
      <c r="S967" s="10">
        <f t="shared" si="94"/>
        <v>38984.016736111109</v>
      </c>
      <c r="T967" s="10">
        <f t="shared" si="95"/>
        <v>39016.165972222225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technology/</v>
      </c>
      <c r="R968" t="str">
        <f t="shared" si="93"/>
        <v>wearables</v>
      </c>
      <c r="S968" s="10">
        <f t="shared" si="94"/>
        <v>38966.635787037041</v>
      </c>
      <c r="T968" s="10">
        <f t="shared" si="95"/>
        <v>38996.635787037041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technology/</v>
      </c>
      <c r="R969" t="str">
        <f t="shared" si="93"/>
        <v>wearables</v>
      </c>
      <c r="S969" s="10">
        <f t="shared" si="94"/>
        <v>38769.254328703704</v>
      </c>
      <c r="T969" s="10">
        <f t="shared" si="95"/>
        <v>38829.21266203704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technology/</v>
      </c>
      <c r="R970" t="str">
        <f t="shared" si="93"/>
        <v>wearables</v>
      </c>
      <c r="S970" s="10">
        <f t="shared" si="94"/>
        <v>38183.847615740742</v>
      </c>
      <c r="T970" s="10">
        <f t="shared" si="95"/>
        <v>38213.847615740742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technology/</v>
      </c>
      <c r="R971" t="str">
        <f t="shared" si="93"/>
        <v>wearables</v>
      </c>
      <c r="S971" s="10">
        <f t="shared" si="94"/>
        <v>39089.30332175926</v>
      </c>
      <c r="T971" s="10">
        <f t="shared" si="95"/>
        <v>39122.30332175926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technology/</v>
      </c>
      <c r="R972" t="str">
        <f t="shared" si="93"/>
        <v>wearables</v>
      </c>
      <c r="S972" s="10">
        <f t="shared" si="94"/>
        <v>39068.220520833333</v>
      </c>
      <c r="T972" s="10">
        <f t="shared" si="95"/>
        <v>39105.207638888889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technology/</v>
      </c>
      <c r="R973" t="str">
        <f t="shared" si="93"/>
        <v>wearables</v>
      </c>
      <c r="S973" s="10">
        <f t="shared" si="94"/>
        <v>38458.709027777775</v>
      </c>
      <c r="T973" s="10">
        <f t="shared" si="95"/>
        <v>38503.709027777775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technology/</v>
      </c>
      <c r="R974" t="str">
        <f t="shared" si="93"/>
        <v>wearables</v>
      </c>
      <c r="S974" s="10">
        <f t="shared" si="94"/>
        <v>38203.865717592591</v>
      </c>
      <c r="T974" s="10">
        <f t="shared" si="95"/>
        <v>38233.290972222225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technology/</v>
      </c>
      <c r="R975" t="str">
        <f t="shared" si="93"/>
        <v>wearables</v>
      </c>
      <c r="S975" s="10">
        <f t="shared" si="94"/>
        <v>38604.014965277776</v>
      </c>
      <c r="T975" s="10">
        <f t="shared" si="95"/>
        <v>38664.056631944448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technology/</v>
      </c>
      <c r="R976" t="str">
        <f t="shared" si="93"/>
        <v>wearables</v>
      </c>
      <c r="S976" s="10">
        <f t="shared" si="94"/>
        <v>38771.749490740738</v>
      </c>
      <c r="T976" s="10">
        <f t="shared" si="95"/>
        <v>38801.707824074074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technology/</v>
      </c>
      <c r="R977" t="str">
        <f t="shared" si="93"/>
        <v>wearables</v>
      </c>
      <c r="S977" s="10">
        <f t="shared" si="94"/>
        <v>38836.696585648147</v>
      </c>
      <c r="T977" s="10">
        <f t="shared" si="95"/>
        <v>38896.696585648147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technology/</v>
      </c>
      <c r="R978" t="str">
        <f t="shared" si="93"/>
        <v>wearables</v>
      </c>
      <c r="S978" s="10">
        <f t="shared" si="94"/>
        <v>38532.058993055558</v>
      </c>
      <c r="T978" s="10">
        <f t="shared" si="95"/>
        <v>38577.058993055558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technology/</v>
      </c>
      <c r="R979" t="str">
        <f t="shared" si="93"/>
        <v>wearables</v>
      </c>
      <c r="S979" s="10">
        <f t="shared" si="94"/>
        <v>38738.942094907412</v>
      </c>
      <c r="T979" s="10">
        <f t="shared" si="95"/>
        <v>38768.942094907412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technology/</v>
      </c>
      <c r="R980" t="str">
        <f t="shared" si="93"/>
        <v>wearables</v>
      </c>
      <c r="S980" s="10">
        <f t="shared" si="94"/>
        <v>38742.309039351851</v>
      </c>
      <c r="T980" s="10">
        <f t="shared" si="95"/>
        <v>38772.309039351851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technology/</v>
      </c>
      <c r="R981" t="str">
        <f t="shared" si="93"/>
        <v>wearables</v>
      </c>
      <c r="S981" s="10">
        <f t="shared" si="94"/>
        <v>38853.416990740734</v>
      </c>
      <c r="T981" s="10">
        <f t="shared" si="95"/>
        <v>38888.790972222225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technology/</v>
      </c>
      <c r="R982" t="str">
        <f t="shared" si="93"/>
        <v>wearables</v>
      </c>
      <c r="S982" s="10">
        <f t="shared" si="94"/>
        <v>38275.904189814813</v>
      </c>
      <c r="T982" s="10">
        <f t="shared" si="95"/>
        <v>38320.945856481485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technology/</v>
      </c>
      <c r="R983" t="str">
        <f t="shared" si="93"/>
        <v>wearables</v>
      </c>
      <c r="S983" s="10">
        <f t="shared" si="94"/>
        <v>38177.947013888886</v>
      </c>
      <c r="T983" s="10">
        <f t="shared" si="95"/>
        <v>38207.947013888886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technology/</v>
      </c>
      <c r="R984" t="str">
        <f t="shared" si="93"/>
        <v>wearables</v>
      </c>
      <c r="S984" s="10">
        <f t="shared" si="94"/>
        <v>38962.753310185188</v>
      </c>
      <c r="T984" s="10">
        <f t="shared" si="95"/>
        <v>38992.753310185188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technology/</v>
      </c>
      <c r="R985" t="str">
        <f t="shared" si="93"/>
        <v>wearables</v>
      </c>
      <c r="S985" s="10">
        <f t="shared" si="94"/>
        <v>38921.667650462965</v>
      </c>
      <c r="T985" s="10">
        <f t="shared" si="95"/>
        <v>38952.870833333334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technology/</v>
      </c>
      <c r="R986" t="str">
        <f t="shared" si="93"/>
        <v>wearables</v>
      </c>
      <c r="S986" s="10">
        <f t="shared" si="94"/>
        <v>38408.11583333333</v>
      </c>
      <c r="T986" s="10">
        <f t="shared" si="95"/>
        <v>38438.074166666673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technology/</v>
      </c>
      <c r="R987" t="str">
        <f t="shared" si="93"/>
        <v>wearables</v>
      </c>
      <c r="S987" s="10">
        <f t="shared" si="94"/>
        <v>38686.967708333337</v>
      </c>
      <c r="T987" s="10">
        <f t="shared" si="95"/>
        <v>38716.958333333328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technology/</v>
      </c>
      <c r="R988" t="str">
        <f t="shared" si="93"/>
        <v>wearables</v>
      </c>
      <c r="S988" s="10">
        <f t="shared" si="94"/>
        <v>38671.767361111109</v>
      </c>
      <c r="T988" s="10">
        <f t="shared" si="95"/>
        <v>38726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technology/</v>
      </c>
      <c r="R989" t="str">
        <f t="shared" si="93"/>
        <v>wearables</v>
      </c>
      <c r="S989" s="10">
        <f t="shared" si="94"/>
        <v>38120.294560185182</v>
      </c>
      <c r="T989" s="10">
        <f t="shared" si="95"/>
        <v>38160.294560185182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technology/</v>
      </c>
      <c r="R990" t="str">
        <f t="shared" si="93"/>
        <v>wearables</v>
      </c>
      <c r="S990" s="10">
        <f t="shared" si="94"/>
        <v>38961.356770833328</v>
      </c>
      <c r="T990" s="10">
        <f t="shared" si="95"/>
        <v>38991.356770833328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technology/</v>
      </c>
      <c r="R991" t="str">
        <f t="shared" si="93"/>
        <v>wearables</v>
      </c>
      <c r="S991" s="10">
        <f t="shared" si="94"/>
        <v>38958.933969907404</v>
      </c>
      <c r="T991" s="10">
        <f t="shared" si="95"/>
        <v>38988.933969907404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technology/</v>
      </c>
      <c r="R992" t="str">
        <f t="shared" si="93"/>
        <v>wearables</v>
      </c>
      <c r="S992" s="10">
        <f t="shared" si="94"/>
        <v>38202.784305555557</v>
      </c>
      <c r="T992" s="10">
        <f t="shared" si="95"/>
        <v>38232.784305555557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technology/</v>
      </c>
      <c r="R993" t="str">
        <f t="shared" si="93"/>
        <v>wearables</v>
      </c>
      <c r="S993" s="10">
        <f t="shared" si="94"/>
        <v>38885.75680555556</v>
      </c>
      <c r="T993" s="10">
        <f t="shared" si="95"/>
        <v>38910.785416666666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technology/</v>
      </c>
      <c r="R994" t="str">
        <f t="shared" si="93"/>
        <v>wearables</v>
      </c>
      <c r="S994" s="10">
        <f t="shared" si="94"/>
        <v>38784.924988425926</v>
      </c>
      <c r="T994" s="10">
        <f t="shared" si="95"/>
        <v>38844.883321759262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technology/</v>
      </c>
      <c r="R995" t="str">
        <f t="shared" si="93"/>
        <v>wearables</v>
      </c>
      <c r="S995" s="10">
        <f t="shared" si="94"/>
        <v>38999.964907407411</v>
      </c>
      <c r="T995" s="10">
        <f t="shared" si="95"/>
        <v>39033.208333333328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technology/</v>
      </c>
      <c r="R996" t="str">
        <f t="shared" si="93"/>
        <v>wearables</v>
      </c>
      <c r="S996" s="10">
        <f t="shared" si="94"/>
        <v>38268.263078703705</v>
      </c>
      <c r="T996" s="10">
        <f t="shared" si="95"/>
        <v>38320.957638888889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technology/</v>
      </c>
      <c r="R997" t="str">
        <f t="shared" si="93"/>
        <v>wearables</v>
      </c>
      <c r="S997" s="10">
        <f t="shared" si="94"/>
        <v>38294.940740740742</v>
      </c>
      <c r="T997" s="10">
        <f t="shared" si="95"/>
        <v>38319.666666666672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technology/</v>
      </c>
      <c r="R998" t="str">
        <f t="shared" si="93"/>
        <v>wearables</v>
      </c>
      <c r="S998" s="10">
        <f t="shared" si="94"/>
        <v>38164.866435185184</v>
      </c>
      <c r="T998" s="10">
        <f t="shared" si="95"/>
        <v>38194.643750000003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technology/</v>
      </c>
      <c r="R999" t="str">
        <f t="shared" si="93"/>
        <v>wearables</v>
      </c>
      <c r="S999" s="10">
        <f t="shared" si="94"/>
        <v>38288.10297453704</v>
      </c>
      <c r="T999" s="10">
        <f t="shared" si="95"/>
        <v>38318.144641203704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technology/</v>
      </c>
      <c r="R1000" t="str">
        <f t="shared" si="93"/>
        <v>wearables</v>
      </c>
      <c r="S1000" s="10">
        <f t="shared" si="94"/>
        <v>38629.168993055559</v>
      </c>
      <c r="T1000" s="10">
        <f t="shared" si="95"/>
        <v>38674.210659722223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technology/</v>
      </c>
      <c r="R1001" t="str">
        <f t="shared" si="93"/>
        <v>wearables</v>
      </c>
      <c r="S1001" s="10">
        <f t="shared" si="94"/>
        <v>38273.29965277778</v>
      </c>
      <c r="T1001" s="10">
        <f t="shared" si="95"/>
        <v>38303.334722222222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technology/</v>
      </c>
      <c r="R1002" t="str">
        <f t="shared" si="93"/>
        <v>wearables</v>
      </c>
      <c r="S1002" s="10">
        <f t="shared" si="94"/>
        <v>39096.059722222228</v>
      </c>
      <c r="T1002" s="10">
        <f t="shared" si="95"/>
        <v>39156.018055555556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technology/</v>
      </c>
      <c r="R1003" t="str">
        <f t="shared" si="93"/>
        <v>wearables</v>
      </c>
      <c r="S1003" s="10">
        <f t="shared" si="94"/>
        <v>39067.720057870371</v>
      </c>
      <c r="T1003" s="10">
        <f t="shared" si="95"/>
        <v>39112.720057870371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technology/</v>
      </c>
      <c r="R1004" t="str">
        <f t="shared" si="93"/>
        <v>wearables</v>
      </c>
      <c r="S1004" s="10">
        <f t="shared" si="94"/>
        <v>38672.684189814812</v>
      </c>
      <c r="T1004" s="10">
        <f t="shared" si="95"/>
        <v>38702.249305555553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technology/</v>
      </c>
      <c r="R1005" t="str">
        <f t="shared" si="93"/>
        <v>wearables</v>
      </c>
      <c r="S1005" s="10">
        <f t="shared" si="94"/>
        <v>39127.709039351852</v>
      </c>
      <c r="T1005" s="10">
        <f t="shared" si="95"/>
        <v>39157.667372685188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technology/</v>
      </c>
      <c r="R1006" t="str">
        <f t="shared" si="93"/>
        <v>wearables</v>
      </c>
      <c r="S1006" s="10">
        <f t="shared" si="94"/>
        <v>38735.708645833336</v>
      </c>
      <c r="T1006" s="10">
        <f t="shared" si="95"/>
        <v>38765.708645833336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technology/</v>
      </c>
      <c r="R1007" t="str">
        <f t="shared" si="93"/>
        <v>wearables</v>
      </c>
      <c r="S1007" s="10">
        <f t="shared" si="94"/>
        <v>38623.624803240738</v>
      </c>
      <c r="T1007" s="10">
        <f t="shared" si="95"/>
        <v>38654.624803240738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technology/</v>
      </c>
      <c r="R1008" t="str">
        <f t="shared" si="93"/>
        <v>wearables</v>
      </c>
      <c r="S1008" s="10">
        <f t="shared" si="94"/>
        <v>38324.040185185186</v>
      </c>
      <c r="T1008" s="10">
        <f t="shared" si="95"/>
        <v>38332.299305555556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technology/</v>
      </c>
      <c r="R1009" t="str">
        <f t="shared" si="93"/>
        <v>wearables</v>
      </c>
      <c r="S1009" s="10">
        <f t="shared" si="94"/>
        <v>39023.583599537036</v>
      </c>
      <c r="T1009" s="10">
        <f t="shared" si="95"/>
        <v>39065.6252662037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technology/</v>
      </c>
      <c r="R1010" t="str">
        <f t="shared" si="93"/>
        <v>wearables</v>
      </c>
      <c r="S1010" s="10">
        <f t="shared" si="94"/>
        <v>39049.809201388889</v>
      </c>
      <c r="T1010" s="10">
        <f t="shared" si="95"/>
        <v>39079.809201388889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technology/</v>
      </c>
      <c r="R1011" t="str">
        <f t="shared" si="93"/>
        <v>wearables</v>
      </c>
      <c r="S1011" s="10">
        <f t="shared" si="94"/>
        <v>38857.604699074072</v>
      </c>
      <c r="T1011" s="10">
        <f t="shared" si="95"/>
        <v>38887.604699074072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technology/</v>
      </c>
      <c r="R1012" t="str">
        <f t="shared" si="93"/>
        <v>wearables</v>
      </c>
      <c r="S1012" s="10">
        <f t="shared" si="94"/>
        <v>38908.829421296294</v>
      </c>
      <c r="T1012" s="10">
        <f t="shared" si="95"/>
        <v>38965.124305555553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technology/</v>
      </c>
      <c r="R1013" t="str">
        <f t="shared" si="93"/>
        <v>wearables</v>
      </c>
      <c r="S1013" s="10">
        <f t="shared" si="94"/>
        <v>38293.898090277777</v>
      </c>
      <c r="T1013" s="10">
        <f t="shared" si="95"/>
        <v>38338.898090277777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technology/</v>
      </c>
      <c r="R1014" t="str">
        <f t="shared" si="93"/>
        <v>wearables</v>
      </c>
      <c r="S1014" s="10">
        <f t="shared" si="94"/>
        <v>39061.440416666665</v>
      </c>
      <c r="T1014" s="10">
        <f t="shared" si="95"/>
        <v>39106.440416666665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technology/</v>
      </c>
      <c r="R1015" t="str">
        <f t="shared" si="93"/>
        <v>wearables</v>
      </c>
      <c r="S1015" s="10">
        <f t="shared" si="94"/>
        <v>38686.833981481483</v>
      </c>
      <c r="T1015" s="10">
        <f t="shared" si="95"/>
        <v>38714.833333333328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technology/</v>
      </c>
      <c r="R1016" t="str">
        <f t="shared" si="93"/>
        <v>wearables</v>
      </c>
      <c r="S1016" s="10">
        <f t="shared" si="94"/>
        <v>38302.002488425926</v>
      </c>
      <c r="T1016" s="10">
        <f t="shared" si="95"/>
        <v>38352.002488425926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technology/</v>
      </c>
      <c r="R1017" t="str">
        <f t="shared" si="93"/>
        <v>wearables</v>
      </c>
      <c r="S1017" s="10">
        <f t="shared" si="94"/>
        <v>38650.878414351857</v>
      </c>
      <c r="T1017" s="10">
        <f t="shared" si="95"/>
        <v>38680.920081018514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technology/</v>
      </c>
      <c r="R1018" t="str">
        <f t="shared" si="93"/>
        <v>wearables</v>
      </c>
      <c r="S1018" s="10">
        <f t="shared" si="94"/>
        <v>38769.107129629629</v>
      </c>
      <c r="T1018" s="10">
        <f t="shared" si="95"/>
        <v>38814.065462962957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technology/</v>
      </c>
      <c r="R1019" t="str">
        <f t="shared" si="93"/>
        <v>wearables</v>
      </c>
      <c r="S1019" s="10">
        <f t="shared" si="94"/>
        <v>38636.675173611111</v>
      </c>
      <c r="T1019" s="10">
        <f t="shared" si="95"/>
        <v>38676.716840277775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technology/</v>
      </c>
      <c r="R1020" t="str">
        <f t="shared" si="93"/>
        <v>wearables</v>
      </c>
      <c r="S1020" s="10">
        <f t="shared" si="94"/>
        <v>38882.492280092592</v>
      </c>
      <c r="T1020" s="10">
        <f t="shared" si="95"/>
        <v>38912.492280092592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technology/</v>
      </c>
      <c r="R1021" t="str">
        <f t="shared" si="93"/>
        <v>wearables</v>
      </c>
      <c r="S1021" s="10">
        <f t="shared" si="94"/>
        <v>38356.973946759259</v>
      </c>
      <c r="T1021" s="10">
        <f t="shared" si="95"/>
        <v>38386.973946759259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music/</v>
      </c>
      <c r="R1022" t="str">
        <f t="shared" si="93"/>
        <v>electronic music</v>
      </c>
      <c r="S1022" s="10">
        <f t="shared" si="94"/>
        <v>38474.069548611107</v>
      </c>
      <c r="T1022" s="10">
        <f t="shared" si="95"/>
        <v>38504.032638888893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music/</v>
      </c>
      <c r="R1023" t="str">
        <f t="shared" si="93"/>
        <v>electronic music</v>
      </c>
      <c r="S1023" s="10">
        <f t="shared" si="94"/>
        <v>38618.251979166671</v>
      </c>
      <c r="T1023" s="10">
        <f t="shared" si="95"/>
        <v>38641.166666666672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music/</v>
      </c>
      <c r="R1024" t="str">
        <f t="shared" si="93"/>
        <v>electronic music</v>
      </c>
      <c r="S1024" s="10">
        <f t="shared" si="94"/>
        <v>38458.646724537044</v>
      </c>
      <c r="T1024" s="10">
        <f t="shared" si="95"/>
        <v>38488.646724537044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music/</v>
      </c>
      <c r="R1025" t="str">
        <f t="shared" si="93"/>
        <v>electronic music</v>
      </c>
      <c r="S1025" s="10">
        <f t="shared" si="94"/>
        <v>38492.919687500005</v>
      </c>
      <c r="T1025" s="10">
        <f t="shared" si="95"/>
        <v>38522.919687500005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music/</v>
      </c>
      <c r="R1026" t="str">
        <f t="shared" si="93"/>
        <v>electronic music</v>
      </c>
      <c r="S1026" s="10">
        <f t="shared" si="94"/>
        <v>38717.580590277779</v>
      </c>
      <c r="T1026" s="10">
        <f t="shared" si="95"/>
        <v>38747.580590277779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5">
        <f t="shared" ref="P1027:P1090" si="97">E1027/L1027</f>
        <v>71.848571428571432</v>
      </c>
      <c r="Q1027" t="str">
        <f t="shared" ref="Q1027:Q1090" si="98">LEFT(N1027,FIND("/",N1027))</f>
        <v>music/</v>
      </c>
      <c r="R1027" t="str">
        <f t="shared" ref="R1027:R1090" si="99">RIGHT(N1027,LEN(N1027)-FIND("/",N1027))</f>
        <v>electronic music</v>
      </c>
      <c r="S1027" s="10">
        <f t="shared" ref="S1027:S1090" si="100">(((J1027/60)/60)/24+DATE(1960,1,1))</f>
        <v>38396.833761574075</v>
      </c>
      <c r="T1027" s="10">
        <f t="shared" ref="T1027:T1090" si="101">(((I1027/60)/60)/24+DATE(1960,1,1))</f>
        <v>38426.792094907403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music/</v>
      </c>
      <c r="R1028" t="str">
        <f t="shared" si="99"/>
        <v>electronic music</v>
      </c>
      <c r="S1028" s="10">
        <f t="shared" si="100"/>
        <v>38773.407592592594</v>
      </c>
      <c r="T1028" s="10">
        <f t="shared" si="101"/>
        <v>38807.365925925929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music/</v>
      </c>
      <c r="R1029" t="str">
        <f t="shared" si="99"/>
        <v>electronic music</v>
      </c>
      <c r="S1029" s="10">
        <f t="shared" si="100"/>
        <v>38252.034108796295</v>
      </c>
      <c r="T1029" s="10">
        <f t="shared" si="101"/>
        <v>38282.034108796295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music/</v>
      </c>
      <c r="R1030" t="str">
        <f t="shared" si="99"/>
        <v>electronic music</v>
      </c>
      <c r="S1030" s="10">
        <f t="shared" si="100"/>
        <v>39102.627372685187</v>
      </c>
      <c r="T1030" s="10">
        <f t="shared" si="101"/>
        <v>39147.833333333328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music/</v>
      </c>
      <c r="R1031" t="str">
        <f t="shared" si="99"/>
        <v>electronic music</v>
      </c>
      <c r="S1031" s="10">
        <f t="shared" si="100"/>
        <v>38391.711886574078</v>
      </c>
      <c r="T1031" s="10">
        <f t="shared" si="101"/>
        <v>38445.915972222225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music/</v>
      </c>
      <c r="R1032" t="str">
        <f t="shared" si="99"/>
        <v>electronic music</v>
      </c>
      <c r="S1032" s="10">
        <f t="shared" si="100"/>
        <v>38958.483206018514</v>
      </c>
      <c r="T1032" s="10">
        <f t="shared" si="101"/>
        <v>38972.483206018514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music/</v>
      </c>
      <c r="R1033" t="str">
        <f t="shared" si="99"/>
        <v>electronic music</v>
      </c>
      <c r="S1033" s="10">
        <f t="shared" si="100"/>
        <v>38671.764004629629</v>
      </c>
      <c r="T1033" s="10">
        <f t="shared" si="101"/>
        <v>38701.764004629629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music/</v>
      </c>
      <c r="R1034" t="str">
        <f t="shared" si="99"/>
        <v>electronic music</v>
      </c>
      <c r="S1034" s="10">
        <f t="shared" si="100"/>
        <v>38861.666956018518</v>
      </c>
      <c r="T1034" s="10">
        <f t="shared" si="101"/>
        <v>38891.666956018518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music/</v>
      </c>
      <c r="R1035" t="str">
        <f t="shared" si="99"/>
        <v>electronic music</v>
      </c>
      <c r="S1035" s="10">
        <f t="shared" si="100"/>
        <v>39035.732407407413</v>
      </c>
      <c r="T1035" s="10">
        <f t="shared" si="101"/>
        <v>39063.732407407413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music/</v>
      </c>
      <c r="R1036" t="str">
        <f t="shared" si="99"/>
        <v>electronic music</v>
      </c>
      <c r="S1036" s="10">
        <f t="shared" si="100"/>
        <v>38902.166712962964</v>
      </c>
      <c r="T1036" s="10">
        <f t="shared" si="101"/>
        <v>38934.165972222225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music/</v>
      </c>
      <c r="R1037" t="str">
        <f t="shared" si="99"/>
        <v>electronic music</v>
      </c>
      <c r="S1037" s="10">
        <f t="shared" si="100"/>
        <v>38363.641435185185</v>
      </c>
      <c r="T1037" s="10">
        <f t="shared" si="101"/>
        <v>38393.641435185185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music/</v>
      </c>
      <c r="R1038" t="str">
        <f t="shared" si="99"/>
        <v>electronic music</v>
      </c>
      <c r="S1038" s="10">
        <f t="shared" si="100"/>
        <v>37596.448958333334</v>
      </c>
      <c r="T1038" s="10">
        <f t="shared" si="101"/>
        <v>37628.333333333336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music/</v>
      </c>
      <c r="R1039" t="str">
        <f t="shared" si="99"/>
        <v>electronic music</v>
      </c>
      <c r="S1039" s="10">
        <f t="shared" si="100"/>
        <v>38466.822476851856</v>
      </c>
      <c r="T1039" s="10">
        <f t="shared" si="101"/>
        <v>38489.208333333328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music/</v>
      </c>
      <c r="R1040" t="str">
        <f t="shared" si="99"/>
        <v>electronic music</v>
      </c>
      <c r="S1040" s="10">
        <f t="shared" si="100"/>
        <v>38765.231747685189</v>
      </c>
      <c r="T1040" s="10">
        <f t="shared" si="101"/>
        <v>38795.190081018518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music/</v>
      </c>
      <c r="R1041" t="str">
        <f t="shared" si="99"/>
        <v>electronic music</v>
      </c>
      <c r="S1041" s="10">
        <f t="shared" si="100"/>
        <v>39039.109328703707</v>
      </c>
      <c r="T1041" s="10">
        <f t="shared" si="101"/>
        <v>39064.332638888889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journalism/</v>
      </c>
      <c r="R1042" t="str">
        <f t="shared" si="99"/>
        <v>audio</v>
      </c>
      <c r="S1042" s="10">
        <f t="shared" si="100"/>
        <v>38926.708437499998</v>
      </c>
      <c r="T1042" s="10">
        <f t="shared" si="101"/>
        <v>38956.708437499998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journalism/</v>
      </c>
      <c r="R1043" t="str">
        <f t="shared" si="99"/>
        <v>audio</v>
      </c>
      <c r="S1043" s="10">
        <f t="shared" si="100"/>
        <v>38178.060092592597</v>
      </c>
      <c r="T1043" s="10">
        <f t="shared" si="101"/>
        <v>38198.060092592597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journalism/</v>
      </c>
      <c r="R1044" t="str">
        <f t="shared" si="99"/>
        <v>audio</v>
      </c>
      <c r="S1044" s="10">
        <f t="shared" si="100"/>
        <v>38198.696157407408</v>
      </c>
      <c r="T1044" s="10">
        <f t="shared" si="101"/>
        <v>38241.416666666664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journalism/</v>
      </c>
      <c r="R1045" t="str">
        <f t="shared" si="99"/>
        <v>audio</v>
      </c>
      <c r="S1045" s="10">
        <f t="shared" si="100"/>
        <v>38461.252951388888</v>
      </c>
      <c r="T1045" s="10">
        <f t="shared" si="101"/>
        <v>38491.252951388888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journalism/</v>
      </c>
      <c r="R1046" t="str">
        <f t="shared" si="99"/>
        <v>audio</v>
      </c>
      <c r="S1046" s="10">
        <f t="shared" si="100"/>
        <v>38358.925937499997</v>
      </c>
      <c r="T1046" s="10">
        <f t="shared" si="101"/>
        <v>38415.852083333331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journalism/</v>
      </c>
      <c r="R1047" t="str">
        <f t="shared" si="99"/>
        <v>audio</v>
      </c>
      <c r="S1047" s="10">
        <f t="shared" si="100"/>
        <v>38191.874421296299</v>
      </c>
      <c r="T1047" s="10">
        <f t="shared" si="101"/>
        <v>38221.874421296299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journalism/</v>
      </c>
      <c r="R1048" t="str">
        <f t="shared" si="99"/>
        <v>audio</v>
      </c>
      <c r="S1048" s="10">
        <f t="shared" si="100"/>
        <v>38666.851388888885</v>
      </c>
      <c r="T1048" s="10">
        <f t="shared" si="101"/>
        <v>38711.851388888885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journalism/</v>
      </c>
      <c r="R1049" t="str">
        <f t="shared" si="99"/>
        <v>audio</v>
      </c>
      <c r="S1049" s="10">
        <f t="shared" si="100"/>
        <v>38265.818460648145</v>
      </c>
      <c r="T1049" s="10">
        <f t="shared" si="101"/>
        <v>38295.860127314816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journalism/</v>
      </c>
      <c r="R1050" t="str">
        <f t="shared" si="99"/>
        <v>audio</v>
      </c>
      <c r="S1050" s="10">
        <f t="shared" si="100"/>
        <v>38945.053113425922</v>
      </c>
      <c r="T1050" s="10">
        <f t="shared" si="101"/>
        <v>38985.053113425922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journalism/</v>
      </c>
      <c r="R1051" t="str">
        <f t="shared" si="99"/>
        <v>audio</v>
      </c>
      <c r="S1051" s="10">
        <f t="shared" si="100"/>
        <v>38729.431076388893</v>
      </c>
      <c r="T1051" s="10">
        <f t="shared" si="101"/>
        <v>38759.431076388893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journalism/</v>
      </c>
      <c r="R1052" t="str">
        <f t="shared" si="99"/>
        <v>audio</v>
      </c>
      <c r="S1052" s="10">
        <f t="shared" si="100"/>
        <v>38578.7971875</v>
      </c>
      <c r="T1052" s="10">
        <f t="shared" si="101"/>
        <v>38608.7971875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journalism/</v>
      </c>
      <c r="R1053" t="str">
        <f t="shared" si="99"/>
        <v>audio</v>
      </c>
      <c r="S1053" s="10">
        <f t="shared" si="100"/>
        <v>38197.014178240745</v>
      </c>
      <c r="T1053" s="10">
        <f t="shared" si="101"/>
        <v>38225.014178240745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journalism/</v>
      </c>
      <c r="R1054" t="str">
        <f t="shared" si="99"/>
        <v>audio</v>
      </c>
      <c r="S1054" s="10">
        <f t="shared" si="100"/>
        <v>38830.797395833331</v>
      </c>
      <c r="T1054" s="10">
        <f t="shared" si="101"/>
        <v>38874.839583333334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journalism/</v>
      </c>
      <c r="R1055" t="str">
        <f t="shared" si="99"/>
        <v>audio</v>
      </c>
      <c r="S1055" s="10">
        <f t="shared" si="100"/>
        <v>39122.172824074078</v>
      </c>
      <c r="T1055" s="10">
        <f t="shared" si="101"/>
        <v>39147.172824074078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journalism/</v>
      </c>
      <c r="R1056" t="str">
        <f t="shared" si="99"/>
        <v>audio</v>
      </c>
      <c r="S1056" s="10">
        <f t="shared" si="100"/>
        <v>38178.851840277777</v>
      </c>
      <c r="T1056" s="10">
        <f t="shared" si="101"/>
        <v>38208.916666666664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journalism/</v>
      </c>
      <c r="R1057" t="str">
        <f t="shared" si="99"/>
        <v>audio</v>
      </c>
      <c r="S1057" s="10">
        <f t="shared" si="100"/>
        <v>38753.992418981477</v>
      </c>
      <c r="T1057" s="10">
        <f t="shared" si="101"/>
        <v>38783.992418981477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journalism/</v>
      </c>
      <c r="R1058" t="str">
        <f t="shared" si="99"/>
        <v>audio</v>
      </c>
      <c r="S1058" s="10">
        <f t="shared" si="100"/>
        <v>38405.719641203701</v>
      </c>
      <c r="T1058" s="10">
        <f t="shared" si="101"/>
        <v>38465.677974537044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journalism/</v>
      </c>
      <c r="R1059" t="str">
        <f t="shared" si="99"/>
        <v>audio</v>
      </c>
      <c r="S1059" s="10">
        <f t="shared" si="100"/>
        <v>39025.871331018512</v>
      </c>
      <c r="T1059" s="10">
        <f t="shared" si="101"/>
        <v>39055.912997685184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journalism/</v>
      </c>
      <c r="R1060" t="str">
        <f t="shared" si="99"/>
        <v>audio</v>
      </c>
      <c r="S1060" s="10">
        <f t="shared" si="100"/>
        <v>38394.900960648149</v>
      </c>
      <c r="T1060" s="10">
        <f t="shared" si="101"/>
        <v>38436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journalism/</v>
      </c>
      <c r="R1061" t="str">
        <f t="shared" si="99"/>
        <v>audio</v>
      </c>
      <c r="S1061" s="10">
        <f t="shared" si="100"/>
        <v>38393.79</v>
      </c>
      <c r="T1061" s="10">
        <f t="shared" si="101"/>
        <v>38423.748333333337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journalism/</v>
      </c>
      <c r="R1062" t="str">
        <f t="shared" si="99"/>
        <v>audio</v>
      </c>
      <c r="S1062" s="10">
        <f t="shared" si="100"/>
        <v>38426.913113425922</v>
      </c>
      <c r="T1062" s="10">
        <f t="shared" si="101"/>
        <v>38456.913113425922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journalism/</v>
      </c>
      <c r="R1063" t="str">
        <f t="shared" si="99"/>
        <v>audio</v>
      </c>
      <c r="S1063" s="10">
        <f t="shared" si="100"/>
        <v>38779.276712962965</v>
      </c>
      <c r="T1063" s="10">
        <f t="shared" si="101"/>
        <v>38839.041666666672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journalism/</v>
      </c>
      <c r="R1064" t="str">
        <f t="shared" si="99"/>
        <v>audio</v>
      </c>
      <c r="S1064" s="10">
        <f t="shared" si="100"/>
        <v>38903.807187500002</v>
      </c>
      <c r="T1064" s="10">
        <f t="shared" si="101"/>
        <v>38910.807187500002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journalism/</v>
      </c>
      <c r="R1065" t="str">
        <f t="shared" si="99"/>
        <v>audio</v>
      </c>
      <c r="S1065" s="10">
        <f t="shared" si="100"/>
        <v>38930.030810185184</v>
      </c>
      <c r="T1065" s="10">
        <f t="shared" si="101"/>
        <v>38960.030810185184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games/</v>
      </c>
      <c r="R1066" t="str">
        <f t="shared" si="99"/>
        <v>video games</v>
      </c>
      <c r="S1066" s="10">
        <f t="shared" si="100"/>
        <v>37764.228043981479</v>
      </c>
      <c r="T1066" s="10">
        <f t="shared" si="101"/>
        <v>37809.228043981479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games/</v>
      </c>
      <c r="R1067" t="str">
        <f t="shared" si="99"/>
        <v>video games</v>
      </c>
      <c r="S1067" s="10">
        <f t="shared" si="100"/>
        <v>38008.381041666667</v>
      </c>
      <c r="T1067" s="10">
        <f t="shared" si="101"/>
        <v>38036.381041666667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games/</v>
      </c>
      <c r="R1068" t="str">
        <f t="shared" si="99"/>
        <v>video games</v>
      </c>
      <c r="S1068" s="10">
        <f t="shared" si="100"/>
        <v>37792.962754629632</v>
      </c>
      <c r="T1068" s="10">
        <f t="shared" si="101"/>
        <v>37837.962754629632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games/</v>
      </c>
      <c r="R1069" t="str">
        <f t="shared" si="99"/>
        <v>video games</v>
      </c>
      <c r="S1069" s="10">
        <f t="shared" si="100"/>
        <v>37946.855682870373</v>
      </c>
      <c r="T1069" s="10">
        <f t="shared" si="101"/>
        <v>37976.855682870373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games/</v>
      </c>
      <c r="R1070" t="str">
        <f t="shared" si="99"/>
        <v>video games</v>
      </c>
      <c r="S1070" s="10">
        <f t="shared" si="100"/>
        <v>38787.371111111104</v>
      </c>
      <c r="T1070" s="10">
        <f t="shared" si="101"/>
        <v>38817.329444444447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games/</v>
      </c>
      <c r="R1071" t="str">
        <f t="shared" si="99"/>
        <v>video games</v>
      </c>
      <c r="S1071" s="10">
        <f t="shared" si="100"/>
        <v>37919.229849537034</v>
      </c>
      <c r="T1071" s="10">
        <f t="shared" si="101"/>
        <v>37951.271516203706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games/</v>
      </c>
      <c r="R1072" t="str">
        <f t="shared" si="99"/>
        <v>video games</v>
      </c>
      <c r="S1072" s="10">
        <f t="shared" si="100"/>
        <v>37510.011828703704</v>
      </c>
      <c r="T1072" s="10">
        <f t="shared" si="101"/>
        <v>37530.011828703704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games/</v>
      </c>
      <c r="R1073" t="str">
        <f t="shared" si="99"/>
        <v>video games</v>
      </c>
      <c r="S1073" s="10">
        <f t="shared" si="100"/>
        <v>38642.753391203703</v>
      </c>
      <c r="T1073" s="10">
        <f t="shared" si="101"/>
        <v>38672.795057870375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games/</v>
      </c>
      <c r="R1074" t="str">
        <f t="shared" si="99"/>
        <v>video games</v>
      </c>
      <c r="S1074" s="10">
        <f t="shared" si="100"/>
        <v>37992.832141203704</v>
      </c>
      <c r="T1074" s="10">
        <f t="shared" si="101"/>
        <v>38022.832141203704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games/</v>
      </c>
      <c r="R1075" t="str">
        <f t="shared" si="99"/>
        <v>video games</v>
      </c>
      <c r="S1075" s="10">
        <f t="shared" si="100"/>
        <v>37149.964594907404</v>
      </c>
      <c r="T1075" s="10">
        <f t="shared" si="101"/>
        <v>37179.964594907404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games/</v>
      </c>
      <c r="R1076" t="str">
        <f t="shared" si="99"/>
        <v>video games</v>
      </c>
      <c r="S1076" s="10">
        <f t="shared" si="100"/>
        <v>37960.172974537039</v>
      </c>
      <c r="T1076" s="10">
        <f t="shared" si="101"/>
        <v>37990.172974537039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games/</v>
      </c>
      <c r="R1077" t="str">
        <f t="shared" si="99"/>
        <v>video games</v>
      </c>
      <c r="S1077" s="10">
        <f t="shared" si="100"/>
        <v>37352.904120370367</v>
      </c>
      <c r="T1077" s="10">
        <f t="shared" si="101"/>
        <v>37382.904120370367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games/</v>
      </c>
      <c r="R1078" t="str">
        <f t="shared" si="99"/>
        <v>video games</v>
      </c>
      <c r="S1078" s="10">
        <f t="shared" si="100"/>
        <v>38185.377893518518</v>
      </c>
      <c r="T1078" s="10">
        <f t="shared" si="101"/>
        <v>38240.377893518518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games/</v>
      </c>
      <c r="R1079" t="str">
        <f t="shared" si="99"/>
        <v>video games</v>
      </c>
      <c r="S1079" s="10">
        <f t="shared" si="100"/>
        <v>38700.16679398148</v>
      </c>
      <c r="T1079" s="10">
        <f t="shared" si="101"/>
        <v>38730.16679398148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games/</v>
      </c>
      <c r="R1080" t="str">
        <f t="shared" si="99"/>
        <v>video games</v>
      </c>
      <c r="S1080" s="10">
        <f t="shared" si="100"/>
        <v>37048.195844907408</v>
      </c>
      <c r="T1080" s="10">
        <f t="shared" si="101"/>
        <v>37093.195844907408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games/</v>
      </c>
      <c r="R1081" t="str">
        <f t="shared" si="99"/>
        <v>video games</v>
      </c>
      <c r="S1081" s="10">
        <f t="shared" si="100"/>
        <v>38826.566388888896</v>
      </c>
      <c r="T1081" s="10">
        <f t="shared" si="101"/>
        <v>38851.566388888896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games/</v>
      </c>
      <c r="R1082" t="str">
        <f t="shared" si="99"/>
        <v>video games</v>
      </c>
      <c r="S1082" s="10">
        <f t="shared" si="100"/>
        <v>38087.138113425928</v>
      </c>
      <c r="T1082" s="10">
        <f t="shared" si="101"/>
        <v>38117.138113425928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games/</v>
      </c>
      <c r="R1083" t="str">
        <f t="shared" si="99"/>
        <v>video games</v>
      </c>
      <c r="S1083" s="10">
        <f t="shared" si="100"/>
        <v>38349.926990740743</v>
      </c>
      <c r="T1083" s="10">
        <f t="shared" si="101"/>
        <v>38379.926990740743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games/</v>
      </c>
      <c r="R1084" t="str">
        <f t="shared" si="99"/>
        <v>video games</v>
      </c>
      <c r="S1084" s="10">
        <f t="shared" si="100"/>
        <v>37448.906111111115</v>
      </c>
      <c r="T1084" s="10">
        <f t="shared" si="101"/>
        <v>37478.906111111115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games/</v>
      </c>
      <c r="R1085" t="str">
        <f t="shared" si="99"/>
        <v>video games</v>
      </c>
      <c r="S1085" s="10">
        <f t="shared" si="100"/>
        <v>38140.659525462965</v>
      </c>
      <c r="T1085" s="10">
        <f t="shared" si="101"/>
        <v>38200.659525462965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games/</v>
      </c>
      <c r="R1086" t="str">
        <f t="shared" si="99"/>
        <v>video games</v>
      </c>
      <c r="S1086" s="10">
        <f t="shared" si="100"/>
        <v>38176.912083333329</v>
      </c>
      <c r="T1086" s="10">
        <f t="shared" si="101"/>
        <v>38206.912083333329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games/</v>
      </c>
      <c r="R1087" t="str">
        <f t="shared" si="99"/>
        <v>video games</v>
      </c>
      <c r="S1087" s="10">
        <f t="shared" si="100"/>
        <v>38760.671006944445</v>
      </c>
      <c r="T1087" s="10">
        <f t="shared" si="101"/>
        <v>38790.629340277781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games/</v>
      </c>
      <c r="R1088" t="str">
        <f t="shared" si="99"/>
        <v>video games</v>
      </c>
      <c r="S1088" s="10">
        <f t="shared" si="100"/>
        <v>38192.866793981484</v>
      </c>
      <c r="T1088" s="10">
        <f t="shared" si="101"/>
        <v>38222.866793981484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games/</v>
      </c>
      <c r="R1089" t="str">
        <f t="shared" si="99"/>
        <v>video games</v>
      </c>
      <c r="S1089" s="10">
        <f t="shared" si="100"/>
        <v>38122.713969907411</v>
      </c>
      <c r="T1089" s="10">
        <f t="shared" si="101"/>
        <v>38152.713969907411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games/</v>
      </c>
      <c r="R1090" t="str">
        <f t="shared" si="99"/>
        <v>video games</v>
      </c>
      <c r="S1090" s="10">
        <f t="shared" si="100"/>
        <v>38070.799386574072</v>
      </c>
      <c r="T1090" s="10">
        <f t="shared" si="101"/>
        <v>38100.799386574072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5">
        <f t="shared" ref="P1091:P1154" si="103">E1091/L1091</f>
        <v>23.959183673469386</v>
      </c>
      <c r="Q1091" t="str">
        <f t="shared" ref="Q1091:Q1154" si="104">LEFT(N1091,FIND("/",N1091))</f>
        <v>games/</v>
      </c>
      <c r="R1091" t="str">
        <f t="shared" ref="R1091:R1154" si="105">RIGHT(N1091,LEN(N1091)-FIND("/",N1091))</f>
        <v>video games</v>
      </c>
      <c r="S1091" s="10">
        <f t="shared" ref="S1091:S1154" si="106">(((J1091/60)/60)/24+DATE(1960,1,1))</f>
        <v>38498.189525462964</v>
      </c>
      <c r="T1091" s="10">
        <f t="shared" ref="T1091:T1154" si="107">(((I1091/60)/60)/24+DATE(1960,1,1))</f>
        <v>38528.189525462964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games/</v>
      </c>
      <c r="R1092" t="str">
        <f t="shared" si="105"/>
        <v>video games</v>
      </c>
      <c r="S1092" s="10">
        <f t="shared" si="106"/>
        <v>38470.185798611114</v>
      </c>
      <c r="T1092" s="10">
        <f t="shared" si="107"/>
        <v>38500.185798611114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games/</v>
      </c>
      <c r="R1093" t="str">
        <f t="shared" si="105"/>
        <v>video games</v>
      </c>
      <c r="S1093" s="10">
        <f t="shared" si="106"/>
        <v>38787.820277777777</v>
      </c>
      <c r="T1093" s="10">
        <f t="shared" si="107"/>
        <v>38817.778611111105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games/</v>
      </c>
      <c r="R1094" t="str">
        <f t="shared" si="105"/>
        <v>video games</v>
      </c>
      <c r="S1094" s="10">
        <f t="shared" si="106"/>
        <v>37597.025902777779</v>
      </c>
      <c r="T1094" s="10">
        <f t="shared" si="107"/>
        <v>37627.025902777779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games/</v>
      </c>
      <c r="R1095" t="str">
        <f t="shared" si="105"/>
        <v>video games</v>
      </c>
      <c r="S1095" s="10">
        <f t="shared" si="106"/>
        <v>38743.973807870367</v>
      </c>
      <c r="T1095" s="10">
        <f t="shared" si="107"/>
        <v>38758.973807870367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games/</v>
      </c>
      <c r="R1096" t="str">
        <f t="shared" si="105"/>
        <v>video games</v>
      </c>
      <c r="S1096" s="10">
        <f t="shared" si="106"/>
        <v>37142.713344907403</v>
      </c>
      <c r="T1096" s="10">
        <f t="shared" si="107"/>
        <v>37172.713344907403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games/</v>
      </c>
      <c r="R1097" t="str">
        <f t="shared" si="105"/>
        <v>video games</v>
      </c>
      <c r="S1097" s="10">
        <f t="shared" si="106"/>
        <v>37833.537268518521</v>
      </c>
      <c r="T1097" s="10">
        <f t="shared" si="107"/>
        <v>37863.537268518521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games/</v>
      </c>
      <c r="R1098" t="str">
        <f t="shared" si="105"/>
        <v>video games</v>
      </c>
      <c r="S1098" s="10">
        <f t="shared" si="106"/>
        <v>38232.51798611111</v>
      </c>
      <c r="T1098" s="10">
        <f t="shared" si="107"/>
        <v>38263.145833333336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games/</v>
      </c>
      <c r="R1099" t="str">
        <f t="shared" si="105"/>
        <v>video games</v>
      </c>
      <c r="S1099" s="10">
        <f t="shared" si="106"/>
        <v>38007.792557870373</v>
      </c>
      <c r="T1099" s="10">
        <f t="shared" si="107"/>
        <v>38047.792557870373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games/</v>
      </c>
      <c r="R1100" t="str">
        <f t="shared" si="105"/>
        <v>video games</v>
      </c>
      <c r="S1100" s="10">
        <f t="shared" si="106"/>
        <v>38059.762673611112</v>
      </c>
      <c r="T1100" s="10">
        <f t="shared" si="107"/>
        <v>38089.762673611112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games/</v>
      </c>
      <c r="R1101" t="str">
        <f t="shared" si="105"/>
        <v>video games</v>
      </c>
      <c r="S1101" s="10">
        <f t="shared" si="106"/>
        <v>38454.836435185185</v>
      </c>
      <c r="T1101" s="10">
        <f t="shared" si="107"/>
        <v>38484.836435185185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games/</v>
      </c>
      <c r="R1102" t="str">
        <f t="shared" si="105"/>
        <v>video games</v>
      </c>
      <c r="S1102" s="10">
        <f t="shared" si="106"/>
        <v>38731.110775462963</v>
      </c>
      <c r="T1102" s="10">
        <f t="shared" si="107"/>
        <v>38761.110775462963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games/</v>
      </c>
      <c r="R1103" t="str">
        <f t="shared" si="105"/>
        <v>video games</v>
      </c>
      <c r="S1103" s="10">
        <f t="shared" si="106"/>
        <v>38885.77243055556</v>
      </c>
      <c r="T1103" s="10">
        <f t="shared" si="107"/>
        <v>38912.758333333331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games/</v>
      </c>
      <c r="R1104" t="str">
        <f t="shared" si="105"/>
        <v>video games</v>
      </c>
      <c r="S1104" s="10">
        <f t="shared" si="106"/>
        <v>37924.045428240745</v>
      </c>
      <c r="T1104" s="10">
        <f t="shared" si="107"/>
        <v>37964.249305555553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games/</v>
      </c>
      <c r="R1105" t="str">
        <f t="shared" si="105"/>
        <v>video games</v>
      </c>
      <c r="S1105" s="10">
        <f t="shared" si="106"/>
        <v>38826.22210648148</v>
      </c>
      <c r="T1105" s="10">
        <f t="shared" si="107"/>
        <v>38886.22210648148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games/</v>
      </c>
      <c r="R1106" t="str">
        <f t="shared" si="105"/>
        <v>video games</v>
      </c>
      <c r="S1106" s="10">
        <f t="shared" si="106"/>
        <v>38118.40996527778</v>
      </c>
      <c r="T1106" s="10">
        <f t="shared" si="107"/>
        <v>38148.40996527778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games/</v>
      </c>
      <c r="R1107" t="str">
        <f t="shared" si="105"/>
        <v>video games</v>
      </c>
      <c r="S1107" s="10">
        <f t="shared" si="106"/>
        <v>38039.135729166665</v>
      </c>
      <c r="T1107" s="10">
        <f t="shared" si="107"/>
        <v>38069.0940625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games/</v>
      </c>
      <c r="R1108" t="str">
        <f t="shared" si="105"/>
        <v>video games</v>
      </c>
      <c r="S1108" s="10">
        <f t="shared" si="106"/>
        <v>37320.740451388891</v>
      </c>
      <c r="T1108" s="10">
        <f t="shared" si="107"/>
        <v>37350.698784722219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games/</v>
      </c>
      <c r="R1109" t="str">
        <f t="shared" si="105"/>
        <v>video games</v>
      </c>
      <c r="S1109" s="10">
        <f t="shared" si="106"/>
        <v>38160.861388888887</v>
      </c>
      <c r="T1109" s="10">
        <f t="shared" si="107"/>
        <v>38190.861388888887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games/</v>
      </c>
      <c r="R1110" t="str">
        <f t="shared" si="105"/>
        <v>video games</v>
      </c>
      <c r="S1110" s="10">
        <f t="shared" si="106"/>
        <v>37299.636979166666</v>
      </c>
      <c r="T1110" s="10">
        <f t="shared" si="107"/>
        <v>37359.595312500001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games/</v>
      </c>
      <c r="R1111" t="str">
        <f t="shared" si="105"/>
        <v>video games</v>
      </c>
      <c r="S1111" s="10">
        <f t="shared" si="106"/>
        <v>39009.752199074079</v>
      </c>
      <c r="T1111" s="10">
        <f t="shared" si="107"/>
        <v>39039.793865740736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games/</v>
      </c>
      <c r="R1112" t="str">
        <f t="shared" si="105"/>
        <v>video games</v>
      </c>
      <c r="S1112" s="10">
        <f t="shared" si="106"/>
        <v>37567.933124999996</v>
      </c>
      <c r="T1112" s="10">
        <f t="shared" si="107"/>
        <v>37597.933124999996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games/</v>
      </c>
      <c r="R1113" t="str">
        <f t="shared" si="105"/>
        <v>video games</v>
      </c>
      <c r="S1113" s="10">
        <f t="shared" si="106"/>
        <v>38694.203587962969</v>
      </c>
      <c r="T1113" s="10">
        <f t="shared" si="107"/>
        <v>38724.203587962969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games/</v>
      </c>
      <c r="R1114" t="str">
        <f t="shared" si="105"/>
        <v>video games</v>
      </c>
      <c r="S1114" s="10">
        <f t="shared" si="106"/>
        <v>38310.759386574078</v>
      </c>
      <c r="T1114" s="10">
        <f t="shared" si="107"/>
        <v>38370.354166666672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games/</v>
      </c>
      <c r="R1115" t="str">
        <f t="shared" si="105"/>
        <v>video games</v>
      </c>
      <c r="S1115" s="10">
        <f t="shared" si="106"/>
        <v>38182.977083333331</v>
      </c>
      <c r="T1115" s="10">
        <f t="shared" si="107"/>
        <v>38212.977083333331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games/</v>
      </c>
      <c r="R1116" t="str">
        <f t="shared" si="105"/>
        <v>video games</v>
      </c>
      <c r="S1116" s="10">
        <f t="shared" si="106"/>
        <v>37873.345914351856</v>
      </c>
      <c r="T1116" s="10">
        <f t="shared" si="107"/>
        <v>37903.345914351856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games/</v>
      </c>
      <c r="R1117" t="str">
        <f t="shared" si="105"/>
        <v>video games</v>
      </c>
      <c r="S1117" s="10">
        <f t="shared" si="106"/>
        <v>38776.695543981477</v>
      </c>
      <c r="T1117" s="10">
        <f t="shared" si="107"/>
        <v>38806.653877314813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games/</v>
      </c>
      <c r="R1118" t="str">
        <f t="shared" si="105"/>
        <v>video games</v>
      </c>
      <c r="S1118" s="10">
        <f t="shared" si="106"/>
        <v>37356.847314814811</v>
      </c>
      <c r="T1118" s="10">
        <f t="shared" si="107"/>
        <v>37416.847314814811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games/</v>
      </c>
      <c r="R1119" t="str">
        <f t="shared" si="105"/>
        <v>video games</v>
      </c>
      <c r="S1119" s="10">
        <f t="shared" si="106"/>
        <v>38680.598530092597</v>
      </c>
      <c r="T1119" s="10">
        <f t="shared" si="107"/>
        <v>38710.598530092597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games/</v>
      </c>
      <c r="R1120" t="str">
        <f t="shared" si="105"/>
        <v>video games</v>
      </c>
      <c r="S1120" s="10">
        <f t="shared" si="106"/>
        <v>38051.16642361111</v>
      </c>
      <c r="T1120" s="10">
        <f t="shared" si="107"/>
        <v>38081.124756944446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games/</v>
      </c>
      <c r="R1121" t="str">
        <f t="shared" si="105"/>
        <v>video games</v>
      </c>
      <c r="S1121" s="10">
        <f t="shared" si="106"/>
        <v>38069.792407407411</v>
      </c>
      <c r="T1121" s="10">
        <f t="shared" si="107"/>
        <v>38082.792407407411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games/</v>
      </c>
      <c r="R1122" t="str">
        <f t="shared" si="105"/>
        <v>video games</v>
      </c>
      <c r="S1122" s="10">
        <f t="shared" si="106"/>
        <v>37146.872685185182</v>
      </c>
      <c r="T1122" s="10">
        <f t="shared" si="107"/>
        <v>37191.872685185182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games/</v>
      </c>
      <c r="R1123" t="str">
        <f t="shared" si="105"/>
        <v>video games</v>
      </c>
      <c r="S1123" s="10">
        <f t="shared" si="106"/>
        <v>38759.934212962966</v>
      </c>
      <c r="T1123" s="10">
        <f t="shared" si="107"/>
        <v>38789.892546296294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games/</v>
      </c>
      <c r="R1124" t="str">
        <f t="shared" si="105"/>
        <v>video games</v>
      </c>
      <c r="S1124" s="10">
        <f t="shared" si="106"/>
        <v>37757.703993055555</v>
      </c>
      <c r="T1124" s="10">
        <f t="shared" si="107"/>
        <v>37771.703993055555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games/</v>
      </c>
      <c r="R1125" t="str">
        <f t="shared" si="105"/>
        <v>video games</v>
      </c>
      <c r="S1125" s="10">
        <f t="shared" si="106"/>
        <v>38065.5237037037</v>
      </c>
      <c r="T1125" s="10">
        <f t="shared" si="107"/>
        <v>38095.5237037037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games/</v>
      </c>
      <c r="R1126" t="str">
        <f t="shared" si="105"/>
        <v>mobile games</v>
      </c>
      <c r="S1126" s="10">
        <f t="shared" si="106"/>
        <v>38441.667256944449</v>
      </c>
      <c r="T1126" s="10">
        <f t="shared" si="107"/>
        <v>38471.667256944449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games/</v>
      </c>
      <c r="R1127" t="str">
        <f t="shared" si="105"/>
        <v>mobile games</v>
      </c>
      <c r="S1127" s="10">
        <f t="shared" si="106"/>
        <v>38559.624189814815</v>
      </c>
      <c r="T1127" s="10">
        <f t="shared" si="107"/>
        <v>38619.624189814815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games/</v>
      </c>
      <c r="R1128" t="str">
        <f t="shared" si="105"/>
        <v>mobile games</v>
      </c>
      <c r="S1128" s="10">
        <f t="shared" si="106"/>
        <v>38882.327476851846</v>
      </c>
      <c r="T1128" s="10">
        <f t="shared" si="107"/>
        <v>38912.327476851846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games/</v>
      </c>
      <c r="R1129" t="str">
        <f t="shared" si="105"/>
        <v>mobile games</v>
      </c>
      <c r="S1129" s="10">
        <f t="shared" si="106"/>
        <v>38273.854166666664</v>
      </c>
      <c r="T1129" s="10">
        <f t="shared" si="107"/>
        <v>38304.895833333328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games/</v>
      </c>
      <c r="R1130" t="str">
        <f t="shared" si="105"/>
        <v>mobile games</v>
      </c>
      <c r="S1130" s="10">
        <f t="shared" si="106"/>
        <v>38175.649502314816</v>
      </c>
      <c r="T1130" s="10">
        <f t="shared" si="107"/>
        <v>38205.649502314816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games/</v>
      </c>
      <c r="R1131" t="str">
        <f t="shared" si="105"/>
        <v>mobile games</v>
      </c>
      <c r="S1131" s="10">
        <f t="shared" si="106"/>
        <v>38843.264965277776</v>
      </c>
      <c r="T1131" s="10">
        <f t="shared" si="107"/>
        <v>38873.264965277776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games/</v>
      </c>
      <c r="R1132" t="str">
        <f t="shared" si="105"/>
        <v>mobile games</v>
      </c>
      <c r="S1132" s="10">
        <f t="shared" si="106"/>
        <v>38255.996527777781</v>
      </c>
      <c r="T1132" s="10">
        <f t="shared" si="107"/>
        <v>38316.038194444445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games/</v>
      </c>
      <c r="R1133" t="str">
        <f t="shared" si="105"/>
        <v>mobile games</v>
      </c>
      <c r="S1133" s="10">
        <f t="shared" si="106"/>
        <v>38679.908194444448</v>
      </c>
      <c r="T1133" s="10">
        <f t="shared" si="107"/>
        <v>38709.908194444448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games/</v>
      </c>
      <c r="R1134" t="str">
        <f t="shared" si="105"/>
        <v>mobile games</v>
      </c>
      <c r="S1134" s="10">
        <f t="shared" si="106"/>
        <v>39053.115405092598</v>
      </c>
      <c r="T1134" s="10">
        <f t="shared" si="107"/>
        <v>39083.115405092598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games/</v>
      </c>
      <c r="R1135" t="str">
        <f t="shared" si="105"/>
        <v>mobile games</v>
      </c>
      <c r="S1135" s="10">
        <f t="shared" si="106"/>
        <v>38168.407187500001</v>
      </c>
      <c r="T1135" s="10">
        <f t="shared" si="107"/>
        <v>38198.407187500001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games/</v>
      </c>
      <c r="R1136" t="str">
        <f t="shared" si="105"/>
        <v>mobile games</v>
      </c>
      <c r="S1136" s="10">
        <f t="shared" si="106"/>
        <v>38305.285046296296</v>
      </c>
      <c r="T1136" s="10">
        <f t="shared" si="107"/>
        <v>38319.189583333333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games/</v>
      </c>
      <c r="R1137" t="str">
        <f t="shared" si="105"/>
        <v>mobile games</v>
      </c>
      <c r="S1137" s="10">
        <f t="shared" si="106"/>
        <v>38905.989513888882</v>
      </c>
      <c r="T1137" s="10">
        <f t="shared" si="107"/>
        <v>38935.989513888882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games/</v>
      </c>
      <c r="R1138" t="str">
        <f t="shared" si="105"/>
        <v>mobile games</v>
      </c>
      <c r="S1138" s="10">
        <f t="shared" si="106"/>
        <v>38674.671631944439</v>
      </c>
      <c r="T1138" s="10">
        <f t="shared" si="107"/>
        <v>38704.671631944439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games/</v>
      </c>
      <c r="R1139" t="str">
        <f t="shared" si="105"/>
        <v>mobile games</v>
      </c>
      <c r="S1139" s="10">
        <f t="shared" si="106"/>
        <v>38800.819687499999</v>
      </c>
      <c r="T1139" s="10">
        <f t="shared" si="107"/>
        <v>38830.819687499999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games/</v>
      </c>
      <c r="R1140" t="str">
        <f t="shared" si="105"/>
        <v>mobile games</v>
      </c>
      <c r="S1140" s="10">
        <f t="shared" si="106"/>
        <v>39083.9066087963</v>
      </c>
      <c r="T1140" s="10">
        <f t="shared" si="107"/>
        <v>39103.9066087963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games/</v>
      </c>
      <c r="R1141" t="str">
        <f t="shared" si="105"/>
        <v>mobile games</v>
      </c>
      <c r="S1141" s="10">
        <f t="shared" si="106"/>
        <v>38322.347523148142</v>
      </c>
      <c r="T1141" s="10">
        <f t="shared" si="107"/>
        <v>38352.347523148142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games/</v>
      </c>
      <c r="R1142" t="str">
        <f t="shared" si="105"/>
        <v>mobile games</v>
      </c>
      <c r="S1142" s="10">
        <f t="shared" si="106"/>
        <v>38539.462048611109</v>
      </c>
      <c r="T1142" s="10">
        <f t="shared" si="107"/>
        <v>38569.462048611109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games/</v>
      </c>
      <c r="R1143" t="str">
        <f t="shared" si="105"/>
        <v>mobile games</v>
      </c>
      <c r="S1143" s="10">
        <f t="shared" si="106"/>
        <v>38511.699652777781</v>
      </c>
      <c r="T1143" s="10">
        <f t="shared" si="107"/>
        <v>38541.699652777781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games/</v>
      </c>
      <c r="R1144" t="str">
        <f t="shared" si="105"/>
        <v>mobile games</v>
      </c>
      <c r="S1144" s="10">
        <f t="shared" si="106"/>
        <v>38369.006099537044</v>
      </c>
      <c r="T1144" s="10">
        <f t="shared" si="107"/>
        <v>38399.006099537044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games/</v>
      </c>
      <c r="R1145" t="str">
        <f t="shared" si="105"/>
        <v>mobile games</v>
      </c>
      <c r="S1145" s="10">
        <f t="shared" si="106"/>
        <v>38672.19358796296</v>
      </c>
      <c r="T1145" s="10">
        <f t="shared" si="107"/>
        <v>38702.19358796296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food/</v>
      </c>
      <c r="R1146" t="str">
        <f t="shared" si="105"/>
        <v>food trucks</v>
      </c>
      <c r="S1146" s="10">
        <f t="shared" si="106"/>
        <v>38440.181944444441</v>
      </c>
      <c r="T1146" s="10">
        <f t="shared" si="107"/>
        <v>38470.181944444441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food/</v>
      </c>
      <c r="R1147" t="str">
        <f t="shared" si="105"/>
        <v>food trucks</v>
      </c>
      <c r="S1147" s="10">
        <f t="shared" si="106"/>
        <v>38201.747592592597</v>
      </c>
      <c r="T1147" s="10">
        <f t="shared" si="107"/>
        <v>38261.747592592597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food/</v>
      </c>
      <c r="R1148" t="str">
        <f t="shared" si="105"/>
        <v>food trucks</v>
      </c>
      <c r="S1148" s="10">
        <f t="shared" si="106"/>
        <v>38070.9533912037</v>
      </c>
      <c r="T1148" s="10">
        <f t="shared" si="107"/>
        <v>38108.9533912037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food/</v>
      </c>
      <c r="R1149" t="str">
        <f t="shared" si="105"/>
        <v>food trucks</v>
      </c>
      <c r="S1149" s="10">
        <f t="shared" si="106"/>
        <v>38218.972025462965</v>
      </c>
      <c r="T1149" s="10">
        <f t="shared" si="107"/>
        <v>38278.972025462965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food/</v>
      </c>
      <c r="R1150" t="str">
        <f t="shared" si="105"/>
        <v>food trucks</v>
      </c>
      <c r="S1150" s="10">
        <f t="shared" si="106"/>
        <v>39022.171076388884</v>
      </c>
      <c r="T1150" s="10">
        <f t="shared" si="107"/>
        <v>39052.212743055556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food/</v>
      </c>
      <c r="R1151" t="str">
        <f t="shared" si="105"/>
        <v>food trucks</v>
      </c>
      <c r="S1151" s="10">
        <f t="shared" si="106"/>
        <v>38854.71025462963</v>
      </c>
      <c r="T1151" s="10">
        <f t="shared" si="107"/>
        <v>38884.71025462963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food/</v>
      </c>
      <c r="R1152" t="str">
        <f t="shared" si="105"/>
        <v>food trucks</v>
      </c>
      <c r="S1152" s="10">
        <f t="shared" si="106"/>
        <v>38664.954571759255</v>
      </c>
      <c r="T1152" s="10">
        <f t="shared" si="107"/>
        <v>38724.954571759255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food/</v>
      </c>
      <c r="R1153" t="str">
        <f t="shared" si="105"/>
        <v>food trucks</v>
      </c>
      <c r="S1153" s="10">
        <f t="shared" si="106"/>
        <v>38571.102581018517</v>
      </c>
      <c r="T1153" s="10">
        <f t="shared" si="107"/>
        <v>38601.102581018517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food/</v>
      </c>
      <c r="R1154" t="str">
        <f t="shared" si="105"/>
        <v>food trucks</v>
      </c>
      <c r="S1154" s="10">
        <f t="shared" si="106"/>
        <v>38456.709629629629</v>
      </c>
      <c r="T1154" s="10">
        <f t="shared" si="107"/>
        <v>38486.709629629629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5">
        <f t="shared" ref="P1155:P1218" si="109">E1155/L1155</f>
        <v>50</v>
      </c>
      <c r="Q1155" t="str">
        <f t="shared" ref="Q1155:Q1218" si="110">LEFT(N1155,FIND("/",N1155))</f>
        <v>food/</v>
      </c>
      <c r="R1155" t="str">
        <f t="shared" ref="R1155:R1218" si="111">RIGHT(N1155,LEN(N1155)-FIND("/",N1155))</f>
        <v>food trucks</v>
      </c>
      <c r="S1155" s="10">
        <f t="shared" ref="S1155:S1218" si="112">(((J1155/60)/60)/24+DATE(1960,1,1))</f>
        <v>38490.714178240742</v>
      </c>
      <c r="T1155" s="10">
        <f t="shared" ref="T1155:T1218" si="113">(((I1155/60)/60)/24+DATE(1960,1,1))</f>
        <v>38520.714178240742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food/</v>
      </c>
      <c r="R1156" t="str">
        <f t="shared" si="111"/>
        <v>food trucks</v>
      </c>
      <c r="S1156" s="10">
        <f t="shared" si="112"/>
        <v>38570.108865740738</v>
      </c>
      <c r="T1156" s="10">
        <f t="shared" si="113"/>
        <v>38600.108865740738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food/</v>
      </c>
      <c r="R1157" t="str">
        <f t="shared" si="111"/>
        <v>food trucks</v>
      </c>
      <c r="S1157" s="10">
        <f t="shared" si="112"/>
        <v>38182.763981481483</v>
      </c>
      <c r="T1157" s="10">
        <f t="shared" si="113"/>
        <v>38212.763981481483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food/</v>
      </c>
      <c r="R1158" t="str">
        <f t="shared" si="111"/>
        <v>food trucks</v>
      </c>
      <c r="S1158" s="10">
        <f t="shared" si="112"/>
        <v>38376.07131944444</v>
      </c>
      <c r="T1158" s="10">
        <f t="shared" si="113"/>
        <v>38406.07131944444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food/</v>
      </c>
      <c r="R1159" t="str">
        <f t="shared" si="111"/>
        <v>food trucks</v>
      </c>
      <c r="S1159" s="10">
        <f t="shared" si="112"/>
        <v>38265.628240740742</v>
      </c>
      <c r="T1159" s="10">
        <f t="shared" si="113"/>
        <v>38325.669907407413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food/</v>
      </c>
      <c r="R1160" t="str">
        <f t="shared" si="111"/>
        <v>food trucks</v>
      </c>
      <c r="S1160" s="10">
        <f t="shared" si="112"/>
        <v>38299.09175925926</v>
      </c>
      <c r="T1160" s="10">
        <f t="shared" si="113"/>
        <v>38329.09175925926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food/</v>
      </c>
      <c r="R1161" t="str">
        <f t="shared" si="111"/>
        <v>food trucks</v>
      </c>
      <c r="S1161" s="10">
        <f t="shared" si="112"/>
        <v>38501.726446759261</v>
      </c>
      <c r="T1161" s="10">
        <f t="shared" si="113"/>
        <v>38532.65625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food/</v>
      </c>
      <c r="R1162" t="str">
        <f t="shared" si="111"/>
        <v>food trucks</v>
      </c>
      <c r="S1162" s="10">
        <f t="shared" si="112"/>
        <v>38408.154930555553</v>
      </c>
      <c r="T1162" s="10">
        <f t="shared" si="113"/>
        <v>38438.113263888896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food/</v>
      </c>
      <c r="R1163" t="str">
        <f t="shared" si="111"/>
        <v>food trucks</v>
      </c>
      <c r="S1163" s="10">
        <f t="shared" si="112"/>
        <v>38469.629502314812</v>
      </c>
      <c r="T1163" s="10">
        <f t="shared" si="113"/>
        <v>38490.629502314812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food/</v>
      </c>
      <c r="R1164" t="str">
        <f t="shared" si="111"/>
        <v>food trucks</v>
      </c>
      <c r="S1164" s="10">
        <f t="shared" si="112"/>
        <v>38223.683611111112</v>
      </c>
      <c r="T1164" s="10">
        <f t="shared" si="113"/>
        <v>38254.683611111112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food/</v>
      </c>
      <c r="R1165" t="str">
        <f t="shared" si="111"/>
        <v>food trucks</v>
      </c>
      <c r="S1165" s="10">
        <f t="shared" si="112"/>
        <v>38177.723611111112</v>
      </c>
      <c r="T1165" s="10">
        <f t="shared" si="113"/>
        <v>38207.723611111112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food/</v>
      </c>
      <c r="R1166" t="str">
        <f t="shared" si="111"/>
        <v>food trucks</v>
      </c>
      <c r="S1166" s="10">
        <f t="shared" si="112"/>
        <v>38856.724328703705</v>
      </c>
      <c r="T1166" s="10">
        <f t="shared" si="113"/>
        <v>38886.724328703705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food/</v>
      </c>
      <c r="R1167" t="str">
        <f t="shared" si="111"/>
        <v>food trucks</v>
      </c>
      <c r="S1167" s="10">
        <f t="shared" si="112"/>
        <v>38139.214467592588</v>
      </c>
      <c r="T1167" s="10">
        <f t="shared" si="113"/>
        <v>38173.214467592588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food/</v>
      </c>
      <c r="R1168" t="str">
        <f t="shared" si="111"/>
        <v>food trucks</v>
      </c>
      <c r="S1168" s="10">
        <f t="shared" si="112"/>
        <v>38497.485439814816</v>
      </c>
      <c r="T1168" s="10">
        <f t="shared" si="113"/>
        <v>38528.166666666672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food/</v>
      </c>
      <c r="R1169" t="str">
        <f t="shared" si="111"/>
        <v>food trucks</v>
      </c>
      <c r="S1169" s="10">
        <f t="shared" si="112"/>
        <v>38210.734895833331</v>
      </c>
      <c r="T1169" s="10">
        <f t="shared" si="113"/>
        <v>38241.734895833331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food/</v>
      </c>
      <c r="R1170" t="str">
        <f t="shared" si="111"/>
        <v>food trucks</v>
      </c>
      <c r="S1170" s="10">
        <f t="shared" si="112"/>
        <v>38952.053993055553</v>
      </c>
      <c r="T1170" s="10">
        <f t="shared" si="113"/>
        <v>38982.053993055553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food/</v>
      </c>
      <c r="R1171" t="str">
        <f t="shared" si="111"/>
        <v>food trucks</v>
      </c>
      <c r="S1171" s="10">
        <f t="shared" si="112"/>
        <v>38374.353738425925</v>
      </c>
      <c r="T1171" s="10">
        <f t="shared" si="113"/>
        <v>38404.353738425925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food/</v>
      </c>
      <c r="R1172" t="str">
        <f t="shared" si="111"/>
        <v>food trucks</v>
      </c>
      <c r="S1172" s="10">
        <f t="shared" si="112"/>
        <v>38471.893182870372</v>
      </c>
      <c r="T1172" s="10">
        <f t="shared" si="113"/>
        <v>38501.893182870372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food/</v>
      </c>
      <c r="R1173" t="str">
        <f t="shared" si="111"/>
        <v>food trucks</v>
      </c>
      <c r="S1173" s="10">
        <f t="shared" si="112"/>
        <v>38285.804710648146</v>
      </c>
      <c r="T1173" s="10">
        <f t="shared" si="113"/>
        <v>38303.846377314811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food/</v>
      </c>
      <c r="R1174" t="str">
        <f t="shared" si="111"/>
        <v>food trucks</v>
      </c>
      <c r="S1174" s="10">
        <f t="shared" si="112"/>
        <v>38188.682314814818</v>
      </c>
      <c r="T1174" s="10">
        <f t="shared" si="113"/>
        <v>38218.682314814818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food/</v>
      </c>
      <c r="R1175" t="str">
        <f t="shared" si="111"/>
        <v>food trucks</v>
      </c>
      <c r="S1175" s="10">
        <f t="shared" si="112"/>
        <v>38531.185844907406</v>
      </c>
      <c r="T1175" s="10">
        <f t="shared" si="113"/>
        <v>38566.185844907406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food/</v>
      </c>
      <c r="R1176" t="str">
        <f t="shared" si="111"/>
        <v>food trucks</v>
      </c>
      <c r="S1176" s="10">
        <f t="shared" si="112"/>
        <v>38815.84174768519</v>
      </c>
      <c r="T1176" s="10">
        <f t="shared" si="113"/>
        <v>38845.84174768519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food/</v>
      </c>
      <c r="R1177" t="str">
        <f t="shared" si="111"/>
        <v>food trucks</v>
      </c>
      <c r="S1177" s="10">
        <f t="shared" si="112"/>
        <v>38517.728460648148</v>
      </c>
      <c r="T1177" s="10">
        <f t="shared" si="113"/>
        <v>38547.728460648148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food/</v>
      </c>
      <c r="R1178" t="str">
        <f t="shared" si="111"/>
        <v>food trucks</v>
      </c>
      <c r="S1178" s="10">
        <f t="shared" si="112"/>
        <v>39093.019652777773</v>
      </c>
      <c r="T1178" s="10">
        <f t="shared" si="113"/>
        <v>39147.541666666672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food/</v>
      </c>
      <c r="R1179" t="str">
        <f t="shared" si="111"/>
        <v>food trucks</v>
      </c>
      <c r="S1179" s="10">
        <f t="shared" si="112"/>
        <v>38244.660833333335</v>
      </c>
      <c r="T1179" s="10">
        <f t="shared" si="113"/>
        <v>38274.660833333335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food/</v>
      </c>
      <c r="R1180" t="str">
        <f t="shared" si="111"/>
        <v>food trucks</v>
      </c>
      <c r="S1180" s="10">
        <f t="shared" si="112"/>
        <v>38184.905694444446</v>
      </c>
      <c r="T1180" s="10">
        <f t="shared" si="113"/>
        <v>38214.905694444446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food/</v>
      </c>
      <c r="R1181" t="str">
        <f t="shared" si="111"/>
        <v>food trucks</v>
      </c>
      <c r="S1181" s="10">
        <f t="shared" si="112"/>
        <v>38622.720219907409</v>
      </c>
      <c r="T1181" s="10">
        <f t="shared" si="113"/>
        <v>38652.720219907409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food/</v>
      </c>
      <c r="R1182" t="str">
        <f t="shared" si="111"/>
        <v>food trucks</v>
      </c>
      <c r="S1182" s="10">
        <f t="shared" si="112"/>
        <v>38128.806875000002</v>
      </c>
      <c r="T1182" s="10">
        <f t="shared" si="113"/>
        <v>38165.806875000002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food/</v>
      </c>
      <c r="R1183" t="str">
        <f t="shared" si="111"/>
        <v>food trucks</v>
      </c>
      <c r="S1183" s="10">
        <f t="shared" si="112"/>
        <v>38381.339363425926</v>
      </c>
      <c r="T1183" s="10">
        <f t="shared" si="113"/>
        <v>38411.339363425926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food/</v>
      </c>
      <c r="R1184" t="str">
        <f t="shared" si="111"/>
        <v>food trucks</v>
      </c>
      <c r="S1184" s="10">
        <f t="shared" si="112"/>
        <v>39075.827407407407</v>
      </c>
      <c r="T1184" s="10">
        <f t="shared" si="113"/>
        <v>39094.695833333331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food/</v>
      </c>
      <c r="R1185" t="str">
        <f t="shared" si="111"/>
        <v>food trucks</v>
      </c>
      <c r="S1185" s="10">
        <f t="shared" si="112"/>
        <v>39003.86137731481</v>
      </c>
      <c r="T1185" s="10">
        <f t="shared" si="113"/>
        <v>39023.165972222225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photography/</v>
      </c>
      <c r="R1186" t="str">
        <f t="shared" si="111"/>
        <v>photobooks</v>
      </c>
      <c r="S1186" s="10">
        <f t="shared" si="112"/>
        <v>39088.599664351852</v>
      </c>
      <c r="T1186" s="10">
        <f t="shared" si="113"/>
        <v>39119.599664351852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photography/</v>
      </c>
      <c r="R1187" t="str">
        <f t="shared" si="111"/>
        <v>photobooks</v>
      </c>
      <c r="S1187" s="10">
        <f t="shared" si="112"/>
        <v>38477.865150462967</v>
      </c>
      <c r="T1187" s="10">
        <f t="shared" si="113"/>
        <v>38510.166666666672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photography/</v>
      </c>
      <c r="R1188" t="str">
        <f t="shared" si="111"/>
        <v>photobooks</v>
      </c>
      <c r="S1188" s="10">
        <f t="shared" si="112"/>
        <v>38470.86336805555</v>
      </c>
      <c r="T1188" s="10">
        <f t="shared" si="113"/>
        <v>38503.945833333331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photography/</v>
      </c>
      <c r="R1189" t="str">
        <f t="shared" si="111"/>
        <v>photobooks</v>
      </c>
      <c r="S1189" s="10">
        <f t="shared" si="112"/>
        <v>38456.894942129627</v>
      </c>
      <c r="T1189" s="10">
        <f t="shared" si="113"/>
        <v>38488.75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photography/</v>
      </c>
      <c r="R1190" t="str">
        <f t="shared" si="111"/>
        <v>photobooks</v>
      </c>
      <c r="S1190" s="10">
        <f t="shared" si="112"/>
        <v>39058.700694444444</v>
      </c>
      <c r="T1190" s="10">
        <f t="shared" si="113"/>
        <v>39079.700694444444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photography/</v>
      </c>
      <c r="R1191" t="str">
        <f t="shared" si="111"/>
        <v>photobooks</v>
      </c>
      <c r="S1191" s="10">
        <f t="shared" si="112"/>
        <v>38876.979108796295</v>
      </c>
      <c r="T1191" s="10">
        <f t="shared" si="113"/>
        <v>38897.979108796295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photography/</v>
      </c>
      <c r="R1192" t="str">
        <f t="shared" si="111"/>
        <v>photobooks</v>
      </c>
      <c r="S1192" s="10">
        <f t="shared" si="112"/>
        <v>38199.665798611109</v>
      </c>
      <c r="T1192" s="10">
        <f t="shared" si="113"/>
        <v>38229.665798611109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photography/</v>
      </c>
      <c r="R1193" t="str">
        <f t="shared" si="111"/>
        <v>photobooks</v>
      </c>
      <c r="S1193" s="10">
        <f t="shared" si="112"/>
        <v>38766.603703703702</v>
      </c>
      <c r="T1193" s="10">
        <f t="shared" si="113"/>
        <v>38796.562037037031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photography/</v>
      </c>
      <c r="R1194" t="str">
        <f t="shared" si="111"/>
        <v>photobooks</v>
      </c>
      <c r="S1194" s="10">
        <f t="shared" si="112"/>
        <v>39094.506689814814</v>
      </c>
      <c r="T1194" s="10">
        <f t="shared" si="113"/>
        <v>39124.506689814814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photography/</v>
      </c>
      <c r="R1195" t="str">
        <f t="shared" si="111"/>
        <v>photobooks</v>
      </c>
      <c r="S1195" s="10">
        <f t="shared" si="112"/>
        <v>38756.776076388895</v>
      </c>
      <c r="T1195" s="10">
        <f t="shared" si="113"/>
        <v>38816.734409722223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photography/</v>
      </c>
      <c r="R1196" t="str">
        <f t="shared" si="111"/>
        <v>photobooks</v>
      </c>
      <c r="S1196" s="10">
        <f t="shared" si="112"/>
        <v>38419.488182870366</v>
      </c>
      <c r="T1196" s="10">
        <f t="shared" si="113"/>
        <v>38449.488182870366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photography/</v>
      </c>
      <c r="R1197" t="str">
        <f t="shared" si="111"/>
        <v>photobooks</v>
      </c>
      <c r="S1197" s="10">
        <f t="shared" si="112"/>
        <v>38645.34783564815</v>
      </c>
      <c r="T1197" s="10">
        <f t="shared" si="113"/>
        <v>38705.375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photography/</v>
      </c>
      <c r="R1198" t="str">
        <f t="shared" si="111"/>
        <v>photobooks</v>
      </c>
      <c r="S1198" s="10">
        <f t="shared" si="112"/>
        <v>38673.818738425922</v>
      </c>
      <c r="T1198" s="10">
        <f t="shared" si="113"/>
        <v>38703.818738425922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photography/</v>
      </c>
      <c r="R1199" t="str">
        <f t="shared" si="111"/>
        <v>photobooks</v>
      </c>
      <c r="S1199" s="10">
        <f t="shared" si="112"/>
        <v>38850.66474537037</v>
      </c>
      <c r="T1199" s="10">
        <f t="shared" si="113"/>
        <v>38881.249305555553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photography/</v>
      </c>
      <c r="R1200" t="str">
        <f t="shared" si="111"/>
        <v>photobooks</v>
      </c>
      <c r="S1200" s="10">
        <f t="shared" si="112"/>
        <v>38680.619050925925</v>
      </c>
      <c r="T1200" s="10">
        <f t="shared" si="113"/>
        <v>38716.125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photography/</v>
      </c>
      <c r="R1201" t="str">
        <f t="shared" si="111"/>
        <v>photobooks</v>
      </c>
      <c r="S1201" s="10">
        <f t="shared" si="112"/>
        <v>38508.770833333328</v>
      </c>
      <c r="T1201" s="10">
        <f t="shared" si="113"/>
        <v>38540.770833333328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photography/</v>
      </c>
      <c r="R1202" t="str">
        <f t="shared" si="111"/>
        <v>photobooks</v>
      </c>
      <c r="S1202" s="10">
        <f t="shared" si="112"/>
        <v>38436.477500000001</v>
      </c>
      <c r="T1202" s="10">
        <f t="shared" si="113"/>
        <v>38457.477500000001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photography/</v>
      </c>
      <c r="R1203" t="str">
        <f t="shared" si="111"/>
        <v>photobooks</v>
      </c>
      <c r="S1203" s="10">
        <f t="shared" si="112"/>
        <v>38883.60701388889</v>
      </c>
      <c r="T1203" s="10">
        <f t="shared" si="113"/>
        <v>38913.60701388889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photography/</v>
      </c>
      <c r="R1204" t="str">
        <f t="shared" si="111"/>
        <v>photobooks</v>
      </c>
      <c r="S1204" s="10">
        <f t="shared" si="112"/>
        <v>38499.288819444439</v>
      </c>
      <c r="T1204" s="10">
        <f t="shared" si="113"/>
        <v>38529.288819444439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photography/</v>
      </c>
      <c r="R1205" t="str">
        <f t="shared" si="111"/>
        <v>photobooks</v>
      </c>
      <c r="S1205" s="10">
        <f t="shared" si="112"/>
        <v>38472.614895833336</v>
      </c>
      <c r="T1205" s="10">
        <f t="shared" si="113"/>
        <v>38502.614895833336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photography/</v>
      </c>
      <c r="R1206" t="str">
        <f t="shared" si="111"/>
        <v>photobooks</v>
      </c>
      <c r="S1206" s="10">
        <f t="shared" si="112"/>
        <v>38644.748067129629</v>
      </c>
      <c r="T1206" s="10">
        <f t="shared" si="113"/>
        <v>38689.208333333328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photography/</v>
      </c>
      <c r="R1207" t="str">
        <f t="shared" si="111"/>
        <v>photobooks</v>
      </c>
      <c r="S1207" s="10">
        <f t="shared" si="112"/>
        <v>38485.506377314814</v>
      </c>
      <c r="T1207" s="10">
        <f t="shared" si="113"/>
        <v>38515.506377314814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photography/</v>
      </c>
      <c r="R1208" t="str">
        <f t="shared" si="111"/>
        <v>photobooks</v>
      </c>
      <c r="S1208" s="10">
        <f t="shared" si="112"/>
        <v>39119.776076388895</v>
      </c>
      <c r="T1208" s="10">
        <f t="shared" si="113"/>
        <v>39152.561805555553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photography/</v>
      </c>
      <c r="R1209" t="str">
        <f t="shared" si="111"/>
        <v>photobooks</v>
      </c>
      <c r="S1209" s="10">
        <f t="shared" si="112"/>
        <v>38777.430243055554</v>
      </c>
      <c r="T1209" s="10">
        <f t="shared" si="113"/>
        <v>38807.416666666672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photography/</v>
      </c>
      <c r="R1210" t="str">
        <f t="shared" si="111"/>
        <v>photobooks</v>
      </c>
      <c r="S1210" s="10">
        <f t="shared" si="112"/>
        <v>38770.709074074075</v>
      </c>
      <c r="T1210" s="10">
        <f t="shared" si="113"/>
        <v>38800.667407407411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photography/</v>
      </c>
      <c r="R1211" t="str">
        <f t="shared" si="111"/>
        <v>photobooks</v>
      </c>
      <c r="S1211" s="10">
        <f t="shared" si="112"/>
        <v>39108.846122685187</v>
      </c>
      <c r="T1211" s="10">
        <f t="shared" si="113"/>
        <v>39138.846122685187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photography/</v>
      </c>
      <c r="R1212" t="str">
        <f t="shared" si="111"/>
        <v>photobooks</v>
      </c>
      <c r="S1212" s="10">
        <f t="shared" si="112"/>
        <v>38479.941805555558</v>
      </c>
      <c r="T1212" s="10">
        <f t="shared" si="113"/>
        <v>38502.875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photography/</v>
      </c>
      <c r="R1213" t="str">
        <f t="shared" si="111"/>
        <v>photobooks</v>
      </c>
      <c r="S1213" s="10">
        <f t="shared" si="112"/>
        <v>38862.866446759261</v>
      </c>
      <c r="T1213" s="10">
        <f t="shared" si="113"/>
        <v>38877.866446759261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photography/</v>
      </c>
      <c r="R1214" t="str">
        <f t="shared" si="111"/>
        <v>photobooks</v>
      </c>
      <c r="S1214" s="10">
        <f t="shared" si="112"/>
        <v>38665.950173611112</v>
      </c>
      <c r="T1214" s="10">
        <f t="shared" si="113"/>
        <v>38682.041666666672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photography/</v>
      </c>
      <c r="R1215" t="str">
        <f t="shared" si="111"/>
        <v>photobooks</v>
      </c>
      <c r="S1215" s="10">
        <f t="shared" si="112"/>
        <v>39078.755787037036</v>
      </c>
      <c r="T1215" s="10">
        <f t="shared" si="113"/>
        <v>39113.755787037036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photography/</v>
      </c>
      <c r="R1216" t="str">
        <f t="shared" si="111"/>
        <v>photobooks</v>
      </c>
      <c r="S1216" s="10">
        <f t="shared" si="112"/>
        <v>38451.840335648143</v>
      </c>
      <c r="T1216" s="10">
        <f t="shared" si="113"/>
        <v>38511.840335648143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photography/</v>
      </c>
      <c r="R1217" t="str">
        <f t="shared" si="111"/>
        <v>photobooks</v>
      </c>
      <c r="S1217" s="10">
        <f t="shared" si="112"/>
        <v>38106.923101851848</v>
      </c>
      <c r="T1217" s="10">
        <f t="shared" si="113"/>
        <v>38136.923101851848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photography/</v>
      </c>
      <c r="R1218" t="str">
        <f t="shared" si="111"/>
        <v>photobooks</v>
      </c>
      <c r="S1218" s="10">
        <f t="shared" si="112"/>
        <v>38594.616400462968</v>
      </c>
      <c r="T1218" s="10">
        <f t="shared" si="113"/>
        <v>38626.960416666669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5">
        <f t="shared" ref="P1219:P1282" si="115">E1219/L1219</f>
        <v>148.57377049180329</v>
      </c>
      <c r="Q1219" t="str">
        <f t="shared" ref="Q1219:Q1282" si="116">LEFT(N1219,FIND("/",N1219))</f>
        <v>photography/</v>
      </c>
      <c r="R1219" t="str">
        <f t="shared" ref="R1219:R1282" si="117">RIGHT(N1219,LEN(N1219)-FIND("/",N1219))</f>
        <v>photobooks</v>
      </c>
      <c r="S1219" s="10">
        <f t="shared" ref="S1219:S1282" si="118">(((J1219/60)/60)/24+DATE(1960,1,1))</f>
        <v>38882.809490740736</v>
      </c>
      <c r="T1219" s="10">
        <f t="shared" ref="T1219:T1282" si="119">(((I1219/60)/60)/24+DATE(1960,1,1))</f>
        <v>38912.809490740736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photography/</v>
      </c>
      <c r="R1220" t="str">
        <f t="shared" si="117"/>
        <v>photobooks</v>
      </c>
      <c r="S1220" s="10">
        <f t="shared" si="118"/>
        <v>38625.662037037036</v>
      </c>
      <c r="T1220" s="10">
        <f t="shared" si="119"/>
        <v>38656.125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photography/</v>
      </c>
      <c r="R1221" t="str">
        <f t="shared" si="117"/>
        <v>photobooks</v>
      </c>
      <c r="S1221" s="10">
        <f t="shared" si="118"/>
        <v>38980.461956018517</v>
      </c>
      <c r="T1221" s="10">
        <f t="shared" si="119"/>
        <v>39010.461956018517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photography/</v>
      </c>
      <c r="R1222" t="str">
        <f t="shared" si="117"/>
        <v>photobooks</v>
      </c>
      <c r="S1222" s="10">
        <f t="shared" si="118"/>
        <v>38558.628611111111</v>
      </c>
      <c r="T1222" s="10">
        <f t="shared" si="119"/>
        <v>38588.628611111111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photography/</v>
      </c>
      <c r="R1223" t="str">
        <f t="shared" si="117"/>
        <v>photobooks</v>
      </c>
      <c r="S1223" s="10">
        <f t="shared" si="118"/>
        <v>39027.47555555556</v>
      </c>
      <c r="T1223" s="10">
        <f t="shared" si="119"/>
        <v>39055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photography/</v>
      </c>
      <c r="R1224" t="str">
        <f t="shared" si="117"/>
        <v>photobooks</v>
      </c>
      <c r="S1224" s="10">
        <f t="shared" si="118"/>
        <v>38777.720451388886</v>
      </c>
      <c r="T1224" s="10">
        <f t="shared" si="119"/>
        <v>38808.166666666672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photography/</v>
      </c>
      <c r="R1225" t="str">
        <f t="shared" si="117"/>
        <v>photobooks</v>
      </c>
      <c r="S1225" s="10">
        <f t="shared" si="118"/>
        <v>39001.177187499998</v>
      </c>
      <c r="T1225" s="10">
        <f t="shared" si="119"/>
        <v>39031.218854166669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music/</v>
      </c>
      <c r="R1226" t="str">
        <f t="shared" si="117"/>
        <v>world music</v>
      </c>
      <c r="S1226" s="10">
        <f t="shared" si="118"/>
        <v>38083.549791666665</v>
      </c>
      <c r="T1226" s="10">
        <f t="shared" si="119"/>
        <v>38143.549791666665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music/</v>
      </c>
      <c r="R1227" t="str">
        <f t="shared" si="117"/>
        <v>world music</v>
      </c>
      <c r="S1227" s="10">
        <f t="shared" si="118"/>
        <v>37856.905995370369</v>
      </c>
      <c r="T1227" s="10">
        <f t="shared" si="119"/>
        <v>37916.905995370369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music/</v>
      </c>
      <c r="R1228" t="str">
        <f t="shared" si="117"/>
        <v>world music</v>
      </c>
      <c r="S1228" s="10">
        <f t="shared" si="118"/>
        <v>38062.874780092592</v>
      </c>
      <c r="T1228" s="10">
        <f t="shared" si="119"/>
        <v>38097.041666666664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music/</v>
      </c>
      <c r="R1229" t="str">
        <f t="shared" si="117"/>
        <v>world music</v>
      </c>
      <c r="S1229" s="10">
        <f t="shared" si="118"/>
        <v>38174.919166666667</v>
      </c>
      <c r="T1229" s="10">
        <f t="shared" si="119"/>
        <v>38205.291666666664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music/</v>
      </c>
      <c r="R1230" t="str">
        <f t="shared" si="117"/>
        <v>world music</v>
      </c>
      <c r="S1230" s="10">
        <f t="shared" si="118"/>
        <v>37101.729259259257</v>
      </c>
      <c r="T1230" s="10">
        <f t="shared" si="119"/>
        <v>37161.729259259257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music/</v>
      </c>
      <c r="R1231" t="str">
        <f t="shared" si="117"/>
        <v>world music</v>
      </c>
      <c r="S1231" s="10">
        <f t="shared" si="118"/>
        <v>37332.459803240738</v>
      </c>
      <c r="T1231" s="10">
        <f t="shared" si="119"/>
        <v>37362.666666666664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music/</v>
      </c>
      <c r="R1232" t="str">
        <f t="shared" si="117"/>
        <v>world music</v>
      </c>
      <c r="S1232" s="10">
        <f t="shared" si="118"/>
        <v>36915.972569444442</v>
      </c>
      <c r="T1232" s="10">
        <f t="shared" si="119"/>
        <v>36945.972569444442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music/</v>
      </c>
      <c r="R1233" t="str">
        <f t="shared" si="117"/>
        <v>world music</v>
      </c>
      <c r="S1233" s="10">
        <f t="shared" si="118"/>
        <v>38540.941759259258</v>
      </c>
      <c r="T1233" s="10">
        <f t="shared" si="119"/>
        <v>38591.041666666672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music/</v>
      </c>
      <c r="R1234" t="str">
        <f t="shared" si="117"/>
        <v>world music</v>
      </c>
      <c r="S1234" s="10">
        <f t="shared" si="118"/>
        <v>37853.848032407412</v>
      </c>
      <c r="T1234" s="10">
        <f t="shared" si="119"/>
        <v>37900.848032407412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music/</v>
      </c>
      <c r="R1235" t="str">
        <f t="shared" si="117"/>
        <v>world music</v>
      </c>
      <c r="S1235" s="10">
        <f t="shared" si="118"/>
        <v>37286.948773148149</v>
      </c>
      <c r="T1235" s="10">
        <f t="shared" si="119"/>
        <v>37307.948773148149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music/</v>
      </c>
      <c r="R1236" t="str">
        <f t="shared" si="117"/>
        <v>world music</v>
      </c>
      <c r="S1236" s="10">
        <f t="shared" si="118"/>
        <v>38354.788680555561</v>
      </c>
      <c r="T1236" s="10">
        <f t="shared" si="119"/>
        <v>38384.788680555561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music/</v>
      </c>
      <c r="R1237" t="str">
        <f t="shared" si="117"/>
        <v>world music</v>
      </c>
      <c r="S1237" s="10">
        <f t="shared" si="118"/>
        <v>37930.135405092595</v>
      </c>
      <c r="T1237" s="10">
        <f t="shared" si="119"/>
        <v>37970.135405092595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music/</v>
      </c>
      <c r="R1238" t="str">
        <f t="shared" si="117"/>
        <v>world music</v>
      </c>
      <c r="S1238" s="10">
        <f t="shared" si="118"/>
        <v>37457.680138888885</v>
      </c>
      <c r="T1238" s="10">
        <f t="shared" si="119"/>
        <v>37465.666666666664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music/</v>
      </c>
      <c r="R1239" t="str">
        <f t="shared" si="117"/>
        <v>world music</v>
      </c>
      <c r="S1239" s="10">
        <f t="shared" si="118"/>
        <v>37472.283159722225</v>
      </c>
      <c r="T1239" s="10">
        <f t="shared" si="119"/>
        <v>37492.283159722225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music/</v>
      </c>
      <c r="R1240" t="str">
        <f t="shared" si="117"/>
        <v>world music</v>
      </c>
      <c r="S1240" s="10">
        <f t="shared" si="118"/>
        <v>37078.61037037037</v>
      </c>
      <c r="T1240" s="10">
        <f t="shared" si="119"/>
        <v>37108.61037037037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music/</v>
      </c>
      <c r="R1241" t="str">
        <f t="shared" si="117"/>
        <v>world music</v>
      </c>
      <c r="S1241" s="10">
        <f t="shared" si="118"/>
        <v>37230.962581018517</v>
      </c>
      <c r="T1241" s="10">
        <f t="shared" si="119"/>
        <v>37260.962581018517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music/</v>
      </c>
      <c r="R1242" t="str">
        <f t="shared" si="117"/>
        <v>world music</v>
      </c>
      <c r="S1242" s="10">
        <f t="shared" si="118"/>
        <v>37756.040011574078</v>
      </c>
      <c r="T1242" s="10">
        <f t="shared" si="119"/>
        <v>37814.910416666666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music/</v>
      </c>
      <c r="R1243" t="str">
        <f t="shared" si="117"/>
        <v>world music</v>
      </c>
      <c r="S1243" s="10">
        <f t="shared" si="118"/>
        <v>38270.837731481479</v>
      </c>
      <c r="T1243" s="10">
        <f t="shared" si="119"/>
        <v>38293.249305555553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music/</v>
      </c>
      <c r="R1244" t="str">
        <f t="shared" si="117"/>
        <v>world music</v>
      </c>
      <c r="S1244" s="10">
        <f t="shared" si="118"/>
        <v>37129.165532407409</v>
      </c>
      <c r="T1244" s="10">
        <f t="shared" si="119"/>
        <v>37144.554166666669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music/</v>
      </c>
      <c r="R1245" t="str">
        <f t="shared" si="117"/>
        <v>world music</v>
      </c>
      <c r="S1245" s="10">
        <f t="shared" si="118"/>
        <v>37018.879293981481</v>
      </c>
      <c r="T1245" s="10">
        <f t="shared" si="119"/>
        <v>37079.875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music/</v>
      </c>
      <c r="R1246" t="str">
        <f t="shared" si="117"/>
        <v>rock</v>
      </c>
      <c r="S1246" s="10">
        <f t="shared" si="118"/>
        <v>37702.825497685182</v>
      </c>
      <c r="T1246" s="10">
        <f t="shared" si="119"/>
        <v>37733.875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music/</v>
      </c>
      <c r="R1247" t="str">
        <f t="shared" si="117"/>
        <v>rock</v>
      </c>
      <c r="S1247" s="10">
        <f t="shared" si="118"/>
        <v>38121.599930555552</v>
      </c>
      <c r="T1247" s="10">
        <f t="shared" si="119"/>
        <v>38151.599930555552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music/</v>
      </c>
      <c r="R1248" t="str">
        <f t="shared" si="117"/>
        <v>rock</v>
      </c>
      <c r="S1248" s="10">
        <f t="shared" si="118"/>
        <v>37185.043391203704</v>
      </c>
      <c r="T1248" s="10">
        <f t="shared" si="119"/>
        <v>37230.085057870368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music/</v>
      </c>
      <c r="R1249" t="str">
        <f t="shared" si="117"/>
        <v>rock</v>
      </c>
      <c r="S1249" s="10">
        <f t="shared" si="118"/>
        <v>37717.292303240742</v>
      </c>
      <c r="T1249" s="10">
        <f t="shared" si="119"/>
        <v>37747.292303240742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music/</v>
      </c>
      <c r="R1250" t="str">
        <f t="shared" si="117"/>
        <v>rock</v>
      </c>
      <c r="S1250" s="10">
        <f t="shared" si="118"/>
        <v>38114.656863425924</v>
      </c>
      <c r="T1250" s="10">
        <f t="shared" si="119"/>
        <v>38150.290972222225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music/</v>
      </c>
      <c r="R1251" t="str">
        <f t="shared" si="117"/>
        <v>rock</v>
      </c>
      <c r="S1251" s="10">
        <f t="shared" si="118"/>
        <v>37414.74086805556</v>
      </c>
      <c r="T1251" s="10">
        <f t="shared" si="119"/>
        <v>37444.74086805556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music/</v>
      </c>
      <c r="R1252" t="str">
        <f t="shared" si="117"/>
        <v>rock</v>
      </c>
      <c r="S1252" s="10">
        <f t="shared" si="118"/>
        <v>38190.64271990741</v>
      </c>
      <c r="T1252" s="10">
        <f t="shared" si="119"/>
        <v>38235.64271990741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music/</v>
      </c>
      <c r="R1253" t="str">
        <f t="shared" si="117"/>
        <v>rock</v>
      </c>
      <c r="S1253" s="10">
        <f t="shared" si="118"/>
        <v>37098.814432870371</v>
      </c>
      <c r="T1253" s="10">
        <f t="shared" si="119"/>
        <v>37158.814432870371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music/</v>
      </c>
      <c r="R1254" t="str">
        <f t="shared" si="117"/>
        <v>rock</v>
      </c>
      <c r="S1254" s="10">
        <f t="shared" si="118"/>
        <v>37890.988067129627</v>
      </c>
      <c r="T1254" s="10">
        <f t="shared" si="119"/>
        <v>37918.988067129627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music/</v>
      </c>
      <c r="R1255" t="str">
        <f t="shared" si="117"/>
        <v>rock</v>
      </c>
      <c r="S1255" s="10">
        <f t="shared" si="118"/>
        <v>38202.783645833333</v>
      </c>
      <c r="T1255" s="10">
        <f t="shared" si="119"/>
        <v>38232.783645833333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music/</v>
      </c>
      <c r="R1256" t="str">
        <f t="shared" si="117"/>
        <v>rock</v>
      </c>
      <c r="S1256" s="10">
        <f t="shared" si="118"/>
        <v>36834.621365740742</v>
      </c>
      <c r="T1256" s="10">
        <f t="shared" si="119"/>
        <v>36891.207638888889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music/</v>
      </c>
      <c r="R1257" t="str">
        <f t="shared" si="117"/>
        <v>rock</v>
      </c>
      <c r="S1257" s="10">
        <f t="shared" si="118"/>
        <v>37926.845509259263</v>
      </c>
      <c r="T1257" s="10">
        <f t="shared" si="119"/>
        <v>37956.887175925927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music/</v>
      </c>
      <c r="R1258" t="str">
        <f t="shared" si="117"/>
        <v>rock</v>
      </c>
      <c r="S1258" s="10">
        <f t="shared" si="118"/>
        <v>37268.919340277782</v>
      </c>
      <c r="T1258" s="10">
        <f t="shared" si="119"/>
        <v>37298.919340277782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music/</v>
      </c>
      <c r="R1259" t="str">
        <f t="shared" si="117"/>
        <v>rock</v>
      </c>
      <c r="S1259" s="10">
        <f t="shared" si="118"/>
        <v>36934.085532407407</v>
      </c>
      <c r="T1259" s="10">
        <f t="shared" si="119"/>
        <v>36983.043865740743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music/</v>
      </c>
      <c r="R1260" t="str">
        <f t="shared" si="117"/>
        <v>rock</v>
      </c>
      <c r="S1260" s="10">
        <f t="shared" si="118"/>
        <v>37834.611250000002</v>
      </c>
      <c r="T1260" s="10">
        <f t="shared" si="119"/>
        <v>37864.611250000002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music/</v>
      </c>
      <c r="R1261" t="str">
        <f t="shared" si="117"/>
        <v>rock</v>
      </c>
      <c r="S1261" s="10">
        <f t="shared" si="118"/>
        <v>38113.970648148148</v>
      </c>
      <c r="T1261" s="10">
        <f t="shared" si="119"/>
        <v>38146.165972222225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music/</v>
      </c>
      <c r="R1262" t="str">
        <f t="shared" si="117"/>
        <v>rock</v>
      </c>
      <c r="S1262" s="10">
        <f t="shared" si="118"/>
        <v>38013.842824074076</v>
      </c>
      <c r="T1262" s="10">
        <f t="shared" si="119"/>
        <v>38043.842824074076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music/</v>
      </c>
      <c r="R1263" t="str">
        <f t="shared" si="117"/>
        <v>rock</v>
      </c>
      <c r="S1263" s="10">
        <f t="shared" si="118"/>
        <v>37985.342905092592</v>
      </c>
      <c r="T1263" s="10">
        <f t="shared" si="119"/>
        <v>38015.342905092592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music/</v>
      </c>
      <c r="R1264" t="str">
        <f t="shared" si="117"/>
        <v>rock</v>
      </c>
      <c r="S1264" s="10">
        <f t="shared" si="118"/>
        <v>38003.762638888889</v>
      </c>
      <c r="T1264" s="10">
        <f t="shared" si="119"/>
        <v>38033.762638888889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music/</v>
      </c>
      <c r="R1265" t="str">
        <f t="shared" si="117"/>
        <v>rock</v>
      </c>
      <c r="S1265" s="10">
        <f t="shared" si="118"/>
        <v>38039.084143518521</v>
      </c>
      <c r="T1265" s="10">
        <f t="shared" si="119"/>
        <v>38074.041666666664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music/</v>
      </c>
      <c r="R1266" t="str">
        <f t="shared" si="117"/>
        <v>rock</v>
      </c>
      <c r="S1266" s="10">
        <f t="shared" si="118"/>
        <v>37894.662997685184</v>
      </c>
      <c r="T1266" s="10">
        <f t="shared" si="119"/>
        <v>37923.662997685184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music/</v>
      </c>
      <c r="R1267" t="str">
        <f t="shared" si="117"/>
        <v>rock</v>
      </c>
      <c r="S1267" s="10">
        <f t="shared" si="118"/>
        <v>36812.655266203699</v>
      </c>
      <c r="T1267" s="10">
        <f t="shared" si="119"/>
        <v>36859.655266203699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music/</v>
      </c>
      <c r="R1268" t="str">
        <f t="shared" si="117"/>
        <v>rock</v>
      </c>
      <c r="S1268" s="10">
        <f t="shared" si="118"/>
        <v>37967.87667824074</v>
      </c>
      <c r="T1268" s="10">
        <f t="shared" si="119"/>
        <v>37997.87667824074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music/</v>
      </c>
      <c r="R1269" t="str">
        <f t="shared" si="117"/>
        <v>rock</v>
      </c>
      <c r="S1269" s="10">
        <f t="shared" si="118"/>
        <v>37796.585162037038</v>
      </c>
      <c r="T1269" s="10">
        <f t="shared" si="119"/>
        <v>37826.585162037038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music/</v>
      </c>
      <c r="R1270" t="str">
        <f t="shared" si="117"/>
        <v>rock</v>
      </c>
      <c r="S1270" s="10">
        <f t="shared" si="118"/>
        <v>37854.845451388886</v>
      </c>
      <c r="T1270" s="10">
        <f t="shared" si="119"/>
        <v>37884.845451388886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music/</v>
      </c>
      <c r="R1271" t="str">
        <f t="shared" si="117"/>
        <v>rock</v>
      </c>
      <c r="S1271" s="10">
        <f t="shared" si="118"/>
        <v>38792.823055555549</v>
      </c>
      <c r="T1271" s="10">
        <f t="shared" si="119"/>
        <v>38823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music/</v>
      </c>
      <c r="R1272" t="str">
        <f t="shared" si="117"/>
        <v>rock</v>
      </c>
      <c r="S1272" s="10">
        <f t="shared" si="118"/>
        <v>37280.856967592597</v>
      </c>
      <c r="T1272" s="10">
        <f t="shared" si="119"/>
        <v>37340.815300925926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music/</v>
      </c>
      <c r="R1273" t="str">
        <f t="shared" si="117"/>
        <v>rock</v>
      </c>
      <c r="S1273" s="10">
        <f t="shared" si="118"/>
        <v>37908.683553240742</v>
      </c>
      <c r="T1273" s="10">
        <f t="shared" si="119"/>
        <v>37938.725219907406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music/</v>
      </c>
      <c r="R1274" t="str">
        <f t="shared" si="117"/>
        <v>rock</v>
      </c>
      <c r="S1274" s="10">
        <f t="shared" si="118"/>
        <v>36621.745127314818</v>
      </c>
      <c r="T1274" s="10">
        <f t="shared" si="119"/>
        <v>36691.166666666664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music/</v>
      </c>
      <c r="R1275" t="str">
        <f t="shared" si="117"/>
        <v>rock</v>
      </c>
      <c r="S1275" s="10">
        <f t="shared" si="118"/>
        <v>38199.730219907404</v>
      </c>
      <c r="T1275" s="10">
        <f t="shared" si="119"/>
        <v>38229.730219907404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music/</v>
      </c>
      <c r="R1276" t="str">
        <f t="shared" si="117"/>
        <v>rock</v>
      </c>
      <c r="S1276" s="10">
        <f t="shared" si="118"/>
        <v>37463.690104166664</v>
      </c>
      <c r="T1276" s="10">
        <f t="shared" si="119"/>
        <v>37498.690104166664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music/</v>
      </c>
      <c r="R1277" t="str">
        <f t="shared" si="117"/>
        <v>rock</v>
      </c>
      <c r="S1277" s="10">
        <f t="shared" si="118"/>
        <v>37805.867905092593</v>
      </c>
      <c r="T1277" s="10">
        <f t="shared" si="119"/>
        <v>37840.867905092593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music/</v>
      </c>
      <c r="R1278" t="str">
        <f t="shared" si="117"/>
        <v>rock</v>
      </c>
      <c r="S1278" s="10">
        <f t="shared" si="118"/>
        <v>36354.704247685186</v>
      </c>
      <c r="T1278" s="10">
        <f t="shared" si="119"/>
        <v>36404.166666666664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music/</v>
      </c>
      <c r="R1279" t="str">
        <f t="shared" si="117"/>
        <v>rock</v>
      </c>
      <c r="S1279" s="10">
        <f t="shared" si="118"/>
        <v>37468.561886574076</v>
      </c>
      <c r="T1279" s="10">
        <f t="shared" si="119"/>
        <v>37503.561886574076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music/</v>
      </c>
      <c r="R1280" t="str">
        <f t="shared" si="117"/>
        <v>rock</v>
      </c>
      <c r="S1280" s="10">
        <f t="shared" si="118"/>
        <v>38133.555162037039</v>
      </c>
      <c r="T1280" s="10">
        <f t="shared" si="119"/>
        <v>38162.083333333336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music/</v>
      </c>
      <c r="R1281" t="str">
        <f t="shared" si="117"/>
        <v>rock</v>
      </c>
      <c r="S1281" s="10">
        <f t="shared" si="118"/>
        <v>38029.099189814813</v>
      </c>
      <c r="T1281" s="10">
        <f t="shared" si="119"/>
        <v>38069.057523148149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music/</v>
      </c>
      <c r="R1282" t="str">
        <f t="shared" si="117"/>
        <v>rock</v>
      </c>
      <c r="S1282" s="10">
        <f t="shared" si="118"/>
        <v>36860.757569444446</v>
      </c>
      <c r="T1282" s="10">
        <f t="shared" si="119"/>
        <v>36950.757569444446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5">
        <f t="shared" ref="P1283:P1346" si="121">E1283/L1283</f>
        <v>104.72972972972973</v>
      </c>
      <c r="Q1283" t="str">
        <f t="shared" ref="Q1283:Q1346" si="122">LEFT(N1283,FIND("/",N1283))</f>
        <v>music/</v>
      </c>
      <c r="R1283" t="str">
        <f t="shared" ref="R1283:R1346" si="123">RIGHT(N1283,LEN(N1283)-FIND("/",N1283))</f>
        <v>rock</v>
      </c>
      <c r="S1283" s="10">
        <f t="shared" ref="S1283:S1346" si="124">(((J1283/60)/60)/24+DATE(1960,1,1))</f>
        <v>37810.743472222224</v>
      </c>
      <c r="T1283" s="10">
        <f t="shared" ref="T1283:T1346" si="125">(((I1283/60)/60)/24+DATE(1960,1,1))</f>
        <v>37830.743472222224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music/</v>
      </c>
      <c r="R1284" t="str">
        <f t="shared" si="123"/>
        <v>rock</v>
      </c>
      <c r="S1284" s="10">
        <f t="shared" si="124"/>
        <v>37933.475173611114</v>
      </c>
      <c r="T1284" s="10">
        <f t="shared" si="125"/>
        <v>37964.207638888889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music/</v>
      </c>
      <c r="R1285" t="str">
        <f t="shared" si="123"/>
        <v>rock</v>
      </c>
      <c r="S1285" s="10">
        <f t="shared" si="124"/>
        <v>37667.717465277776</v>
      </c>
      <c r="T1285" s="10">
        <f t="shared" si="125"/>
        <v>37691.166666666664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theater/</v>
      </c>
      <c r="R1286" t="str">
        <f t="shared" si="123"/>
        <v>plays</v>
      </c>
      <c r="S1286" s="10">
        <f t="shared" si="124"/>
        <v>39059.23474537037</v>
      </c>
      <c r="T1286" s="10">
        <f t="shared" si="125"/>
        <v>39082.707638888889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theater/</v>
      </c>
      <c r="R1287" t="str">
        <f t="shared" si="123"/>
        <v>plays</v>
      </c>
      <c r="S1287" s="10">
        <f t="shared" si="124"/>
        <v>38507.583043981482</v>
      </c>
      <c r="T1287" s="10">
        <f t="shared" si="125"/>
        <v>38522.583043981482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theater/</v>
      </c>
      <c r="R1288" t="str">
        <f t="shared" si="123"/>
        <v>plays</v>
      </c>
      <c r="S1288" s="10">
        <f t="shared" si="124"/>
        <v>38386.384571759263</v>
      </c>
      <c r="T1288" s="10">
        <f t="shared" si="125"/>
        <v>38399.583333333328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theater/</v>
      </c>
      <c r="R1289" t="str">
        <f t="shared" si="123"/>
        <v>plays</v>
      </c>
      <c r="S1289" s="10">
        <f t="shared" si="124"/>
        <v>38454.621018518519</v>
      </c>
      <c r="T1289" s="10">
        <f t="shared" si="125"/>
        <v>38514.621018518519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theater/</v>
      </c>
      <c r="R1290" t="str">
        <f t="shared" si="123"/>
        <v>plays</v>
      </c>
      <c r="S1290" s="10">
        <f t="shared" si="124"/>
        <v>38908.154664351852</v>
      </c>
      <c r="T1290" s="10">
        <f t="shared" si="125"/>
        <v>38939.166666666672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theater/</v>
      </c>
      <c r="R1291" t="str">
        <f t="shared" si="123"/>
        <v>plays</v>
      </c>
      <c r="S1291" s="10">
        <f t="shared" si="124"/>
        <v>39056.134780092587</v>
      </c>
      <c r="T1291" s="10">
        <f t="shared" si="125"/>
        <v>39086.134780092587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theater/</v>
      </c>
      <c r="R1292" t="str">
        <f t="shared" si="123"/>
        <v>plays</v>
      </c>
      <c r="S1292" s="10">
        <f t="shared" si="124"/>
        <v>38433.614942129629</v>
      </c>
      <c r="T1292" s="10">
        <f t="shared" si="125"/>
        <v>38464.290972222225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theater/</v>
      </c>
      <c r="R1293" t="str">
        <f t="shared" si="123"/>
        <v>plays</v>
      </c>
      <c r="S1293" s="10">
        <f t="shared" si="124"/>
        <v>38411.652673611112</v>
      </c>
      <c r="T1293" s="10">
        <f t="shared" si="125"/>
        <v>38448.291666666672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theater/</v>
      </c>
      <c r="R1294" t="str">
        <f t="shared" si="123"/>
        <v>plays</v>
      </c>
      <c r="S1294" s="10">
        <f t="shared" si="124"/>
        <v>38603.764212962968</v>
      </c>
      <c r="T1294" s="10">
        <f t="shared" si="125"/>
        <v>38630.957638888889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theater/</v>
      </c>
      <c r="R1295" t="str">
        <f t="shared" si="123"/>
        <v>plays</v>
      </c>
      <c r="S1295" s="10">
        <f t="shared" si="124"/>
        <v>38639.701053240744</v>
      </c>
      <c r="T1295" s="10">
        <f t="shared" si="125"/>
        <v>38669.742719907401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theater/</v>
      </c>
      <c r="R1296" t="str">
        <f t="shared" si="123"/>
        <v>plays</v>
      </c>
      <c r="S1296" s="10">
        <f t="shared" si="124"/>
        <v>38625.453668981485</v>
      </c>
      <c r="T1296" s="10">
        <f t="shared" si="125"/>
        <v>38643.458333333328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theater/</v>
      </c>
      <c r="R1297" t="str">
        <f t="shared" si="123"/>
        <v>plays</v>
      </c>
      <c r="S1297" s="10">
        <f t="shared" si="124"/>
        <v>38531.572881944448</v>
      </c>
      <c r="T1297" s="10">
        <f t="shared" si="125"/>
        <v>38561.708333333328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theater/</v>
      </c>
      <c r="R1298" t="str">
        <f t="shared" si="123"/>
        <v>plays</v>
      </c>
      <c r="S1298" s="10">
        <f t="shared" si="124"/>
        <v>38770.050613425927</v>
      </c>
      <c r="T1298" s="10">
        <f t="shared" si="125"/>
        <v>38790.008946759262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theater/</v>
      </c>
      <c r="R1299" t="str">
        <f t="shared" si="123"/>
        <v>plays</v>
      </c>
      <c r="S1299" s="10">
        <f t="shared" si="124"/>
        <v>38808.747199074074</v>
      </c>
      <c r="T1299" s="10">
        <f t="shared" si="125"/>
        <v>38838.747199074074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theater/</v>
      </c>
      <c r="R1300" t="str">
        <f t="shared" si="123"/>
        <v>plays</v>
      </c>
      <c r="S1300" s="10">
        <f t="shared" si="124"/>
        <v>38805.680925925932</v>
      </c>
      <c r="T1300" s="10">
        <f t="shared" si="125"/>
        <v>38835.680925925932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theater/</v>
      </c>
      <c r="R1301" t="str">
        <f t="shared" si="123"/>
        <v>plays</v>
      </c>
      <c r="S1301" s="10">
        <f t="shared" si="124"/>
        <v>38516.814340277779</v>
      </c>
      <c r="T1301" s="10">
        <f t="shared" si="125"/>
        <v>38546.814340277779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theater/</v>
      </c>
      <c r="R1302" t="str">
        <f t="shared" si="123"/>
        <v>plays</v>
      </c>
      <c r="S1302" s="10">
        <f t="shared" si="124"/>
        <v>38830.675208333334</v>
      </c>
      <c r="T1302" s="10">
        <f t="shared" si="125"/>
        <v>38869.789583333331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theater/</v>
      </c>
      <c r="R1303" t="str">
        <f t="shared" si="123"/>
        <v>plays</v>
      </c>
      <c r="S1303" s="10">
        <f t="shared" si="124"/>
        <v>38542.749745370369</v>
      </c>
      <c r="T1303" s="10">
        <f t="shared" si="125"/>
        <v>38553.125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theater/</v>
      </c>
      <c r="R1304" t="str">
        <f t="shared" si="123"/>
        <v>plays</v>
      </c>
      <c r="S1304" s="10">
        <f t="shared" si="124"/>
        <v>39022.057997685188</v>
      </c>
      <c r="T1304" s="10">
        <f t="shared" si="125"/>
        <v>39052.099664351852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theater/</v>
      </c>
      <c r="R1305" t="str">
        <f t="shared" si="123"/>
        <v>plays</v>
      </c>
      <c r="S1305" s="10">
        <f t="shared" si="124"/>
        <v>38913.441203703704</v>
      </c>
      <c r="T1305" s="10">
        <f t="shared" si="125"/>
        <v>38929.458333333328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technology/</v>
      </c>
      <c r="R1306" t="str">
        <f t="shared" si="123"/>
        <v>wearables</v>
      </c>
      <c r="S1306" s="10">
        <f t="shared" si="124"/>
        <v>39094.194502314815</v>
      </c>
      <c r="T1306" s="10">
        <f t="shared" si="125"/>
        <v>39154.152835648143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technology/</v>
      </c>
      <c r="R1307" t="str">
        <f t="shared" si="123"/>
        <v>wearables</v>
      </c>
      <c r="S1307" s="10">
        <f t="shared" si="124"/>
        <v>38890.665601851855</v>
      </c>
      <c r="T1307" s="10">
        <f t="shared" si="125"/>
        <v>38919.729166666672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technology/</v>
      </c>
      <c r="R1308" t="str">
        <f t="shared" si="123"/>
        <v>wearables</v>
      </c>
      <c r="S1308" s="10">
        <f t="shared" si="124"/>
        <v>38294.457569444443</v>
      </c>
      <c r="T1308" s="10">
        <f t="shared" si="125"/>
        <v>38324.457569444443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technology/</v>
      </c>
      <c r="R1309" t="str">
        <f t="shared" si="123"/>
        <v>wearables</v>
      </c>
      <c r="S1309" s="10">
        <f t="shared" si="124"/>
        <v>38734.503229166665</v>
      </c>
      <c r="T1309" s="10">
        <f t="shared" si="125"/>
        <v>38764.503229166665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technology/</v>
      </c>
      <c r="R1310" t="str">
        <f t="shared" si="123"/>
        <v>wearables</v>
      </c>
      <c r="S1310" s="10">
        <f t="shared" si="124"/>
        <v>38958.613564814819</v>
      </c>
      <c r="T1310" s="10">
        <f t="shared" si="125"/>
        <v>38998.613564814819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technology/</v>
      </c>
      <c r="R1311" t="str">
        <f t="shared" si="123"/>
        <v>wearables</v>
      </c>
      <c r="S1311" s="10">
        <f t="shared" si="124"/>
        <v>38604.882731481484</v>
      </c>
      <c r="T1311" s="10">
        <f t="shared" si="125"/>
        <v>38639.882731481484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technology/</v>
      </c>
      <c r="R1312" t="str">
        <f t="shared" si="123"/>
        <v>wearables</v>
      </c>
      <c r="S1312" s="10">
        <f t="shared" si="124"/>
        <v>38903.667245370365</v>
      </c>
      <c r="T1312" s="10">
        <f t="shared" si="125"/>
        <v>38948.667245370365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technology/</v>
      </c>
      <c r="R1313" t="str">
        <f t="shared" si="123"/>
        <v>wearables</v>
      </c>
      <c r="S1313" s="10">
        <f t="shared" si="124"/>
        <v>39016.802303240736</v>
      </c>
      <c r="T1313" s="10">
        <f t="shared" si="125"/>
        <v>39051.843969907408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technology/</v>
      </c>
      <c r="R1314" t="str">
        <f t="shared" si="123"/>
        <v>wearables</v>
      </c>
      <c r="S1314" s="10">
        <f t="shared" si="124"/>
        <v>38429.702800925923</v>
      </c>
      <c r="T1314" s="10">
        <f t="shared" si="125"/>
        <v>38459.702800925923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technology/</v>
      </c>
      <c r="R1315" t="str">
        <f t="shared" si="123"/>
        <v>wearables</v>
      </c>
      <c r="S1315" s="10">
        <f t="shared" si="124"/>
        <v>38749.709652777776</v>
      </c>
      <c r="T1315" s="10">
        <f t="shared" si="125"/>
        <v>38779.709652777776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technology/</v>
      </c>
      <c r="R1316" t="str">
        <f t="shared" si="123"/>
        <v>wearables</v>
      </c>
      <c r="S1316" s="10">
        <f t="shared" si="124"/>
        <v>38951.669675925921</v>
      </c>
      <c r="T1316" s="10">
        <f t="shared" si="125"/>
        <v>39011.669675925921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technology/</v>
      </c>
      <c r="R1317" t="str">
        <f t="shared" si="123"/>
        <v>wearables</v>
      </c>
      <c r="S1317" s="10">
        <f t="shared" si="124"/>
        <v>38625.498240740737</v>
      </c>
      <c r="T1317" s="10">
        <f t="shared" si="125"/>
        <v>38661.041666666672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technology/</v>
      </c>
      <c r="R1318" t="str">
        <f t="shared" si="123"/>
        <v>wearables</v>
      </c>
      <c r="S1318" s="10">
        <f t="shared" si="124"/>
        <v>38740.961909722217</v>
      </c>
      <c r="T1318" s="10">
        <f t="shared" si="125"/>
        <v>38775.961909722217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technology/</v>
      </c>
      <c r="R1319" t="str">
        <f t="shared" si="123"/>
        <v>wearables</v>
      </c>
      <c r="S1319" s="10">
        <f t="shared" si="124"/>
        <v>38867.235486111109</v>
      </c>
      <c r="T1319" s="10">
        <f t="shared" si="125"/>
        <v>38919.583333333328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technology/</v>
      </c>
      <c r="R1320" t="str">
        <f t="shared" si="123"/>
        <v>wearables</v>
      </c>
      <c r="S1320" s="10">
        <f t="shared" si="124"/>
        <v>38332.043657407412</v>
      </c>
      <c r="T1320" s="10">
        <f t="shared" si="125"/>
        <v>38362.043657407412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technology/</v>
      </c>
      <c r="R1321" t="str">
        <f t="shared" si="123"/>
        <v>wearables</v>
      </c>
      <c r="S1321" s="10">
        <f t="shared" si="124"/>
        <v>38163.812094907407</v>
      </c>
      <c r="T1321" s="10">
        <f t="shared" si="125"/>
        <v>38178.666666666664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technology/</v>
      </c>
      <c r="R1322" t="str">
        <f t="shared" si="123"/>
        <v>wearables</v>
      </c>
      <c r="S1322" s="10">
        <f t="shared" si="124"/>
        <v>39052.690347222218</v>
      </c>
      <c r="T1322" s="10">
        <f t="shared" si="125"/>
        <v>39081.958333333328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technology/</v>
      </c>
      <c r="R1323" t="str">
        <f t="shared" si="123"/>
        <v>wearables</v>
      </c>
      <c r="S1323" s="10">
        <f t="shared" si="124"/>
        <v>39044.74927083333</v>
      </c>
      <c r="T1323" s="10">
        <f t="shared" si="125"/>
        <v>39074.74927083333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technology/</v>
      </c>
      <c r="R1324" t="str">
        <f t="shared" si="123"/>
        <v>wearables</v>
      </c>
      <c r="S1324" s="10">
        <f t="shared" si="124"/>
        <v>38462.656539351854</v>
      </c>
      <c r="T1324" s="10">
        <f t="shared" si="125"/>
        <v>38492.656539351854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technology/</v>
      </c>
      <c r="R1325" t="str">
        <f t="shared" si="123"/>
        <v>wearables</v>
      </c>
      <c r="S1325" s="10">
        <f t="shared" si="124"/>
        <v>38798.698449074072</v>
      </c>
      <c r="T1325" s="10">
        <f t="shared" si="125"/>
        <v>38833.288194444445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technology/</v>
      </c>
      <c r="R1326" t="str">
        <f t="shared" si="123"/>
        <v>wearables</v>
      </c>
      <c r="S1326" s="10">
        <f t="shared" si="124"/>
        <v>38973.633703703701</v>
      </c>
      <c r="T1326" s="10">
        <f t="shared" si="125"/>
        <v>39003.633703703701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technology/</v>
      </c>
      <c r="R1327" t="str">
        <f t="shared" si="123"/>
        <v>wearables</v>
      </c>
      <c r="S1327" s="10">
        <f t="shared" si="124"/>
        <v>39051.086053240739</v>
      </c>
      <c r="T1327" s="10">
        <f t="shared" si="125"/>
        <v>39081.086053240739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technology/</v>
      </c>
      <c r="R1328" t="str">
        <f t="shared" si="123"/>
        <v>wearables</v>
      </c>
      <c r="S1328" s="10">
        <f t="shared" si="124"/>
        <v>38321.791990740734</v>
      </c>
      <c r="T1328" s="10">
        <f t="shared" si="125"/>
        <v>38366.791990740734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technology/</v>
      </c>
      <c r="R1329" t="str">
        <f t="shared" si="123"/>
        <v>wearables</v>
      </c>
      <c r="S1329" s="10">
        <f t="shared" si="124"/>
        <v>38470.678645833337</v>
      </c>
      <c r="T1329" s="10">
        <f t="shared" si="125"/>
        <v>38500.678645833337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technology/</v>
      </c>
      <c r="R1330" t="str">
        <f t="shared" si="123"/>
        <v>wearables</v>
      </c>
      <c r="S1330" s="10">
        <f t="shared" si="124"/>
        <v>38959.642754629633</v>
      </c>
      <c r="T1330" s="10">
        <f t="shared" si="125"/>
        <v>39004.642754629633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technology/</v>
      </c>
      <c r="R1331" t="str">
        <f t="shared" si="123"/>
        <v>wearables</v>
      </c>
      <c r="S1331" s="10">
        <f t="shared" si="124"/>
        <v>38282.221585648149</v>
      </c>
      <c r="T1331" s="10">
        <f t="shared" si="125"/>
        <v>38322.263252314813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technology/</v>
      </c>
      <c r="R1332" t="str">
        <f t="shared" si="123"/>
        <v>wearables</v>
      </c>
      <c r="S1332" s="10">
        <f t="shared" si="124"/>
        <v>38869.276724537034</v>
      </c>
      <c r="T1332" s="10">
        <f t="shared" si="125"/>
        <v>38900.166666666672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technology/</v>
      </c>
      <c r="R1333" t="str">
        <f t="shared" si="123"/>
        <v>wearables</v>
      </c>
      <c r="S1333" s="10">
        <f t="shared" si="124"/>
        <v>38916.50409722222</v>
      </c>
      <c r="T1333" s="10">
        <f t="shared" si="125"/>
        <v>38946.50409722222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technology/</v>
      </c>
      <c r="R1334" t="str">
        <f t="shared" si="123"/>
        <v>wearables</v>
      </c>
      <c r="S1334" s="10">
        <f t="shared" si="124"/>
        <v>39079.060277777782</v>
      </c>
      <c r="T1334" s="10">
        <f t="shared" si="125"/>
        <v>39109.060277777782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technology/</v>
      </c>
      <c r="R1335" t="str">
        <f t="shared" si="123"/>
        <v>wearables</v>
      </c>
      <c r="S1335" s="10">
        <f t="shared" si="124"/>
        <v>38153.106770833336</v>
      </c>
      <c r="T1335" s="10">
        <f t="shared" si="125"/>
        <v>38183.106770833336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technology/</v>
      </c>
      <c r="R1336" t="str">
        <f t="shared" si="123"/>
        <v>wearables</v>
      </c>
      <c r="S1336" s="10">
        <f t="shared" si="124"/>
        <v>38757.774155092593</v>
      </c>
      <c r="T1336" s="10">
        <f t="shared" si="125"/>
        <v>38787.774155092593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technology/</v>
      </c>
      <c r="R1337" t="str">
        <f t="shared" si="123"/>
        <v>wearables</v>
      </c>
      <c r="S1337" s="10">
        <f t="shared" si="124"/>
        <v>38660.936365740738</v>
      </c>
      <c r="T1337" s="10">
        <f t="shared" si="125"/>
        <v>38690.936365740738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technology/</v>
      </c>
      <c r="R1338" t="str">
        <f t="shared" si="123"/>
        <v>wearables</v>
      </c>
      <c r="S1338" s="10">
        <f t="shared" si="124"/>
        <v>38302.863750000004</v>
      </c>
      <c r="T1338" s="10">
        <f t="shared" si="125"/>
        <v>38337.863750000004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technology/</v>
      </c>
      <c r="R1339" t="str">
        <f t="shared" si="123"/>
        <v>wearables</v>
      </c>
      <c r="S1339" s="10">
        <f t="shared" si="124"/>
        <v>39114.577303240745</v>
      </c>
      <c r="T1339" s="10">
        <f t="shared" si="125"/>
        <v>39144.577303240745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technology/</v>
      </c>
      <c r="R1340" t="str">
        <f t="shared" si="123"/>
        <v>wearables</v>
      </c>
      <c r="S1340" s="10">
        <f t="shared" si="124"/>
        <v>38535.803622685184</v>
      </c>
      <c r="T1340" s="10">
        <f t="shared" si="125"/>
        <v>38565.803622685184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technology/</v>
      </c>
      <c r="R1341" t="str">
        <f t="shared" si="123"/>
        <v>wearables</v>
      </c>
      <c r="S1341" s="10">
        <f t="shared" si="124"/>
        <v>38283.647164351853</v>
      </c>
      <c r="T1341" s="10">
        <f t="shared" si="125"/>
        <v>38328.688831018517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technology/</v>
      </c>
      <c r="R1342" t="str">
        <f t="shared" si="123"/>
        <v>wearables</v>
      </c>
      <c r="S1342" s="10">
        <f t="shared" si="124"/>
        <v>38183.595520833333</v>
      </c>
      <c r="T1342" s="10">
        <f t="shared" si="125"/>
        <v>38213.595520833333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technology/</v>
      </c>
      <c r="R1343" t="str">
        <f t="shared" si="123"/>
        <v>wearables</v>
      </c>
      <c r="S1343" s="10">
        <f t="shared" si="124"/>
        <v>38959.624039351853</v>
      </c>
      <c r="T1343" s="10">
        <f t="shared" si="125"/>
        <v>38991.624039351853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technology/</v>
      </c>
      <c r="R1344" t="str">
        <f t="shared" si="123"/>
        <v>wearables</v>
      </c>
      <c r="S1344" s="10">
        <f t="shared" si="124"/>
        <v>38519.816423611104</v>
      </c>
      <c r="T1344" s="10">
        <f t="shared" si="125"/>
        <v>38549.816423611104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technology/</v>
      </c>
      <c r="R1345" t="str">
        <f t="shared" si="123"/>
        <v>wearables</v>
      </c>
      <c r="S1345" s="10">
        <f t="shared" si="124"/>
        <v>38889.526423611111</v>
      </c>
      <c r="T1345" s="10">
        <f t="shared" si="125"/>
        <v>38948.165972222225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publishing/</v>
      </c>
      <c r="R1346" t="str">
        <f t="shared" si="123"/>
        <v>nonfiction</v>
      </c>
      <c r="S1346" s="10">
        <f t="shared" si="124"/>
        <v>38869.789803240739</v>
      </c>
      <c r="T1346" s="10">
        <f t="shared" si="125"/>
        <v>38898.789803240739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5">
        <f t="shared" ref="P1347:P1410" si="127">E1347/L1347</f>
        <v>53.571428571428569</v>
      </c>
      <c r="Q1347" t="str">
        <f t="shared" ref="Q1347:Q1410" si="128">LEFT(N1347,FIND("/",N1347))</f>
        <v>publishing/</v>
      </c>
      <c r="R1347" t="str">
        <f t="shared" ref="R1347:R1410" si="129">RIGHT(N1347,LEN(N1347)-FIND("/",N1347))</f>
        <v>nonfiction</v>
      </c>
      <c r="S1347" s="10">
        <f t="shared" ref="S1347:S1410" si="130">(((J1347/60)/60)/24+DATE(1960,1,1))</f>
        <v>38146.814340277779</v>
      </c>
      <c r="T1347" s="10">
        <f t="shared" ref="T1347:T1410" si="131">(((I1347/60)/60)/24+DATE(1960,1,1))</f>
        <v>38181.814340277779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publishing/</v>
      </c>
      <c r="R1348" t="str">
        <f t="shared" si="129"/>
        <v>nonfiction</v>
      </c>
      <c r="S1348" s="10">
        <f t="shared" si="130"/>
        <v>37769.075821759259</v>
      </c>
      <c r="T1348" s="10">
        <f t="shared" si="131"/>
        <v>37799.075821759259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publishing/</v>
      </c>
      <c r="R1349" t="str">
        <f t="shared" si="129"/>
        <v>nonfiction</v>
      </c>
      <c r="S1349" s="10">
        <f t="shared" si="130"/>
        <v>38387.638020833328</v>
      </c>
      <c r="T1349" s="10">
        <f t="shared" si="131"/>
        <v>38417.638020833328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publishing/</v>
      </c>
      <c r="R1350" t="str">
        <f t="shared" si="129"/>
        <v>nonfiction</v>
      </c>
      <c r="S1350" s="10">
        <f t="shared" si="130"/>
        <v>38310.506168981476</v>
      </c>
      <c r="T1350" s="10">
        <f t="shared" si="131"/>
        <v>38338.506168981476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publishing/</v>
      </c>
      <c r="R1351" t="str">
        <f t="shared" si="129"/>
        <v>nonfiction</v>
      </c>
      <c r="S1351" s="10">
        <f t="shared" si="130"/>
        <v>38664.33258101852</v>
      </c>
      <c r="T1351" s="10">
        <f t="shared" si="131"/>
        <v>38701.290972222225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publishing/</v>
      </c>
      <c r="R1352" t="str">
        <f t="shared" si="129"/>
        <v>nonfiction</v>
      </c>
      <c r="S1352" s="10">
        <f t="shared" si="130"/>
        <v>38681.013124999998</v>
      </c>
      <c r="T1352" s="10">
        <f t="shared" si="131"/>
        <v>38711.013124999998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publishing/</v>
      </c>
      <c r="R1353" t="str">
        <f t="shared" si="129"/>
        <v>nonfiction</v>
      </c>
      <c r="S1353" s="10">
        <f t="shared" si="130"/>
        <v>38729.74009259259</v>
      </c>
      <c r="T1353" s="10">
        <f t="shared" si="131"/>
        <v>38759.74009259259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publishing/</v>
      </c>
      <c r="R1354" t="str">
        <f t="shared" si="129"/>
        <v>nonfiction</v>
      </c>
      <c r="S1354" s="10">
        <f t="shared" si="130"/>
        <v>38547.578310185185</v>
      </c>
      <c r="T1354" s="10">
        <f t="shared" si="131"/>
        <v>38599.165972222225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publishing/</v>
      </c>
      <c r="R1355" t="str">
        <f t="shared" si="129"/>
        <v>nonfiction</v>
      </c>
      <c r="S1355" s="10">
        <f t="shared" si="130"/>
        <v>37656.11791666667</v>
      </c>
      <c r="T1355" s="10">
        <f t="shared" si="131"/>
        <v>37691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publishing/</v>
      </c>
      <c r="R1356" t="str">
        <f t="shared" si="129"/>
        <v>nonfiction</v>
      </c>
      <c r="S1356" s="10">
        <f t="shared" si="130"/>
        <v>38849.807627314818</v>
      </c>
      <c r="T1356" s="10">
        <f t="shared" si="131"/>
        <v>38879.807627314818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publishing/</v>
      </c>
      <c r="R1357" t="str">
        <f t="shared" si="129"/>
        <v>nonfiction</v>
      </c>
      <c r="S1357" s="10">
        <f t="shared" si="130"/>
        <v>37560.254687499997</v>
      </c>
      <c r="T1357" s="10">
        <f t="shared" si="131"/>
        <v>37590.416666666664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publishing/</v>
      </c>
      <c r="R1358" t="str">
        <f t="shared" si="129"/>
        <v>nonfiction</v>
      </c>
      <c r="S1358" s="10">
        <f t="shared" si="130"/>
        <v>37777.038888888892</v>
      </c>
      <c r="T1358" s="10">
        <f t="shared" si="131"/>
        <v>37807.038888888892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publishing/</v>
      </c>
      <c r="R1359" t="str">
        <f t="shared" si="129"/>
        <v>nonfiction</v>
      </c>
      <c r="S1359" s="10">
        <f t="shared" si="130"/>
        <v>37651.962233796294</v>
      </c>
      <c r="T1359" s="10">
        <f t="shared" si="131"/>
        <v>37681.249305555553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publishing/</v>
      </c>
      <c r="R1360" t="str">
        <f t="shared" si="129"/>
        <v>nonfiction</v>
      </c>
      <c r="S1360" s="10">
        <f t="shared" si="130"/>
        <v>37036.570868055554</v>
      </c>
      <c r="T1360" s="10">
        <f t="shared" si="131"/>
        <v>37066.570868055554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publishing/</v>
      </c>
      <c r="R1361" t="str">
        <f t="shared" si="129"/>
        <v>nonfiction</v>
      </c>
      <c r="S1361" s="10">
        <f t="shared" si="130"/>
        <v>37015.814699074072</v>
      </c>
      <c r="T1361" s="10">
        <f t="shared" si="131"/>
        <v>37077.814699074072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publishing/</v>
      </c>
      <c r="R1362" t="str">
        <f t="shared" si="129"/>
        <v>nonfiction</v>
      </c>
      <c r="S1362" s="10">
        <f t="shared" si="130"/>
        <v>37442.900694444441</v>
      </c>
      <c r="T1362" s="10">
        <f t="shared" si="131"/>
        <v>37470.900694444441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publishing/</v>
      </c>
      <c r="R1363" t="str">
        <f t="shared" si="129"/>
        <v>nonfiction</v>
      </c>
      <c r="S1363" s="10">
        <f t="shared" si="130"/>
        <v>38128.717268518521</v>
      </c>
      <c r="T1363" s="10">
        <f t="shared" si="131"/>
        <v>38158.717268518521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publishing/</v>
      </c>
      <c r="R1364" t="str">
        <f t="shared" si="129"/>
        <v>nonfiction</v>
      </c>
      <c r="S1364" s="10">
        <f t="shared" si="130"/>
        <v>37811.934386574074</v>
      </c>
      <c r="T1364" s="10">
        <f t="shared" si="131"/>
        <v>37871.934386574074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publishing/</v>
      </c>
      <c r="R1365" t="str">
        <f t="shared" si="129"/>
        <v>nonfiction</v>
      </c>
      <c r="S1365" s="10">
        <f t="shared" si="130"/>
        <v>38743.8440625</v>
      </c>
      <c r="T1365" s="10">
        <f t="shared" si="131"/>
        <v>38762.332638888889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music/</v>
      </c>
      <c r="R1366" t="str">
        <f t="shared" si="129"/>
        <v>rock</v>
      </c>
      <c r="S1366" s="10">
        <f t="shared" si="130"/>
        <v>38298.695671296293</v>
      </c>
      <c r="T1366" s="10">
        <f t="shared" si="131"/>
        <v>38358.6956712963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music/</v>
      </c>
      <c r="R1367" t="str">
        <f t="shared" si="129"/>
        <v>rock</v>
      </c>
      <c r="S1367" s="10">
        <f t="shared" si="130"/>
        <v>38396.733240740738</v>
      </c>
      <c r="T1367" s="10">
        <f t="shared" si="131"/>
        <v>38426.691574074073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music/</v>
      </c>
      <c r="R1368" t="str">
        <f t="shared" si="129"/>
        <v>rock</v>
      </c>
      <c r="S1368" s="10">
        <f t="shared" si="130"/>
        <v>38271.996099537035</v>
      </c>
      <c r="T1368" s="10">
        <f t="shared" si="131"/>
        <v>38317.037766203706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music/</v>
      </c>
      <c r="R1369" t="str">
        <f t="shared" si="129"/>
        <v>rock</v>
      </c>
      <c r="S1369" s="10">
        <f t="shared" si="130"/>
        <v>38639.002893518518</v>
      </c>
      <c r="T1369" s="10">
        <f t="shared" si="131"/>
        <v>38669.044560185182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music/</v>
      </c>
      <c r="R1370" t="str">
        <f t="shared" si="129"/>
        <v>rock</v>
      </c>
      <c r="S1370" s="10">
        <f t="shared" si="130"/>
        <v>38493.190902777773</v>
      </c>
      <c r="T1370" s="10">
        <f t="shared" si="131"/>
        <v>38517.190902777773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music/</v>
      </c>
      <c r="R1371" t="str">
        <f t="shared" si="129"/>
        <v>rock</v>
      </c>
      <c r="S1371" s="10">
        <f t="shared" si="130"/>
        <v>38057.594282407408</v>
      </c>
      <c r="T1371" s="10">
        <f t="shared" si="131"/>
        <v>38087.594282407408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music/</v>
      </c>
      <c r="R1372" t="str">
        <f t="shared" si="129"/>
        <v>rock</v>
      </c>
      <c r="S1372" s="10">
        <f t="shared" si="130"/>
        <v>37895.00335648148</v>
      </c>
      <c r="T1372" s="10">
        <f t="shared" si="131"/>
        <v>37910.00335648148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music/</v>
      </c>
      <c r="R1373" t="str">
        <f t="shared" si="129"/>
        <v>rock</v>
      </c>
      <c r="S1373" s="10">
        <f t="shared" si="130"/>
        <v>38448.758587962962</v>
      </c>
      <c r="T1373" s="10">
        <f t="shared" si="131"/>
        <v>38478.758587962962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music/</v>
      </c>
      <c r="R1374" t="str">
        <f t="shared" si="129"/>
        <v>rock</v>
      </c>
      <c r="S1374" s="10">
        <f t="shared" si="130"/>
        <v>37419.739953703705</v>
      </c>
      <c r="T1374" s="10">
        <f t="shared" si="131"/>
        <v>37449.739953703705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music/</v>
      </c>
      <c r="R1375" t="str">
        <f t="shared" si="129"/>
        <v>rock</v>
      </c>
      <c r="S1375" s="10">
        <f t="shared" si="130"/>
        <v>39051.95177083333</v>
      </c>
      <c r="T1375" s="10">
        <f t="shared" si="131"/>
        <v>39081.95177083333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music/</v>
      </c>
      <c r="R1376" t="str">
        <f t="shared" si="129"/>
        <v>rock</v>
      </c>
      <c r="S1376" s="10">
        <f t="shared" si="130"/>
        <v>38771.161898148144</v>
      </c>
      <c r="T1376" s="10">
        <f t="shared" si="131"/>
        <v>38801.12023148148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music/</v>
      </c>
      <c r="R1377" t="str">
        <f t="shared" si="129"/>
        <v>rock</v>
      </c>
      <c r="S1377" s="10">
        <f t="shared" si="130"/>
        <v>39067.066192129627</v>
      </c>
      <c r="T1377" s="10">
        <f t="shared" si="131"/>
        <v>39097.066192129627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music/</v>
      </c>
      <c r="R1378" t="str">
        <f t="shared" si="129"/>
        <v>rock</v>
      </c>
      <c r="S1378" s="10">
        <f t="shared" si="130"/>
        <v>39024.669050925921</v>
      </c>
      <c r="T1378" s="10">
        <f t="shared" si="131"/>
        <v>39054.710717592592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music/</v>
      </c>
      <c r="R1379" t="str">
        <f t="shared" si="129"/>
        <v>rock</v>
      </c>
      <c r="S1379" s="10">
        <f t="shared" si="130"/>
        <v>39094.219560185185</v>
      </c>
      <c r="T1379" s="10">
        <f t="shared" si="131"/>
        <v>39116.174305555556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music/</v>
      </c>
      <c r="R1380" t="str">
        <f t="shared" si="129"/>
        <v>rock</v>
      </c>
      <c r="S1380" s="10">
        <f t="shared" si="130"/>
        <v>38915.759374999994</v>
      </c>
      <c r="T1380" s="10">
        <f t="shared" si="131"/>
        <v>38930.759374999994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music/</v>
      </c>
      <c r="R1381" t="str">
        <f t="shared" si="129"/>
        <v>rock</v>
      </c>
      <c r="S1381" s="10">
        <f t="shared" si="130"/>
        <v>38477.491620370376</v>
      </c>
      <c r="T1381" s="10">
        <f t="shared" si="131"/>
        <v>38507.491620370376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music/</v>
      </c>
      <c r="R1382" t="str">
        <f t="shared" si="129"/>
        <v>rock</v>
      </c>
      <c r="S1382" s="10">
        <f t="shared" si="130"/>
        <v>38488.762800925921</v>
      </c>
      <c r="T1382" s="10">
        <f t="shared" si="131"/>
        <v>38511.083333333328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music/</v>
      </c>
      <c r="R1383" t="str">
        <f t="shared" si="129"/>
        <v>rock</v>
      </c>
      <c r="S1383" s="10">
        <f t="shared" si="130"/>
        <v>39050.214409722219</v>
      </c>
      <c r="T1383" s="10">
        <f t="shared" si="131"/>
        <v>39080.214409722219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music/</v>
      </c>
      <c r="R1384" t="str">
        <f t="shared" si="129"/>
        <v>rock</v>
      </c>
      <c r="S1384" s="10">
        <f t="shared" si="130"/>
        <v>37717.800185185188</v>
      </c>
      <c r="T1384" s="10">
        <f t="shared" si="131"/>
        <v>37747.800185185188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music/</v>
      </c>
      <c r="R1385" t="str">
        <f t="shared" si="129"/>
        <v>rock</v>
      </c>
      <c r="S1385" s="10">
        <f t="shared" si="130"/>
        <v>39054.074976851851</v>
      </c>
      <c r="T1385" s="10">
        <f t="shared" si="131"/>
        <v>39074.074976851851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music/</v>
      </c>
      <c r="R1386" t="str">
        <f t="shared" si="129"/>
        <v>rock</v>
      </c>
      <c r="S1386" s="10">
        <f t="shared" si="130"/>
        <v>38507.735208333332</v>
      </c>
      <c r="T1386" s="10">
        <f t="shared" si="131"/>
        <v>38537.735208333332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music/</v>
      </c>
      <c r="R1387" t="str">
        <f t="shared" si="129"/>
        <v>rock</v>
      </c>
      <c r="S1387" s="10">
        <f t="shared" si="130"/>
        <v>38780.688900462963</v>
      </c>
      <c r="T1387" s="10">
        <f t="shared" si="131"/>
        <v>38836.507638888885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music/</v>
      </c>
      <c r="R1388" t="str">
        <f t="shared" si="129"/>
        <v>rock</v>
      </c>
      <c r="S1388" s="10">
        <f t="shared" si="130"/>
        <v>38531.646863425922</v>
      </c>
      <c r="T1388" s="10">
        <f t="shared" si="131"/>
        <v>38561.646863425922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music/</v>
      </c>
      <c r="R1389" t="str">
        <f t="shared" si="129"/>
        <v>rock</v>
      </c>
      <c r="S1389" s="10">
        <f t="shared" si="130"/>
        <v>38473.92123842593</v>
      </c>
      <c r="T1389" s="10">
        <f t="shared" si="131"/>
        <v>38505.1875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music/</v>
      </c>
      <c r="R1390" t="str">
        <f t="shared" si="129"/>
        <v>rock</v>
      </c>
      <c r="S1390" s="10">
        <f t="shared" si="130"/>
        <v>38981.614780092597</v>
      </c>
      <c r="T1390" s="10">
        <f t="shared" si="131"/>
        <v>39007.676388888889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music/</v>
      </c>
      <c r="R1391" t="str">
        <f t="shared" si="129"/>
        <v>rock</v>
      </c>
      <c r="S1391" s="10">
        <f t="shared" si="130"/>
        <v>38912.480983796297</v>
      </c>
      <c r="T1391" s="10">
        <f t="shared" si="131"/>
        <v>38942.480983796297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music/</v>
      </c>
      <c r="R1392" t="str">
        <f t="shared" si="129"/>
        <v>rock</v>
      </c>
      <c r="S1392" s="10">
        <f t="shared" si="130"/>
        <v>38434.803310185183</v>
      </c>
      <c r="T1392" s="10">
        <f t="shared" si="131"/>
        <v>38468.716666666667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music/</v>
      </c>
      <c r="R1393" t="str">
        <f t="shared" si="129"/>
        <v>rock</v>
      </c>
      <c r="S1393" s="10">
        <f t="shared" si="130"/>
        <v>38540.650671296295</v>
      </c>
      <c r="T1393" s="10">
        <f t="shared" si="131"/>
        <v>38585.207638888889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music/</v>
      </c>
      <c r="R1394" t="str">
        <f t="shared" si="129"/>
        <v>rock</v>
      </c>
      <c r="S1394" s="10">
        <f t="shared" si="130"/>
        <v>38748.154930555553</v>
      </c>
      <c r="T1394" s="10">
        <f t="shared" si="131"/>
        <v>38779.154930555553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music/</v>
      </c>
      <c r="R1395" t="str">
        <f t="shared" si="129"/>
        <v>rock</v>
      </c>
      <c r="S1395" s="10">
        <f t="shared" si="130"/>
        <v>38900.681979166664</v>
      </c>
      <c r="T1395" s="10">
        <f t="shared" si="131"/>
        <v>38930.681979166664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music/</v>
      </c>
      <c r="R1396" t="str">
        <f t="shared" si="129"/>
        <v>rock</v>
      </c>
      <c r="S1396" s="10">
        <f t="shared" si="130"/>
        <v>39099.144976851851</v>
      </c>
      <c r="T1396" s="10">
        <f t="shared" si="131"/>
        <v>39142.125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music/</v>
      </c>
      <c r="R1397" t="str">
        <f t="shared" si="129"/>
        <v>rock</v>
      </c>
      <c r="S1397" s="10">
        <f t="shared" si="130"/>
        <v>39066.90834490741</v>
      </c>
      <c r="T1397" s="10">
        <f t="shared" si="131"/>
        <v>39096.90834490741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music/</v>
      </c>
      <c r="R1398" t="str">
        <f t="shared" si="129"/>
        <v>rock</v>
      </c>
      <c r="S1398" s="10">
        <f t="shared" si="130"/>
        <v>38365.99863425926</v>
      </c>
      <c r="T1398" s="10">
        <f t="shared" si="131"/>
        <v>38395.99863425926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music/</v>
      </c>
      <c r="R1399" t="str">
        <f t="shared" si="129"/>
        <v>rock</v>
      </c>
      <c r="S1399" s="10">
        <f t="shared" si="130"/>
        <v>38987.917939814812</v>
      </c>
      <c r="T1399" s="10">
        <f t="shared" si="131"/>
        <v>39017.888194444444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music/</v>
      </c>
      <c r="R1400" t="str">
        <f t="shared" si="129"/>
        <v>rock</v>
      </c>
      <c r="S1400" s="10">
        <f t="shared" si="130"/>
        <v>38873.874236111107</v>
      </c>
      <c r="T1400" s="10">
        <f t="shared" si="131"/>
        <v>38903.874236111107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music/</v>
      </c>
      <c r="R1401" t="str">
        <f t="shared" si="129"/>
        <v>rock</v>
      </c>
      <c r="S1401" s="10">
        <f t="shared" si="130"/>
        <v>38236.004317129627</v>
      </c>
      <c r="T1401" s="10">
        <f t="shared" si="131"/>
        <v>38266.004317129627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music/</v>
      </c>
      <c r="R1402" t="str">
        <f t="shared" si="129"/>
        <v>rock</v>
      </c>
      <c r="S1402" s="10">
        <f t="shared" si="130"/>
        <v>38845.341122685189</v>
      </c>
      <c r="T1402" s="10">
        <f t="shared" si="131"/>
        <v>38880.229166666672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music/</v>
      </c>
      <c r="R1403" t="str">
        <f t="shared" si="129"/>
        <v>rock</v>
      </c>
      <c r="S1403" s="10">
        <f t="shared" si="130"/>
        <v>37746.99622685185</v>
      </c>
      <c r="T1403" s="10">
        <f t="shared" si="131"/>
        <v>37767.99622685185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music/</v>
      </c>
      <c r="R1404" t="str">
        <f t="shared" si="129"/>
        <v>rock</v>
      </c>
      <c r="S1404" s="10">
        <f t="shared" si="130"/>
        <v>38412.053368055553</v>
      </c>
      <c r="T1404" s="10">
        <f t="shared" si="131"/>
        <v>38472.011701388896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music/</v>
      </c>
      <c r="R1405" t="str">
        <f t="shared" si="129"/>
        <v>rock</v>
      </c>
      <c r="S1405" s="10">
        <f t="shared" si="130"/>
        <v>37798.062905092593</v>
      </c>
      <c r="T1405" s="10">
        <f t="shared" si="131"/>
        <v>37828.062905092593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publishing/</v>
      </c>
      <c r="R1406" t="str">
        <f t="shared" si="129"/>
        <v>translations</v>
      </c>
      <c r="S1406" s="10">
        <f t="shared" si="130"/>
        <v>38379.510243055556</v>
      </c>
      <c r="T1406" s="10">
        <f t="shared" si="131"/>
        <v>38404.510243055556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publishing/</v>
      </c>
      <c r="R1407" t="str">
        <f t="shared" si="129"/>
        <v>translations</v>
      </c>
      <c r="S1407" s="10">
        <f t="shared" si="130"/>
        <v>38288.680567129632</v>
      </c>
      <c r="T1407" s="10">
        <f t="shared" si="131"/>
        <v>38318.722233796296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publishing/</v>
      </c>
      <c r="R1408" t="str">
        <f t="shared" si="129"/>
        <v>translations</v>
      </c>
      <c r="S1408" s="10">
        <f t="shared" si="130"/>
        <v>38644.432951388888</v>
      </c>
      <c r="T1408" s="10">
        <f t="shared" si="131"/>
        <v>38697.416666666672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publishing/</v>
      </c>
      <c r="R1409" t="str">
        <f t="shared" si="129"/>
        <v>translations</v>
      </c>
      <c r="S1409" s="10">
        <f t="shared" si="130"/>
        <v>38185.536782407406</v>
      </c>
      <c r="T1409" s="10">
        <f t="shared" si="131"/>
        <v>38210.536782407406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publishing/</v>
      </c>
      <c r="R1410" t="str">
        <f t="shared" si="129"/>
        <v>translations</v>
      </c>
      <c r="S1410" s="10">
        <f t="shared" si="130"/>
        <v>38638.872175925921</v>
      </c>
      <c r="T1410" s="10">
        <f t="shared" si="131"/>
        <v>38668.913842592592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5" t="e">
        <f t="shared" ref="P1411:P1474" si="133">E1411/L1411</f>
        <v>#DIV/0!</v>
      </c>
      <c r="Q1411" t="str">
        <f t="shared" ref="Q1411:Q1474" si="134">LEFT(N1411,FIND("/",N1411))</f>
        <v>publishing/</v>
      </c>
      <c r="R1411" t="str">
        <f t="shared" ref="R1411:R1474" si="135">RIGHT(N1411,LEN(N1411)-FIND("/",N1411))</f>
        <v>translations</v>
      </c>
      <c r="S1411" s="10">
        <f t="shared" ref="S1411:S1474" si="136">(((J1411/60)/60)/24+DATE(1960,1,1))</f>
        <v>38292.133506944447</v>
      </c>
      <c r="T1411" s="10">
        <f t="shared" ref="T1411:T1474" si="137">(((I1411/60)/60)/24+DATE(1960,1,1))</f>
        <v>38352.175173611111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publishing/</v>
      </c>
      <c r="R1412" t="str">
        <f t="shared" si="135"/>
        <v>translations</v>
      </c>
      <c r="S1412" s="10">
        <f t="shared" si="136"/>
        <v>38826.318518518514</v>
      </c>
      <c r="T1412" s="10">
        <f t="shared" si="137"/>
        <v>38871.318518518514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publishing/</v>
      </c>
      <c r="R1413" t="str">
        <f t="shared" si="135"/>
        <v>translations</v>
      </c>
      <c r="S1413" s="10">
        <f t="shared" si="136"/>
        <v>38360.059027777781</v>
      </c>
      <c r="T1413" s="10">
        <f t="shared" si="137"/>
        <v>38388.059027777781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publishing/</v>
      </c>
      <c r="R1414" t="str">
        <f t="shared" si="135"/>
        <v>translations</v>
      </c>
      <c r="S1414" s="10">
        <f t="shared" si="136"/>
        <v>38294.063645833332</v>
      </c>
      <c r="T1414" s="10">
        <f t="shared" si="137"/>
        <v>38324.063645833332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publishing/</v>
      </c>
      <c r="R1415" t="str">
        <f t="shared" si="135"/>
        <v>translations</v>
      </c>
      <c r="S1415" s="10">
        <f t="shared" si="136"/>
        <v>38707.437152777777</v>
      </c>
      <c r="T1415" s="10">
        <f t="shared" si="137"/>
        <v>38767.437152777777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publishing/</v>
      </c>
      <c r="R1416" t="str">
        <f t="shared" si="135"/>
        <v>translations</v>
      </c>
      <c r="S1416" s="10">
        <f t="shared" si="136"/>
        <v>39055.25309027778</v>
      </c>
      <c r="T1416" s="10">
        <f t="shared" si="137"/>
        <v>39085.25309027778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publishing/</v>
      </c>
      <c r="R1417" t="str">
        <f t="shared" si="135"/>
        <v>translations</v>
      </c>
      <c r="S1417" s="10">
        <f t="shared" si="136"/>
        <v>38539.675821759258</v>
      </c>
      <c r="T1417" s="10">
        <f t="shared" si="137"/>
        <v>38579.675821759258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publishing/</v>
      </c>
      <c r="R1418" t="str">
        <f t="shared" si="135"/>
        <v>translations</v>
      </c>
      <c r="S1418" s="10">
        <f t="shared" si="136"/>
        <v>38646.926145833335</v>
      </c>
      <c r="T1418" s="10">
        <f t="shared" si="137"/>
        <v>38676.967812499999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publishing/</v>
      </c>
      <c r="R1419" t="str">
        <f t="shared" si="135"/>
        <v>translations</v>
      </c>
      <c r="S1419" s="10">
        <f t="shared" si="136"/>
        <v>38579.15016203704</v>
      </c>
      <c r="T1419" s="10">
        <f t="shared" si="137"/>
        <v>38609.465972222228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publishing/</v>
      </c>
      <c r="R1420" t="str">
        <f t="shared" si="135"/>
        <v>translations</v>
      </c>
      <c r="S1420" s="10">
        <f t="shared" si="136"/>
        <v>38742.456412037034</v>
      </c>
      <c r="T1420" s="10">
        <f t="shared" si="137"/>
        <v>38772.456412037034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publishing/</v>
      </c>
      <c r="R1421" t="str">
        <f t="shared" si="135"/>
        <v>translations</v>
      </c>
      <c r="S1421" s="10">
        <f t="shared" si="136"/>
        <v>38969.456238425926</v>
      </c>
      <c r="T1421" s="10">
        <f t="shared" si="137"/>
        <v>38999.456238425926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publishing/</v>
      </c>
      <c r="R1422" t="str">
        <f t="shared" si="135"/>
        <v>translations</v>
      </c>
      <c r="S1422" s="10">
        <f t="shared" si="136"/>
        <v>38871.667662037042</v>
      </c>
      <c r="T1422" s="10">
        <f t="shared" si="137"/>
        <v>38896.667662037042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publishing/</v>
      </c>
      <c r="R1423" t="str">
        <f t="shared" si="135"/>
        <v>translations</v>
      </c>
      <c r="S1423" s="10">
        <f t="shared" si="136"/>
        <v>38360.915613425925</v>
      </c>
      <c r="T1423" s="10">
        <f t="shared" si="137"/>
        <v>38390.915613425925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publishing/</v>
      </c>
      <c r="R1424" t="str">
        <f t="shared" si="135"/>
        <v>translations</v>
      </c>
      <c r="S1424" s="10">
        <f t="shared" si="136"/>
        <v>38951.239629629628</v>
      </c>
      <c r="T1424" s="10">
        <f t="shared" si="137"/>
        <v>38981.239629629628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publishing/</v>
      </c>
      <c r="R1425" t="str">
        <f t="shared" si="135"/>
        <v>translations</v>
      </c>
      <c r="S1425" s="10">
        <f t="shared" si="136"/>
        <v>38687.360312500001</v>
      </c>
      <c r="T1425" s="10">
        <f t="shared" si="137"/>
        <v>38717.360312500001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publishing/</v>
      </c>
      <c r="R1426" t="str">
        <f t="shared" si="135"/>
        <v>translations</v>
      </c>
      <c r="S1426" s="10">
        <f t="shared" si="136"/>
        <v>39023.717615740738</v>
      </c>
      <c r="T1426" s="10">
        <f t="shared" si="137"/>
        <v>39036.759282407409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publishing/</v>
      </c>
      <c r="R1427" t="str">
        <f t="shared" si="135"/>
        <v>translations</v>
      </c>
      <c r="S1427" s="10">
        <f t="shared" si="136"/>
        <v>38440.131469907406</v>
      </c>
      <c r="T1427" s="10">
        <f t="shared" si="137"/>
        <v>38470.131469907406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publishing/</v>
      </c>
      <c r="R1428" t="str">
        <f t="shared" si="135"/>
        <v>translations</v>
      </c>
      <c r="S1428" s="10">
        <f t="shared" si="136"/>
        <v>38527.390277777777</v>
      </c>
      <c r="T1428" s="10">
        <f t="shared" si="137"/>
        <v>38587.390277777777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publishing/</v>
      </c>
      <c r="R1429" t="str">
        <f t="shared" si="135"/>
        <v>translations</v>
      </c>
      <c r="S1429" s="10">
        <f t="shared" si="136"/>
        <v>38948.851678240739</v>
      </c>
      <c r="T1429" s="10">
        <f t="shared" si="137"/>
        <v>38978.851678240739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publishing/</v>
      </c>
      <c r="R1430" t="str">
        <f t="shared" si="135"/>
        <v>translations</v>
      </c>
      <c r="S1430" s="10">
        <f t="shared" si="136"/>
        <v>38779.379826388889</v>
      </c>
      <c r="T1430" s="10">
        <f t="shared" si="137"/>
        <v>38809.338159722218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publishing/</v>
      </c>
      <c r="R1431" t="str">
        <f t="shared" si="135"/>
        <v>translations</v>
      </c>
      <c r="S1431" s="10">
        <f t="shared" si="136"/>
        <v>38421.060671296291</v>
      </c>
      <c r="T1431" s="10">
        <f t="shared" si="137"/>
        <v>38451.060671296291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publishing/</v>
      </c>
      <c r="R1432" t="str">
        <f t="shared" si="135"/>
        <v>translations</v>
      </c>
      <c r="S1432" s="10">
        <f t="shared" si="136"/>
        <v>38308.813518518517</v>
      </c>
      <c r="T1432" s="10">
        <f t="shared" si="137"/>
        <v>38339.813518518517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publishing/</v>
      </c>
      <c r="R1433" t="str">
        <f t="shared" si="135"/>
        <v>translations</v>
      </c>
      <c r="S1433" s="10">
        <f t="shared" si="136"/>
        <v>38651.210833333331</v>
      </c>
      <c r="T1433" s="10">
        <f t="shared" si="137"/>
        <v>38681.252500000002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publishing/</v>
      </c>
      <c r="R1434" t="str">
        <f t="shared" si="135"/>
        <v>translations</v>
      </c>
      <c r="S1434" s="10">
        <f t="shared" si="136"/>
        <v>38522.780416666668</v>
      </c>
      <c r="T1434" s="10">
        <f t="shared" si="137"/>
        <v>38552.780416666668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publishing/</v>
      </c>
      <c r="R1435" t="str">
        <f t="shared" si="135"/>
        <v>translations</v>
      </c>
      <c r="S1435" s="10">
        <f t="shared" si="136"/>
        <v>39020.625868055555</v>
      </c>
      <c r="T1435" s="10">
        <f t="shared" si="137"/>
        <v>39061.458333333328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publishing/</v>
      </c>
      <c r="R1436" t="str">
        <f t="shared" si="135"/>
        <v>translations</v>
      </c>
      <c r="S1436" s="10">
        <f t="shared" si="136"/>
        <v>38489.767106481479</v>
      </c>
      <c r="T1436" s="10">
        <f t="shared" si="137"/>
        <v>38510.625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publishing/</v>
      </c>
      <c r="R1437" t="str">
        <f t="shared" si="135"/>
        <v>translations</v>
      </c>
      <c r="S1437" s="10">
        <f t="shared" si="136"/>
        <v>38605.780324074076</v>
      </c>
      <c r="T1437" s="10">
        <f t="shared" si="137"/>
        <v>38635.780324074076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publishing/</v>
      </c>
      <c r="R1438" t="str">
        <f t="shared" si="135"/>
        <v>translations</v>
      </c>
      <c r="S1438" s="10">
        <f t="shared" si="136"/>
        <v>38738.35019675926</v>
      </c>
      <c r="T1438" s="10">
        <f t="shared" si="137"/>
        <v>38768.35019675926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publishing/</v>
      </c>
      <c r="R1439" t="str">
        <f t="shared" si="135"/>
        <v>translations</v>
      </c>
      <c r="S1439" s="10">
        <f t="shared" si="136"/>
        <v>38143.531701388885</v>
      </c>
      <c r="T1439" s="10">
        <f t="shared" si="137"/>
        <v>38180.207638888889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publishing/</v>
      </c>
      <c r="R1440" t="str">
        <f t="shared" si="135"/>
        <v>translations</v>
      </c>
      <c r="S1440" s="10">
        <f t="shared" si="136"/>
        <v>38804.871516203704</v>
      </c>
      <c r="T1440" s="10">
        <f t="shared" si="137"/>
        <v>38834.579861111109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publishing/</v>
      </c>
      <c r="R1441" t="str">
        <f t="shared" si="135"/>
        <v>translations</v>
      </c>
      <c r="S1441" s="10">
        <f t="shared" si="136"/>
        <v>38387.829872685179</v>
      </c>
      <c r="T1441" s="10">
        <f t="shared" si="137"/>
        <v>38417.829872685179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publishing/</v>
      </c>
      <c r="R1442" t="str">
        <f t="shared" si="135"/>
        <v>translations</v>
      </c>
      <c r="S1442" s="10">
        <f t="shared" si="136"/>
        <v>38833.748414351852</v>
      </c>
      <c r="T1442" s="10">
        <f t="shared" si="137"/>
        <v>38863.748414351852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publishing/</v>
      </c>
      <c r="R1443" t="str">
        <f t="shared" si="135"/>
        <v>translations</v>
      </c>
      <c r="S1443" s="10">
        <f t="shared" si="136"/>
        <v>38545.765844907408</v>
      </c>
      <c r="T1443" s="10">
        <f t="shared" si="137"/>
        <v>38605.765844907408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publishing/</v>
      </c>
      <c r="R1444" t="str">
        <f t="shared" si="135"/>
        <v>translations</v>
      </c>
      <c r="S1444" s="10">
        <f t="shared" si="136"/>
        <v>38832.64534722222</v>
      </c>
      <c r="T1444" s="10">
        <f t="shared" si="137"/>
        <v>38862.64534722222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publishing/</v>
      </c>
      <c r="R1445" t="str">
        <f t="shared" si="135"/>
        <v>translations</v>
      </c>
      <c r="S1445" s="10">
        <f t="shared" si="136"/>
        <v>39054.926030092596</v>
      </c>
      <c r="T1445" s="10">
        <f t="shared" si="137"/>
        <v>39084.926030092596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publishing/</v>
      </c>
      <c r="R1446" t="str">
        <f t="shared" si="135"/>
        <v>translations</v>
      </c>
      <c r="S1446" s="10">
        <f t="shared" si="136"/>
        <v>38546.873402777783</v>
      </c>
      <c r="T1446" s="10">
        <f t="shared" si="137"/>
        <v>38606.873402777783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publishing/</v>
      </c>
      <c r="R1447" t="str">
        <f t="shared" si="135"/>
        <v>translations</v>
      </c>
      <c r="S1447" s="10">
        <f t="shared" si="136"/>
        <v>38486.542303240742</v>
      </c>
      <c r="T1447" s="10">
        <f t="shared" si="137"/>
        <v>38516.542303240742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publishing/</v>
      </c>
      <c r="R1448" t="str">
        <f t="shared" si="135"/>
        <v>translations</v>
      </c>
      <c r="S1448" s="10">
        <f t="shared" si="136"/>
        <v>38808.447662037041</v>
      </c>
      <c r="T1448" s="10">
        <f t="shared" si="137"/>
        <v>38828.447662037041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publishing/</v>
      </c>
      <c r="R1449" t="str">
        <f t="shared" si="135"/>
        <v>translations</v>
      </c>
      <c r="S1449" s="10">
        <f t="shared" si="136"/>
        <v>38876.730717592596</v>
      </c>
      <c r="T1449" s="10">
        <f t="shared" si="137"/>
        <v>38906.730717592596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publishing/</v>
      </c>
      <c r="R1450" t="str">
        <f t="shared" si="135"/>
        <v>translations</v>
      </c>
      <c r="S1450" s="10">
        <f t="shared" si="136"/>
        <v>38462.936550925922</v>
      </c>
      <c r="T1450" s="10">
        <f t="shared" si="137"/>
        <v>38493.225694444445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publishing/</v>
      </c>
      <c r="R1451" t="str">
        <f t="shared" si="135"/>
        <v>translations</v>
      </c>
      <c r="S1451" s="10">
        <f t="shared" si="136"/>
        <v>38433.811400462961</v>
      </c>
      <c r="T1451" s="10">
        <f t="shared" si="137"/>
        <v>38481.811400462961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publishing/</v>
      </c>
      <c r="R1452" t="str">
        <f t="shared" si="135"/>
        <v>translations</v>
      </c>
      <c r="S1452" s="10">
        <f t="shared" si="136"/>
        <v>38737.171261574069</v>
      </c>
      <c r="T1452" s="10">
        <f t="shared" si="137"/>
        <v>38767.171261574069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publishing/</v>
      </c>
      <c r="R1453" t="str">
        <f t="shared" si="135"/>
        <v>translations</v>
      </c>
      <c r="S1453" s="10">
        <f t="shared" si="136"/>
        <v>38278.959016203706</v>
      </c>
      <c r="T1453" s="10">
        <f t="shared" si="137"/>
        <v>38309.00068287037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publishing/</v>
      </c>
      <c r="R1454" t="str">
        <f t="shared" si="135"/>
        <v>translations</v>
      </c>
      <c r="S1454" s="10">
        <f t="shared" si="136"/>
        <v>38165.703275462962</v>
      </c>
      <c r="T1454" s="10">
        <f t="shared" si="137"/>
        <v>38195.703275462962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publishing/</v>
      </c>
      <c r="R1455" t="str">
        <f t="shared" si="135"/>
        <v>translations</v>
      </c>
      <c r="S1455" s="10">
        <f t="shared" si="136"/>
        <v>39142.696145833332</v>
      </c>
      <c r="T1455" s="10">
        <f t="shared" si="137"/>
        <v>39187.654479166667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publishing/</v>
      </c>
      <c r="R1456" t="str">
        <f t="shared" si="135"/>
        <v>translations</v>
      </c>
      <c r="S1456" s="10">
        <f t="shared" si="136"/>
        <v>38810.866666666669</v>
      </c>
      <c r="T1456" s="10">
        <f t="shared" si="137"/>
        <v>38831.915972222225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publishing/</v>
      </c>
      <c r="R1457" t="str">
        <f t="shared" si="135"/>
        <v>translations</v>
      </c>
      <c r="S1457" s="10">
        <f t="shared" si="136"/>
        <v>38179.672685185185</v>
      </c>
      <c r="T1457" s="10">
        <f t="shared" si="137"/>
        <v>38234.568749999999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publishing/</v>
      </c>
      <c r="R1458" t="str">
        <f t="shared" si="135"/>
        <v>translations</v>
      </c>
      <c r="S1458" s="10">
        <f t="shared" si="136"/>
        <v>39055.668576388889</v>
      </c>
      <c r="T1458" s="10">
        <f t="shared" si="137"/>
        <v>39085.668576388889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publishing/</v>
      </c>
      <c r="R1459" t="str">
        <f t="shared" si="135"/>
        <v>translations</v>
      </c>
      <c r="S1459" s="10">
        <f t="shared" si="136"/>
        <v>38636.89634259259</v>
      </c>
      <c r="T1459" s="10">
        <f t="shared" si="137"/>
        <v>38666.938009259262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publishing/</v>
      </c>
      <c r="R1460" t="str">
        <f t="shared" si="135"/>
        <v>translations</v>
      </c>
      <c r="S1460" s="10">
        <f t="shared" si="136"/>
        <v>38178.705555555556</v>
      </c>
      <c r="T1460" s="10">
        <f t="shared" si="137"/>
        <v>38209.166666666664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publishing/</v>
      </c>
      <c r="R1461" t="str">
        <f t="shared" si="135"/>
        <v>translations</v>
      </c>
      <c r="S1461" s="10">
        <f t="shared" si="136"/>
        <v>38659.204814814817</v>
      </c>
      <c r="T1461" s="10">
        <f t="shared" si="137"/>
        <v>38687.725694444445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publishing/</v>
      </c>
      <c r="R1462" t="str">
        <f t="shared" si="135"/>
        <v>translations</v>
      </c>
      <c r="S1462" s="10">
        <f t="shared" si="136"/>
        <v>38262.896967592591</v>
      </c>
      <c r="T1462" s="10">
        <f t="shared" si="137"/>
        <v>38320.989583333328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publishing/</v>
      </c>
      <c r="R1463" t="str">
        <f t="shared" si="135"/>
        <v>radio &amp; podcasts</v>
      </c>
      <c r="S1463" s="10">
        <f t="shared" si="136"/>
        <v>38246.645300925928</v>
      </c>
      <c r="T1463" s="10">
        <f t="shared" si="137"/>
        <v>38280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publishing/</v>
      </c>
      <c r="R1464" t="str">
        <f t="shared" si="135"/>
        <v>radio &amp; podcasts</v>
      </c>
      <c r="S1464" s="10">
        <f t="shared" si="136"/>
        <v>37691.662858796299</v>
      </c>
      <c r="T1464" s="10">
        <f t="shared" si="137"/>
        <v>37721.662858796299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publishing/</v>
      </c>
      <c r="R1465" t="str">
        <f t="shared" si="135"/>
        <v>radio &amp; podcasts</v>
      </c>
      <c r="S1465" s="10">
        <f t="shared" si="136"/>
        <v>37673.911319444444</v>
      </c>
      <c r="T1465" s="10">
        <f t="shared" si="137"/>
        <v>37718.869652777779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publishing/</v>
      </c>
      <c r="R1466" t="str">
        <f t="shared" si="135"/>
        <v>radio &amp; podcasts</v>
      </c>
      <c r="S1466" s="10">
        <f t="shared" si="136"/>
        <v>37638.661550925928</v>
      </c>
      <c r="T1466" s="10">
        <f t="shared" si="137"/>
        <v>37668.661550925928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publishing/</v>
      </c>
      <c r="R1467" t="str">
        <f t="shared" si="135"/>
        <v>radio &amp; podcasts</v>
      </c>
      <c r="S1467" s="10">
        <f t="shared" si="136"/>
        <v>37306.734398148146</v>
      </c>
      <c r="T1467" s="10">
        <f t="shared" si="137"/>
        <v>37337.125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publishing/</v>
      </c>
      <c r="R1468" t="str">
        <f t="shared" si="135"/>
        <v>radio &amp; podcasts</v>
      </c>
      <c r="S1468" s="10">
        <f t="shared" si="136"/>
        <v>38687.172060185185</v>
      </c>
      <c r="T1468" s="10">
        <f t="shared" si="137"/>
        <v>38728.208333333328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publishing/</v>
      </c>
      <c r="R1469" t="str">
        <f t="shared" si="135"/>
        <v>radio &amp; podcasts</v>
      </c>
      <c r="S1469" s="10">
        <f t="shared" si="136"/>
        <v>37280.80190972222</v>
      </c>
      <c r="T1469" s="10">
        <f t="shared" si="137"/>
        <v>37340.760243055556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publishing/</v>
      </c>
      <c r="R1470" t="str">
        <f t="shared" si="135"/>
        <v>radio &amp; podcasts</v>
      </c>
      <c r="S1470" s="10">
        <f t="shared" si="136"/>
        <v>36993.014456018522</v>
      </c>
      <c r="T1470" s="10">
        <f t="shared" si="137"/>
        <v>37053.014456018522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publishing/</v>
      </c>
      <c r="R1471" t="str">
        <f t="shared" si="135"/>
        <v>radio &amp; podcasts</v>
      </c>
      <c r="S1471" s="10">
        <f t="shared" si="136"/>
        <v>37637.598483796297</v>
      </c>
      <c r="T1471" s="10">
        <f t="shared" si="137"/>
        <v>37667.598483796297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publishing/</v>
      </c>
      <c r="R1472" t="str">
        <f t="shared" si="135"/>
        <v>radio &amp; podcasts</v>
      </c>
      <c r="S1472" s="10">
        <f t="shared" si="136"/>
        <v>37597.827118055553</v>
      </c>
      <c r="T1472" s="10">
        <f t="shared" si="137"/>
        <v>37618.827118055553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publishing/</v>
      </c>
      <c r="R1473" t="str">
        <f t="shared" si="135"/>
        <v>radio &amp; podcasts</v>
      </c>
      <c r="S1473" s="10">
        <f t="shared" si="136"/>
        <v>38420.957569444443</v>
      </c>
      <c r="T1473" s="10">
        <f t="shared" si="137"/>
        <v>38450.957569444443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publishing/</v>
      </c>
      <c r="R1474" t="str">
        <f t="shared" si="135"/>
        <v>radio &amp; podcasts</v>
      </c>
      <c r="S1474" s="10">
        <f t="shared" si="136"/>
        <v>37880.542858796296</v>
      </c>
      <c r="T1474" s="10">
        <f t="shared" si="137"/>
        <v>37910.542858796296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5">
        <f t="shared" ref="P1475:P1538" si="139">E1475/L1475</f>
        <v>38.462553191489363</v>
      </c>
      <c r="Q1475" t="str">
        <f t="shared" ref="Q1475:Q1538" si="140">LEFT(N1475,FIND("/",N1475))</f>
        <v>publishing/</v>
      </c>
      <c r="R1475" t="str">
        <f t="shared" ref="R1475:R1538" si="141">RIGHT(N1475,LEN(N1475)-FIND("/",N1475))</f>
        <v>radio &amp; podcasts</v>
      </c>
      <c r="S1475" s="10">
        <f t="shared" ref="S1475:S1538" si="142">(((J1475/60)/60)/24+DATE(1960,1,1))</f>
        <v>37286.979618055557</v>
      </c>
      <c r="T1475" s="10">
        <f t="shared" ref="T1475:T1538" si="143">(((I1475/60)/60)/24+DATE(1960,1,1))</f>
        <v>37316.979618055557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publishing/</v>
      </c>
      <c r="R1476" t="str">
        <f t="shared" si="141"/>
        <v>radio &amp; podcasts</v>
      </c>
      <c r="S1476" s="10">
        <f t="shared" si="142"/>
        <v>37847.727916666663</v>
      </c>
      <c r="T1476" s="10">
        <f t="shared" si="143"/>
        <v>37877.727916666663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publishing/</v>
      </c>
      <c r="R1477" t="str">
        <f t="shared" si="141"/>
        <v>radio &amp; podcasts</v>
      </c>
      <c r="S1477" s="10">
        <f t="shared" si="142"/>
        <v>38307.722951388889</v>
      </c>
      <c r="T1477" s="10">
        <f t="shared" si="143"/>
        <v>38340.207638888889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publishing/</v>
      </c>
      <c r="R1478" t="str">
        <f t="shared" si="141"/>
        <v>radio &amp; podcasts</v>
      </c>
      <c r="S1478" s="10">
        <f t="shared" si="142"/>
        <v>37113.041921296295</v>
      </c>
      <c r="T1478" s="10">
        <f t="shared" si="143"/>
        <v>37143.041921296295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publishing/</v>
      </c>
      <c r="R1479" t="str">
        <f t="shared" si="141"/>
        <v>radio &amp; podcasts</v>
      </c>
      <c r="S1479" s="10">
        <f t="shared" si="142"/>
        <v>37187.615787037037</v>
      </c>
      <c r="T1479" s="10">
        <f t="shared" si="143"/>
        <v>37247.125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publishing/</v>
      </c>
      <c r="R1480" t="str">
        <f t="shared" si="141"/>
        <v>radio &amp; podcasts</v>
      </c>
      <c r="S1480" s="10">
        <f t="shared" si="142"/>
        <v>37741.871678240743</v>
      </c>
      <c r="T1480" s="10">
        <f t="shared" si="143"/>
        <v>37755.871678240743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publishing/</v>
      </c>
      <c r="R1481" t="str">
        <f t="shared" si="141"/>
        <v>radio &amp; podcasts</v>
      </c>
      <c r="S1481" s="10">
        <f t="shared" si="142"/>
        <v>38101.745243055557</v>
      </c>
      <c r="T1481" s="10">
        <f t="shared" si="143"/>
        <v>38116.165972222225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publishing/</v>
      </c>
      <c r="R1482" t="str">
        <f t="shared" si="141"/>
        <v>radio &amp; podcasts</v>
      </c>
      <c r="S1482" s="10">
        <f t="shared" si="142"/>
        <v>37811.934016203704</v>
      </c>
      <c r="T1482" s="10">
        <f t="shared" si="143"/>
        <v>37828.708333333336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publishing/</v>
      </c>
      <c r="R1483" t="str">
        <f t="shared" si="141"/>
        <v>fiction</v>
      </c>
      <c r="S1483" s="10">
        <f t="shared" si="142"/>
        <v>37897.922974537039</v>
      </c>
      <c r="T1483" s="10">
        <f t="shared" si="143"/>
        <v>37927.922974537039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publishing/</v>
      </c>
      <c r="R1484" t="str">
        <f t="shared" si="141"/>
        <v>fiction</v>
      </c>
      <c r="S1484" s="10">
        <f t="shared" si="142"/>
        <v>37483.85805555556</v>
      </c>
      <c r="T1484" s="10">
        <f t="shared" si="143"/>
        <v>37506.32708333333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publishing/</v>
      </c>
      <c r="R1485" t="str">
        <f t="shared" si="141"/>
        <v>fiction</v>
      </c>
      <c r="S1485" s="10">
        <f t="shared" si="142"/>
        <v>38895.192997685182</v>
      </c>
      <c r="T1485" s="10">
        <f t="shared" si="143"/>
        <v>38920.192997685182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publishing/</v>
      </c>
      <c r="R1486" t="str">
        <f t="shared" si="141"/>
        <v>fiction</v>
      </c>
      <c r="S1486" s="10">
        <f t="shared" si="142"/>
        <v>37400.200960648144</v>
      </c>
      <c r="T1486" s="10">
        <f t="shared" si="143"/>
        <v>37458.618750000001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publishing/</v>
      </c>
      <c r="R1487" t="str">
        <f t="shared" si="141"/>
        <v>fiction</v>
      </c>
      <c r="S1487" s="10">
        <f t="shared" si="142"/>
        <v>38477.795983796299</v>
      </c>
      <c r="T1487" s="10">
        <f t="shared" si="143"/>
        <v>38522.795983796299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publishing/</v>
      </c>
      <c r="R1488" t="str">
        <f t="shared" si="141"/>
        <v>fiction</v>
      </c>
      <c r="S1488" s="10">
        <f t="shared" si="142"/>
        <v>38379.168530092589</v>
      </c>
      <c r="T1488" s="10">
        <f t="shared" si="143"/>
        <v>38409.168530092589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publishing/</v>
      </c>
      <c r="R1489" t="str">
        <f t="shared" si="141"/>
        <v>fiction</v>
      </c>
      <c r="S1489" s="10">
        <f t="shared" si="142"/>
        <v>38901.917488425926</v>
      </c>
      <c r="T1489" s="10">
        <f t="shared" si="143"/>
        <v>38931.917488425926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publishing/</v>
      </c>
      <c r="R1490" t="str">
        <f t="shared" si="141"/>
        <v>fiction</v>
      </c>
      <c r="S1490" s="10">
        <f t="shared" si="142"/>
        <v>37961.563194444447</v>
      </c>
      <c r="T1490" s="10">
        <f t="shared" si="143"/>
        <v>37991.563194444447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publishing/</v>
      </c>
      <c r="R1491" t="str">
        <f t="shared" si="141"/>
        <v>fiction</v>
      </c>
      <c r="S1491" s="10">
        <f t="shared" si="142"/>
        <v>37545.611712962964</v>
      </c>
      <c r="T1491" s="10">
        <f t="shared" si="143"/>
        <v>37575.653379629628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publishing/</v>
      </c>
      <c r="R1492" t="str">
        <f t="shared" si="141"/>
        <v>fiction</v>
      </c>
      <c r="S1492" s="10">
        <f t="shared" si="142"/>
        <v>37867.561041666668</v>
      </c>
      <c r="T1492" s="10">
        <f t="shared" si="143"/>
        <v>37896.561041666668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publishing/</v>
      </c>
      <c r="R1493" t="str">
        <f t="shared" si="141"/>
        <v>fiction</v>
      </c>
      <c r="S1493" s="10">
        <f t="shared" si="142"/>
        <v>38338.713460648149</v>
      </c>
      <c r="T1493" s="10">
        <f t="shared" si="143"/>
        <v>38397.651388888888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publishing/</v>
      </c>
      <c r="R1494" t="str">
        <f t="shared" si="141"/>
        <v>fiction</v>
      </c>
      <c r="S1494" s="10">
        <f t="shared" si="142"/>
        <v>37029.884791666671</v>
      </c>
      <c r="T1494" s="10">
        <f t="shared" si="143"/>
        <v>37059.884791666671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publishing/</v>
      </c>
      <c r="R1495" t="str">
        <f t="shared" si="141"/>
        <v>fiction</v>
      </c>
      <c r="S1495" s="10">
        <f t="shared" si="142"/>
        <v>37758.866608796299</v>
      </c>
      <c r="T1495" s="10">
        <f t="shared" si="143"/>
        <v>37788.866608796299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publishing/</v>
      </c>
      <c r="R1496" t="str">
        <f t="shared" si="141"/>
        <v>fiction</v>
      </c>
      <c r="S1496" s="10">
        <f t="shared" si="142"/>
        <v>38414.722372685181</v>
      </c>
      <c r="T1496" s="10">
        <f t="shared" si="143"/>
        <v>38444.651388888888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publishing/</v>
      </c>
      <c r="R1497" t="str">
        <f t="shared" si="141"/>
        <v>fiction</v>
      </c>
      <c r="S1497" s="10">
        <f t="shared" si="142"/>
        <v>37099.789710648147</v>
      </c>
      <c r="T1497" s="10">
        <f t="shared" si="143"/>
        <v>37129.789710648147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publishing/</v>
      </c>
      <c r="R1498" t="str">
        <f t="shared" si="141"/>
        <v>fiction</v>
      </c>
      <c r="S1498" s="10">
        <f t="shared" si="142"/>
        <v>38185.475219907406</v>
      </c>
      <c r="T1498" s="10">
        <f t="shared" si="143"/>
        <v>38245.475219907406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publishing/</v>
      </c>
      <c r="R1499" t="str">
        <f t="shared" si="141"/>
        <v>fiction</v>
      </c>
      <c r="S1499" s="10">
        <f t="shared" si="142"/>
        <v>37791.64261574074</v>
      </c>
      <c r="T1499" s="10">
        <f t="shared" si="143"/>
        <v>37833.821527777778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publishing/</v>
      </c>
      <c r="R1500" t="str">
        <f t="shared" si="141"/>
        <v>fiction</v>
      </c>
      <c r="S1500" s="10">
        <f t="shared" si="142"/>
        <v>38187.983541666668</v>
      </c>
      <c r="T1500" s="10">
        <f t="shared" si="143"/>
        <v>38232.983541666668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publishing/</v>
      </c>
      <c r="R1501" t="str">
        <f t="shared" si="141"/>
        <v>fiction</v>
      </c>
      <c r="S1501" s="10">
        <f t="shared" si="142"/>
        <v>38874.007326388892</v>
      </c>
      <c r="T1501" s="10">
        <f t="shared" si="143"/>
        <v>38934.007326388892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publishing/</v>
      </c>
      <c r="R1502" t="str">
        <f t="shared" si="141"/>
        <v>fiction</v>
      </c>
      <c r="S1502" s="10">
        <f t="shared" si="142"/>
        <v>37712.904594907406</v>
      </c>
      <c r="T1502" s="10">
        <f t="shared" si="143"/>
        <v>37742.904594907406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photography/</v>
      </c>
      <c r="R1503" t="str">
        <f t="shared" si="141"/>
        <v>photobooks</v>
      </c>
      <c r="S1503" s="10">
        <f t="shared" si="142"/>
        <v>38510.583599537036</v>
      </c>
      <c r="T1503" s="10">
        <f t="shared" si="143"/>
        <v>38540.583599537036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photography/</v>
      </c>
      <c r="R1504" t="str">
        <f t="shared" si="141"/>
        <v>photobooks</v>
      </c>
      <c r="S1504" s="10">
        <f t="shared" si="142"/>
        <v>38773.542592592596</v>
      </c>
      <c r="T1504" s="10">
        <f t="shared" si="143"/>
        <v>38801.916666666672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photography/</v>
      </c>
      <c r="R1505" t="str">
        <f t="shared" si="141"/>
        <v>photobooks</v>
      </c>
      <c r="S1505" s="10">
        <f t="shared" si="142"/>
        <v>38953.347233796296</v>
      </c>
      <c r="T1505" s="10">
        <f t="shared" si="143"/>
        <v>39013.347233796296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photography/</v>
      </c>
      <c r="R1506" t="str">
        <f t="shared" si="141"/>
        <v>photobooks</v>
      </c>
      <c r="S1506" s="10">
        <f t="shared" si="142"/>
        <v>38119.657685185186</v>
      </c>
      <c r="T1506" s="10">
        <f t="shared" si="143"/>
        <v>38147.356249999997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photography/</v>
      </c>
      <c r="R1507" t="str">
        <f t="shared" si="141"/>
        <v>photobooks</v>
      </c>
      <c r="S1507" s="10">
        <f t="shared" si="142"/>
        <v>38761.44332175926</v>
      </c>
      <c r="T1507" s="10">
        <f t="shared" si="143"/>
        <v>38798.834027777775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photography/</v>
      </c>
      <c r="R1508" t="str">
        <f t="shared" si="141"/>
        <v>photobooks</v>
      </c>
      <c r="S1508" s="10">
        <f t="shared" si="142"/>
        <v>38161.785925925928</v>
      </c>
      <c r="T1508" s="10">
        <f t="shared" si="143"/>
        <v>38191.785925925928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photography/</v>
      </c>
      <c r="R1509" t="str">
        <f t="shared" si="141"/>
        <v>photobooks</v>
      </c>
      <c r="S1509" s="10">
        <f t="shared" si="142"/>
        <v>36601.450335648151</v>
      </c>
      <c r="T1509" s="10">
        <f t="shared" si="143"/>
        <v>36660.340277777781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photography/</v>
      </c>
      <c r="R1510" t="str">
        <f t="shared" si="141"/>
        <v>photobooks</v>
      </c>
      <c r="S1510" s="10">
        <f t="shared" si="142"/>
        <v>38133.614363425928</v>
      </c>
      <c r="T1510" s="10">
        <f t="shared" si="143"/>
        <v>38164.614363425928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photography/</v>
      </c>
      <c r="R1511" t="str">
        <f t="shared" si="141"/>
        <v>photobooks</v>
      </c>
      <c r="S1511" s="10">
        <f t="shared" si="142"/>
        <v>39098.533391203702</v>
      </c>
      <c r="T1511" s="10">
        <f t="shared" si="143"/>
        <v>39127.957638888889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photography/</v>
      </c>
      <c r="R1512" t="str">
        <f t="shared" si="141"/>
        <v>photobooks</v>
      </c>
      <c r="S1512" s="10">
        <f t="shared" si="142"/>
        <v>38156.385162037033</v>
      </c>
      <c r="T1512" s="10">
        <f t="shared" si="143"/>
        <v>38186.385162037033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photography/</v>
      </c>
      <c r="R1513" t="str">
        <f t="shared" si="141"/>
        <v>photobooks</v>
      </c>
      <c r="S1513" s="10">
        <f t="shared" si="142"/>
        <v>38643.583379629628</v>
      </c>
      <c r="T1513" s="10">
        <f t="shared" si="143"/>
        <v>38673.625046296293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photography/</v>
      </c>
      <c r="R1514" t="str">
        <f t="shared" si="141"/>
        <v>photobooks</v>
      </c>
      <c r="S1514" s="10">
        <f t="shared" si="142"/>
        <v>39088.684479166666</v>
      </c>
      <c r="T1514" s="10">
        <f t="shared" si="143"/>
        <v>39118.684479166666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photography/</v>
      </c>
      <c r="R1515" t="str">
        <f t="shared" si="141"/>
        <v>photobooks</v>
      </c>
      <c r="S1515" s="10">
        <f t="shared" si="142"/>
        <v>38153.637337962966</v>
      </c>
      <c r="T1515" s="10">
        <f t="shared" si="143"/>
        <v>38183.637337962966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photography/</v>
      </c>
      <c r="R1516" t="str">
        <f t="shared" si="141"/>
        <v>photobooks</v>
      </c>
      <c r="S1516" s="10">
        <f t="shared" si="142"/>
        <v>38581.597685185188</v>
      </c>
      <c r="T1516" s="10">
        <f t="shared" si="143"/>
        <v>38621.597685185188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photography/</v>
      </c>
      <c r="R1517" t="str">
        <f t="shared" si="141"/>
        <v>photobooks</v>
      </c>
      <c r="S1517" s="10">
        <f t="shared" si="142"/>
        <v>38762.253437499996</v>
      </c>
      <c r="T1517" s="10">
        <f t="shared" si="143"/>
        <v>38792.211770833332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photography/</v>
      </c>
      <c r="R1518" t="str">
        <f t="shared" si="141"/>
        <v>photobooks</v>
      </c>
      <c r="S1518" s="10">
        <f t="shared" si="142"/>
        <v>38966.466342592597</v>
      </c>
      <c r="T1518" s="10">
        <f t="shared" si="143"/>
        <v>38996.583333333328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photography/</v>
      </c>
      <c r="R1519" t="str">
        <f t="shared" si="141"/>
        <v>photobooks</v>
      </c>
      <c r="S1519" s="10">
        <f t="shared" si="142"/>
        <v>38295.56658564815</v>
      </c>
      <c r="T1519" s="10">
        <f t="shared" si="143"/>
        <v>38326.25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photography/</v>
      </c>
      <c r="R1520" t="str">
        <f t="shared" si="141"/>
        <v>photobooks</v>
      </c>
      <c r="S1520" s="10">
        <f t="shared" si="142"/>
        <v>38107.8200462963</v>
      </c>
      <c r="T1520" s="10">
        <f t="shared" si="143"/>
        <v>38137.8200462963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photography/</v>
      </c>
      <c r="R1521" t="str">
        <f t="shared" si="141"/>
        <v>photobooks</v>
      </c>
      <c r="S1521" s="10">
        <f t="shared" si="142"/>
        <v>38129.741701388892</v>
      </c>
      <c r="T1521" s="10">
        <f t="shared" si="143"/>
        <v>38157.915972222225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photography/</v>
      </c>
      <c r="R1522" t="str">
        <f t="shared" si="141"/>
        <v>photobooks</v>
      </c>
      <c r="S1522" s="10">
        <f t="shared" si="142"/>
        <v>38302.857789351852</v>
      </c>
      <c r="T1522" s="10">
        <f t="shared" si="143"/>
        <v>38339.166666666672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photography/</v>
      </c>
      <c r="R1523" t="str">
        <f t="shared" si="141"/>
        <v>photobooks</v>
      </c>
      <c r="S1523" s="10">
        <f t="shared" si="142"/>
        <v>38840.167719907404</v>
      </c>
      <c r="T1523" s="10">
        <f t="shared" si="143"/>
        <v>38875.167719907404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photography/</v>
      </c>
      <c r="R1524" t="str">
        <f t="shared" si="141"/>
        <v>photobooks</v>
      </c>
      <c r="S1524" s="10">
        <f t="shared" si="142"/>
        <v>38246.830312500002</v>
      </c>
      <c r="T1524" s="10">
        <f t="shared" si="143"/>
        <v>38276.830312500002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photography/</v>
      </c>
      <c r="R1525" t="str">
        <f t="shared" si="141"/>
        <v>photobooks</v>
      </c>
      <c r="S1525" s="10">
        <f t="shared" si="142"/>
        <v>38311.751342592594</v>
      </c>
      <c r="T1525" s="10">
        <f t="shared" si="143"/>
        <v>38343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photography/</v>
      </c>
      <c r="R1526" t="str">
        <f t="shared" si="141"/>
        <v>photobooks</v>
      </c>
      <c r="S1526" s="10">
        <f t="shared" si="142"/>
        <v>39103.501041666663</v>
      </c>
      <c r="T1526" s="10">
        <f t="shared" si="143"/>
        <v>39133.501041666663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photography/</v>
      </c>
      <c r="R1527" t="str">
        <f t="shared" si="141"/>
        <v>photobooks</v>
      </c>
      <c r="S1527" s="10">
        <f t="shared" si="142"/>
        <v>38917.702986111108</v>
      </c>
      <c r="T1527" s="10">
        <f t="shared" si="143"/>
        <v>38947.702986111108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photography/</v>
      </c>
      <c r="R1528" t="str">
        <f t="shared" si="141"/>
        <v>photobooks</v>
      </c>
      <c r="S1528" s="10">
        <f t="shared" si="142"/>
        <v>38686.276006944448</v>
      </c>
      <c r="T1528" s="10">
        <f t="shared" si="143"/>
        <v>38735.276006944448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photography/</v>
      </c>
      <c r="R1529" t="str">
        <f t="shared" si="141"/>
        <v>photobooks</v>
      </c>
      <c r="S1529" s="10">
        <f t="shared" si="142"/>
        <v>39127.600532407407</v>
      </c>
      <c r="T1529" s="10">
        <f t="shared" si="143"/>
        <v>39155.558865740735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photography/</v>
      </c>
      <c r="R1530" t="str">
        <f t="shared" si="141"/>
        <v>photobooks</v>
      </c>
      <c r="S1530" s="10">
        <f t="shared" si="142"/>
        <v>39083.732893518521</v>
      </c>
      <c r="T1530" s="10">
        <f t="shared" si="143"/>
        <v>39114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photography/</v>
      </c>
      <c r="R1531" t="str">
        <f t="shared" si="141"/>
        <v>photobooks</v>
      </c>
      <c r="S1531" s="10">
        <f t="shared" si="142"/>
        <v>38399.628703703704</v>
      </c>
      <c r="T1531" s="10">
        <f t="shared" si="143"/>
        <v>38429.587037037039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photography/</v>
      </c>
      <c r="R1532" t="str">
        <f t="shared" si="141"/>
        <v>photobooks</v>
      </c>
      <c r="S1532" s="10">
        <f t="shared" si="142"/>
        <v>38622.767303240747</v>
      </c>
      <c r="T1532" s="10">
        <f t="shared" si="143"/>
        <v>38647.767303240747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photography/</v>
      </c>
      <c r="R1533" t="str">
        <f t="shared" si="141"/>
        <v>photobooks</v>
      </c>
      <c r="S1533" s="10">
        <f t="shared" si="142"/>
        <v>38288.802384259259</v>
      </c>
      <c r="T1533" s="10">
        <f t="shared" si="143"/>
        <v>38321.125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photography/</v>
      </c>
      <c r="R1534" t="str">
        <f t="shared" si="141"/>
        <v>photobooks</v>
      </c>
      <c r="S1534" s="10">
        <f t="shared" si="142"/>
        <v>38738.475289351853</v>
      </c>
      <c r="T1534" s="10">
        <f t="shared" si="143"/>
        <v>38762.625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photography/</v>
      </c>
      <c r="R1535" t="str">
        <f t="shared" si="141"/>
        <v>photobooks</v>
      </c>
      <c r="S1535" s="10">
        <f t="shared" si="142"/>
        <v>38790.00204861111</v>
      </c>
      <c r="T1535" s="10">
        <f t="shared" si="143"/>
        <v>38839.165972222225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photography/</v>
      </c>
      <c r="R1536" t="str">
        <f t="shared" si="141"/>
        <v>photobooks</v>
      </c>
      <c r="S1536" s="10">
        <f t="shared" si="142"/>
        <v>38568.67432870371</v>
      </c>
      <c r="T1536" s="10">
        <f t="shared" si="143"/>
        <v>38598.67432870371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photography/</v>
      </c>
      <c r="R1537" t="str">
        <f t="shared" si="141"/>
        <v>photobooks</v>
      </c>
      <c r="S1537" s="10">
        <f t="shared" si="142"/>
        <v>38831.829062500001</v>
      </c>
      <c r="T1537" s="10">
        <f t="shared" si="143"/>
        <v>38860.916666666672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photography/</v>
      </c>
      <c r="R1538" t="str">
        <f t="shared" si="141"/>
        <v>photobooks</v>
      </c>
      <c r="S1538" s="10">
        <f t="shared" si="142"/>
        <v>38560.802199074074</v>
      </c>
      <c r="T1538" s="10">
        <f t="shared" si="143"/>
        <v>38590.802199074074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5">
        <f t="shared" ref="P1539:P1602" si="145">E1539/L1539</f>
        <v>96.375</v>
      </c>
      <c r="Q1539" t="str">
        <f t="shared" ref="Q1539:Q1602" si="146">LEFT(N1539,FIND("/",N1539))</f>
        <v>photography/</v>
      </c>
      <c r="R1539" t="str">
        <f t="shared" ref="R1539:R1602" si="147">RIGHT(N1539,LEN(N1539)-FIND("/",N1539))</f>
        <v>photobooks</v>
      </c>
      <c r="S1539" s="10">
        <f t="shared" ref="S1539:S1602" si="148">(((J1539/60)/60)/24+DATE(1960,1,1))</f>
        <v>38899.315127314811</v>
      </c>
      <c r="T1539" s="10">
        <f t="shared" ref="T1539:T1602" si="149">(((I1539/60)/60)/24+DATE(1960,1,1))</f>
        <v>38935.75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photography/</v>
      </c>
      <c r="R1540" t="str">
        <f t="shared" si="147"/>
        <v>photobooks</v>
      </c>
      <c r="S1540" s="10">
        <f t="shared" si="148"/>
        <v>38328.782060185185</v>
      </c>
      <c r="T1540" s="10">
        <f t="shared" si="149"/>
        <v>38373.782060185185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photography/</v>
      </c>
      <c r="R1541" t="str">
        <f t="shared" si="147"/>
        <v>photobooks</v>
      </c>
      <c r="S1541" s="10">
        <f t="shared" si="148"/>
        <v>39052.919201388882</v>
      </c>
      <c r="T1541" s="10">
        <f t="shared" si="149"/>
        <v>39085.919201388882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photography/</v>
      </c>
      <c r="R1542" t="str">
        <f t="shared" si="147"/>
        <v>photobooks</v>
      </c>
      <c r="S1542" s="10">
        <f t="shared" si="148"/>
        <v>38286.00712962963</v>
      </c>
      <c r="T1542" s="10">
        <f t="shared" si="149"/>
        <v>38316.052083333328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photography/</v>
      </c>
      <c r="R1543" t="str">
        <f t="shared" si="147"/>
        <v>nature</v>
      </c>
      <c r="S1543" s="10">
        <f t="shared" si="148"/>
        <v>38321.712245370371</v>
      </c>
      <c r="T1543" s="10">
        <f t="shared" si="149"/>
        <v>38351.712245370371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photography/</v>
      </c>
      <c r="R1544" t="str">
        <f t="shared" si="147"/>
        <v>nature</v>
      </c>
      <c r="S1544" s="10">
        <f t="shared" si="148"/>
        <v>38517.996527777781</v>
      </c>
      <c r="T1544" s="10">
        <f t="shared" si="149"/>
        <v>38532.996527777781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photography/</v>
      </c>
      <c r="R1545" t="str">
        <f t="shared" si="147"/>
        <v>nature</v>
      </c>
      <c r="S1545" s="10">
        <f t="shared" si="148"/>
        <v>38282.509652777779</v>
      </c>
      <c r="T1545" s="10">
        <f t="shared" si="149"/>
        <v>38312.551319444443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photography/</v>
      </c>
      <c r="R1546" t="str">
        <f t="shared" si="147"/>
        <v>nature</v>
      </c>
      <c r="S1546" s="10">
        <f t="shared" si="148"/>
        <v>38400.051203703704</v>
      </c>
      <c r="T1546" s="10">
        <f t="shared" si="149"/>
        <v>38442.012499999997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photography/</v>
      </c>
      <c r="R1547" t="str">
        <f t="shared" si="147"/>
        <v>nature</v>
      </c>
      <c r="S1547" s="10">
        <f t="shared" si="148"/>
        <v>38378.884652777779</v>
      </c>
      <c r="T1547" s="10">
        <f t="shared" si="149"/>
        <v>38412.886111111111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photography/</v>
      </c>
      <c r="R1548" t="str">
        <f t="shared" si="147"/>
        <v>nature</v>
      </c>
      <c r="S1548" s="10">
        <f t="shared" si="148"/>
        <v>38186.212951388887</v>
      </c>
      <c r="T1548" s="10">
        <f t="shared" si="149"/>
        <v>38246.212951388887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photography/</v>
      </c>
      <c r="R1549" t="str">
        <f t="shared" si="147"/>
        <v>nature</v>
      </c>
      <c r="S1549" s="10">
        <f t="shared" si="148"/>
        <v>39129.426875000005</v>
      </c>
      <c r="T1549" s="10">
        <f t="shared" si="149"/>
        <v>39136.426875000005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photography/</v>
      </c>
      <c r="R1550" t="str">
        <f t="shared" si="147"/>
        <v>nature</v>
      </c>
      <c r="S1550" s="10">
        <f t="shared" si="148"/>
        <v>38633.88217592593</v>
      </c>
      <c r="T1550" s="10">
        <f t="shared" si="149"/>
        <v>38663.923842592587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photography/</v>
      </c>
      <c r="R1551" t="str">
        <f t="shared" si="147"/>
        <v>nature</v>
      </c>
      <c r="S1551" s="10">
        <f t="shared" si="148"/>
        <v>38628.136099537034</v>
      </c>
      <c r="T1551" s="10">
        <f t="shared" si="149"/>
        <v>38658.177766203706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photography/</v>
      </c>
      <c r="R1552" t="str">
        <f t="shared" si="147"/>
        <v>nature</v>
      </c>
      <c r="S1552" s="10">
        <f t="shared" si="148"/>
        <v>38819.449467592596</v>
      </c>
      <c r="T1552" s="10">
        <f t="shared" si="149"/>
        <v>38849.449467592596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photography/</v>
      </c>
      <c r="R1553" t="str">
        <f t="shared" si="147"/>
        <v>nature</v>
      </c>
      <c r="S1553" s="10">
        <f t="shared" si="148"/>
        <v>38468.824525462958</v>
      </c>
      <c r="T1553" s="10">
        <f t="shared" si="149"/>
        <v>38498.824525462958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photography/</v>
      </c>
      <c r="R1554" t="str">
        <f t="shared" si="147"/>
        <v>nature</v>
      </c>
      <c r="S1554" s="10">
        <f t="shared" si="148"/>
        <v>38239.688750000001</v>
      </c>
      <c r="T1554" s="10">
        <f t="shared" si="149"/>
        <v>38260.165972222225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photography/</v>
      </c>
      <c r="R1555" t="str">
        <f t="shared" si="147"/>
        <v>nature</v>
      </c>
      <c r="S1555" s="10">
        <f t="shared" si="148"/>
        <v>38566.282951388886</v>
      </c>
      <c r="T1555" s="10">
        <f t="shared" si="149"/>
        <v>38596.282951388886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photography/</v>
      </c>
      <c r="R1556" t="str">
        <f t="shared" si="147"/>
        <v>nature</v>
      </c>
      <c r="S1556" s="10">
        <f t="shared" si="148"/>
        <v>38535.252199074079</v>
      </c>
      <c r="T1556" s="10">
        <f t="shared" si="149"/>
        <v>38565.252199074079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photography/</v>
      </c>
      <c r="R1557" t="str">
        <f t="shared" si="147"/>
        <v>nature</v>
      </c>
      <c r="S1557" s="10">
        <f t="shared" si="148"/>
        <v>38588.613796296297</v>
      </c>
      <c r="T1557" s="10">
        <f t="shared" si="149"/>
        <v>38611.708333333328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photography/</v>
      </c>
      <c r="R1558" t="str">
        <f t="shared" si="147"/>
        <v>nature</v>
      </c>
      <c r="S1558" s="10">
        <f t="shared" si="148"/>
        <v>38872.153055555551</v>
      </c>
      <c r="T1558" s="10">
        <f t="shared" si="149"/>
        <v>38902.153055555551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photography/</v>
      </c>
      <c r="R1559" t="str">
        <f t="shared" si="147"/>
        <v>nature</v>
      </c>
      <c r="S1559" s="10">
        <f t="shared" si="148"/>
        <v>38218.65315972222</v>
      </c>
      <c r="T1559" s="10">
        <f t="shared" si="149"/>
        <v>38249.65315972222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photography/</v>
      </c>
      <c r="R1560" t="str">
        <f t="shared" si="147"/>
        <v>nature</v>
      </c>
      <c r="S1560" s="10">
        <f t="shared" si="148"/>
        <v>38532.397673611107</v>
      </c>
      <c r="T1560" s="10">
        <f t="shared" si="149"/>
        <v>38591.508333333331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photography/</v>
      </c>
      <c r="R1561" t="str">
        <f t="shared" si="147"/>
        <v>nature</v>
      </c>
      <c r="S1561" s="10">
        <f t="shared" si="148"/>
        <v>38455.05322916666</v>
      </c>
      <c r="T1561" s="10">
        <f t="shared" si="149"/>
        <v>38470.05322916666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photography/</v>
      </c>
      <c r="R1562" t="str">
        <f t="shared" si="147"/>
        <v>nature</v>
      </c>
      <c r="S1562" s="10">
        <f t="shared" si="148"/>
        <v>38283.020752314813</v>
      </c>
      <c r="T1562" s="10">
        <f t="shared" si="149"/>
        <v>38303.062418981484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publishing/</v>
      </c>
      <c r="R1563" t="str">
        <f t="shared" si="147"/>
        <v>art books</v>
      </c>
      <c r="S1563" s="10">
        <f t="shared" si="148"/>
        <v>37902.041701388887</v>
      </c>
      <c r="T1563" s="10">
        <f t="shared" si="149"/>
        <v>37932.083368055559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publishing/</v>
      </c>
      <c r="R1564" t="str">
        <f t="shared" si="147"/>
        <v>art books</v>
      </c>
      <c r="S1564" s="10">
        <f t="shared" si="148"/>
        <v>36426.566157407404</v>
      </c>
      <c r="T1564" s="10">
        <f t="shared" si="149"/>
        <v>36496.034722222219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publishing/</v>
      </c>
      <c r="R1565" t="str">
        <f t="shared" si="147"/>
        <v>art books</v>
      </c>
      <c r="S1565" s="10">
        <f t="shared" si="148"/>
        <v>37999.742488425924</v>
      </c>
      <c r="T1565" s="10">
        <f t="shared" si="149"/>
        <v>38059.700821759259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publishing/</v>
      </c>
      <c r="R1566" t="str">
        <f t="shared" si="147"/>
        <v>art books</v>
      </c>
      <c r="S1566" s="10">
        <f t="shared" si="148"/>
        <v>38468.367002314815</v>
      </c>
      <c r="T1566" s="10">
        <f t="shared" si="149"/>
        <v>38499.836805555555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publishing/</v>
      </c>
      <c r="R1567" t="str">
        <f t="shared" si="147"/>
        <v>art books</v>
      </c>
      <c r="S1567" s="10">
        <f t="shared" si="148"/>
        <v>37019.729872685188</v>
      </c>
      <c r="T1567" s="10">
        <f t="shared" si="149"/>
        <v>37049.729872685188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publishing/</v>
      </c>
      <c r="R1568" t="str">
        <f t="shared" si="147"/>
        <v>art books</v>
      </c>
      <c r="S1568" s="10">
        <f t="shared" si="148"/>
        <v>38896.916712962964</v>
      </c>
      <c r="T1568" s="10">
        <f t="shared" si="149"/>
        <v>38925.916666666672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publishing/</v>
      </c>
      <c r="R1569" t="str">
        <f t="shared" si="147"/>
        <v>art books</v>
      </c>
      <c r="S1569" s="10">
        <f t="shared" si="148"/>
        <v>38018.936863425923</v>
      </c>
      <c r="T1569" s="10">
        <f t="shared" si="149"/>
        <v>38034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publishing/</v>
      </c>
      <c r="R1570" t="str">
        <f t="shared" si="147"/>
        <v>art books</v>
      </c>
      <c r="S1570" s="10">
        <f t="shared" si="148"/>
        <v>38309.062326388885</v>
      </c>
      <c r="T1570" s="10">
        <f t="shared" si="149"/>
        <v>38344.062326388885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publishing/</v>
      </c>
      <c r="R1571" t="str">
        <f t="shared" si="147"/>
        <v>art books</v>
      </c>
      <c r="S1571" s="10">
        <f t="shared" si="148"/>
        <v>37736.679560185185</v>
      </c>
      <c r="T1571" s="10">
        <f t="shared" si="149"/>
        <v>37766.679560185185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publishing/</v>
      </c>
      <c r="R1572" t="str">
        <f t="shared" si="147"/>
        <v>art books</v>
      </c>
      <c r="S1572" s="10">
        <f t="shared" si="148"/>
        <v>38785.813449074078</v>
      </c>
      <c r="T1572" s="10">
        <f t="shared" si="149"/>
        <v>38815.771782407406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publishing/</v>
      </c>
      <c r="R1573" t="str">
        <f t="shared" si="147"/>
        <v>art books</v>
      </c>
      <c r="S1573" s="10">
        <f t="shared" si="148"/>
        <v>38491.769479166673</v>
      </c>
      <c r="T1573" s="10">
        <f t="shared" si="149"/>
        <v>38521.769479166673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publishing/</v>
      </c>
      <c r="R1574" t="str">
        <f t="shared" si="147"/>
        <v>art books</v>
      </c>
      <c r="S1574" s="10">
        <f t="shared" si="148"/>
        <v>38751.033090277779</v>
      </c>
      <c r="T1574" s="10">
        <f t="shared" si="149"/>
        <v>38775.999305555553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publishing/</v>
      </c>
      <c r="R1575" t="str">
        <f t="shared" si="147"/>
        <v>art books</v>
      </c>
      <c r="S1575" s="10">
        <f t="shared" si="148"/>
        <v>39133.000023148154</v>
      </c>
      <c r="T1575" s="10">
        <f t="shared" si="149"/>
        <v>39173.165972222225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publishing/</v>
      </c>
      <c r="R1576" t="str">
        <f t="shared" si="147"/>
        <v>art books</v>
      </c>
      <c r="S1576" s="10">
        <f t="shared" si="148"/>
        <v>38364.927418981482</v>
      </c>
      <c r="T1576" s="10">
        <f t="shared" si="149"/>
        <v>38399.927418981482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publishing/</v>
      </c>
      <c r="R1577" t="str">
        <f t="shared" si="147"/>
        <v>art books</v>
      </c>
      <c r="S1577" s="10">
        <f t="shared" si="148"/>
        <v>38146.524259259262</v>
      </c>
      <c r="T1577" s="10">
        <f t="shared" si="149"/>
        <v>38176.524259259262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publishing/</v>
      </c>
      <c r="R1578" t="str">
        <f t="shared" si="147"/>
        <v>art books</v>
      </c>
      <c r="S1578" s="10">
        <f t="shared" si="148"/>
        <v>38487.879259259258</v>
      </c>
      <c r="T1578" s="10">
        <f t="shared" si="149"/>
        <v>38532.879259259258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publishing/</v>
      </c>
      <c r="R1579" t="str">
        <f t="shared" si="147"/>
        <v>art books</v>
      </c>
      <c r="S1579" s="10">
        <f t="shared" si="148"/>
        <v>37401.847777777781</v>
      </c>
      <c r="T1579" s="10">
        <f t="shared" si="149"/>
        <v>37461.847777777781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publishing/</v>
      </c>
      <c r="R1580" t="str">
        <f t="shared" si="147"/>
        <v>art books</v>
      </c>
      <c r="S1580" s="10">
        <f t="shared" si="148"/>
        <v>36746.065868055557</v>
      </c>
      <c r="T1580" s="10">
        <f t="shared" si="149"/>
        <v>36770.083333333336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publishing/</v>
      </c>
      <c r="R1581" t="str">
        <f t="shared" si="147"/>
        <v>art books</v>
      </c>
      <c r="S1581" s="10">
        <f t="shared" si="148"/>
        <v>37828.996423611112</v>
      </c>
      <c r="T1581" s="10">
        <f t="shared" si="149"/>
        <v>37861.996423611112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publishing/</v>
      </c>
      <c r="R1582" t="str">
        <f t="shared" si="147"/>
        <v>art books</v>
      </c>
      <c r="S1582" s="10">
        <f t="shared" si="148"/>
        <v>37337.050069444449</v>
      </c>
      <c r="T1582" s="10">
        <f t="shared" si="149"/>
        <v>37397.050069444449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photography/</v>
      </c>
      <c r="R1583" t="str">
        <f t="shared" si="147"/>
        <v>places</v>
      </c>
      <c r="S1583" s="10">
        <f t="shared" si="148"/>
        <v>38672.448958333334</v>
      </c>
      <c r="T1583" s="10">
        <f t="shared" si="149"/>
        <v>38704.448958333334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photography/</v>
      </c>
      <c r="R1584" t="str">
        <f t="shared" si="147"/>
        <v>places</v>
      </c>
      <c r="S1584" s="10">
        <f t="shared" si="148"/>
        <v>38593.789965277778</v>
      </c>
      <c r="T1584" s="10">
        <f t="shared" si="149"/>
        <v>38650.888888888891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photography/</v>
      </c>
      <c r="R1585" t="str">
        <f t="shared" si="147"/>
        <v>places</v>
      </c>
      <c r="S1585" s="10">
        <f t="shared" si="148"/>
        <v>38224.904988425929</v>
      </c>
      <c r="T1585" s="10">
        <f t="shared" si="149"/>
        <v>38254.904988425929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photography/</v>
      </c>
      <c r="R1586" t="str">
        <f t="shared" si="147"/>
        <v>places</v>
      </c>
      <c r="S1586" s="10">
        <f t="shared" si="148"/>
        <v>38126.649317129632</v>
      </c>
      <c r="T1586" s="10">
        <f t="shared" si="149"/>
        <v>38136.649317129632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photography/</v>
      </c>
      <c r="R1587" t="str">
        <f t="shared" si="147"/>
        <v>places</v>
      </c>
      <c r="S1587" s="10">
        <f t="shared" si="148"/>
        <v>39054.895462962959</v>
      </c>
      <c r="T1587" s="10">
        <f t="shared" si="149"/>
        <v>39076.458333333328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photography/</v>
      </c>
      <c r="R1588" t="str">
        <f t="shared" si="147"/>
        <v>places</v>
      </c>
      <c r="S1588" s="10">
        <f t="shared" si="148"/>
        <v>38416.104421296302</v>
      </c>
      <c r="T1588" s="10">
        <f t="shared" si="149"/>
        <v>38446.062754629631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photography/</v>
      </c>
      <c r="R1589" t="str">
        <f t="shared" si="147"/>
        <v>places</v>
      </c>
      <c r="S1589" s="10">
        <f t="shared" si="148"/>
        <v>38303.950983796298</v>
      </c>
      <c r="T1589" s="10">
        <f t="shared" si="149"/>
        <v>38333.950983796298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photography/</v>
      </c>
      <c r="R1590" t="str">
        <f t="shared" si="147"/>
        <v>places</v>
      </c>
      <c r="S1590" s="10">
        <f t="shared" si="148"/>
        <v>38352.24998842593</v>
      </c>
      <c r="T1590" s="10">
        <f t="shared" si="149"/>
        <v>38382.841666666667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photography/</v>
      </c>
      <c r="R1591" t="str">
        <f t="shared" si="147"/>
        <v>places</v>
      </c>
      <c r="S1591" s="10">
        <f t="shared" si="148"/>
        <v>38603.984791666662</v>
      </c>
      <c r="T1591" s="10">
        <f t="shared" si="149"/>
        <v>38633.984791666662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photography/</v>
      </c>
      <c r="R1592" t="str">
        <f t="shared" si="147"/>
        <v>places</v>
      </c>
      <c r="S1592" s="10">
        <f t="shared" si="148"/>
        <v>38587.857222222221</v>
      </c>
      <c r="T1592" s="10">
        <f t="shared" si="149"/>
        <v>38617.857222222221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photography/</v>
      </c>
      <c r="R1593" t="str">
        <f t="shared" si="147"/>
        <v>places</v>
      </c>
      <c r="S1593" s="10">
        <f t="shared" si="148"/>
        <v>38780.726168981477</v>
      </c>
      <c r="T1593" s="10">
        <f t="shared" si="149"/>
        <v>38810.68450231482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photography/</v>
      </c>
      <c r="R1594" t="str">
        <f t="shared" si="147"/>
        <v>places</v>
      </c>
      <c r="S1594" s="10">
        <f t="shared" si="148"/>
        <v>38393.072743055556</v>
      </c>
      <c r="T1594" s="10">
        <f t="shared" si="149"/>
        <v>38438.031076388885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photography/</v>
      </c>
      <c r="R1595" t="str">
        <f t="shared" si="147"/>
        <v>places</v>
      </c>
      <c r="S1595" s="10">
        <f t="shared" si="148"/>
        <v>38380.845543981486</v>
      </c>
      <c r="T1595" s="10">
        <f t="shared" si="149"/>
        <v>38410.845543981486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photography/</v>
      </c>
      <c r="R1596" t="str">
        <f t="shared" si="147"/>
        <v>places</v>
      </c>
      <c r="S1596" s="10">
        <f t="shared" si="148"/>
        <v>38792.712754629625</v>
      </c>
      <c r="T1596" s="10">
        <f t="shared" si="149"/>
        <v>38852.681249999994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photography/</v>
      </c>
      <c r="R1597" t="str">
        <f t="shared" si="147"/>
        <v>places</v>
      </c>
      <c r="S1597" s="10">
        <f t="shared" si="148"/>
        <v>38127.050092592595</v>
      </c>
      <c r="T1597" s="10">
        <f t="shared" si="149"/>
        <v>38155.842361111114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photography/</v>
      </c>
      <c r="R1598" t="str">
        <f t="shared" si="147"/>
        <v>places</v>
      </c>
      <c r="S1598" s="10">
        <f t="shared" si="148"/>
        <v>38288.430196759262</v>
      </c>
      <c r="T1598" s="10">
        <f t="shared" si="149"/>
        <v>38333.471863425926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photography/</v>
      </c>
      <c r="R1599" t="str">
        <f t="shared" si="147"/>
        <v>places</v>
      </c>
      <c r="S1599" s="10">
        <f t="shared" si="148"/>
        <v>38950.354131944448</v>
      </c>
      <c r="T1599" s="10">
        <f t="shared" si="149"/>
        <v>38980.354131944448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photography/</v>
      </c>
      <c r="R1600" t="str">
        <f t="shared" si="147"/>
        <v>places</v>
      </c>
      <c r="S1600" s="10">
        <f t="shared" si="148"/>
        <v>38498.667337962965</v>
      </c>
      <c r="T1600" s="10">
        <f t="shared" si="149"/>
        <v>38558.667337962965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photography/</v>
      </c>
      <c r="R1601" t="str">
        <f t="shared" si="147"/>
        <v>places</v>
      </c>
      <c r="S1601" s="10">
        <f t="shared" si="148"/>
        <v>38785.53907407407</v>
      </c>
      <c r="T1601" s="10">
        <f t="shared" si="149"/>
        <v>38815.497407407413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photography/</v>
      </c>
      <c r="R1602" t="str">
        <f t="shared" si="147"/>
        <v>places</v>
      </c>
      <c r="S1602" s="10">
        <f t="shared" si="148"/>
        <v>38138.057314814818</v>
      </c>
      <c r="T1602" s="10">
        <f t="shared" si="149"/>
        <v>38182.21597222222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5">
        <f t="shared" ref="P1603:P1666" si="151">E1603/L1603</f>
        <v>48.325535714285714</v>
      </c>
      <c r="Q1603" t="str">
        <f t="shared" ref="Q1603:Q1666" si="152">LEFT(N1603,FIND("/",N1603))</f>
        <v>music/</v>
      </c>
      <c r="R1603" t="str">
        <f t="shared" ref="R1603:R1666" si="153">RIGHT(N1603,LEN(N1603)-FIND("/",N1603))</f>
        <v>rock</v>
      </c>
      <c r="S1603" s="10">
        <f t="shared" ref="S1603:S1666" si="154">(((J1603/60)/60)/24+DATE(1960,1,1))</f>
        <v>36985.092974537038</v>
      </c>
      <c r="T1603" s="10">
        <f t="shared" ref="T1603:T1666" si="155">(((I1603/60)/60)/24+DATE(1960,1,1))</f>
        <v>37015.092974537038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music/</v>
      </c>
      <c r="R1604" t="str">
        <f t="shared" si="153"/>
        <v>rock</v>
      </c>
      <c r="S1604" s="10">
        <f t="shared" si="154"/>
        <v>37135.297650462962</v>
      </c>
      <c r="T1604" s="10">
        <f t="shared" si="155"/>
        <v>37177.958333333336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music/</v>
      </c>
      <c r="R1605" t="str">
        <f t="shared" si="153"/>
        <v>rock</v>
      </c>
      <c r="S1605" s="10">
        <f t="shared" si="154"/>
        <v>37223.169664351852</v>
      </c>
      <c r="T1605" s="10">
        <f t="shared" si="155"/>
        <v>37283.169664351852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music/</v>
      </c>
      <c r="R1606" t="str">
        <f t="shared" si="153"/>
        <v>rock</v>
      </c>
      <c r="S1606" s="10">
        <f t="shared" si="154"/>
        <v>37292.845312500001</v>
      </c>
      <c r="T1606" s="10">
        <f t="shared" si="155"/>
        <v>37332.80364583333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music/</v>
      </c>
      <c r="R1607" t="str">
        <f t="shared" si="153"/>
        <v>rock</v>
      </c>
      <c r="S1607" s="10">
        <f t="shared" si="154"/>
        <v>37094.012881944444</v>
      </c>
      <c r="T1607" s="10">
        <f t="shared" si="155"/>
        <v>37103.291666666664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music/</v>
      </c>
      <c r="R1608" t="str">
        <f t="shared" si="153"/>
        <v>rock</v>
      </c>
      <c r="S1608" s="10">
        <f t="shared" si="154"/>
        <v>36883.111550925925</v>
      </c>
      <c r="T1608" s="10">
        <f t="shared" si="155"/>
        <v>36973.069884259261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music/</v>
      </c>
      <c r="R1609" t="str">
        <f t="shared" si="153"/>
        <v>rock</v>
      </c>
      <c r="S1609" s="10">
        <f t="shared" si="154"/>
        <v>37400.80846064815</v>
      </c>
      <c r="T1609" s="10">
        <f t="shared" si="155"/>
        <v>37421.80846064815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music/</v>
      </c>
      <c r="R1610" t="str">
        <f t="shared" si="153"/>
        <v>rock</v>
      </c>
      <c r="S1610" s="10">
        <f t="shared" si="154"/>
        <v>37954.83085648148</v>
      </c>
      <c r="T1610" s="10">
        <f t="shared" si="155"/>
        <v>37987.226388888892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music/</v>
      </c>
      <c r="R1611" t="str">
        <f t="shared" si="153"/>
        <v>rock</v>
      </c>
      <c r="S1611" s="10">
        <f t="shared" si="154"/>
        <v>37143.001261574071</v>
      </c>
      <c r="T1611" s="10">
        <f t="shared" si="155"/>
        <v>37196.333333333336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music/</v>
      </c>
      <c r="R1612" t="str">
        <f t="shared" si="153"/>
        <v>rock</v>
      </c>
      <c r="S1612" s="10">
        <f t="shared" si="154"/>
        <v>37575.924884259257</v>
      </c>
      <c r="T1612" s="10">
        <f t="shared" si="155"/>
        <v>37605.924884259257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music/</v>
      </c>
      <c r="R1613" t="str">
        <f t="shared" si="153"/>
        <v>rock</v>
      </c>
      <c r="S1613" s="10">
        <f t="shared" si="154"/>
        <v>37756.00037037037</v>
      </c>
      <c r="T1613" s="10">
        <f t="shared" si="155"/>
        <v>37777.00037037037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music/</v>
      </c>
      <c r="R1614" t="str">
        <f t="shared" si="153"/>
        <v>rock</v>
      </c>
      <c r="S1614" s="10">
        <f t="shared" si="154"/>
        <v>37593.874814814815</v>
      </c>
      <c r="T1614" s="10">
        <f t="shared" si="155"/>
        <v>37623.874814814815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music/</v>
      </c>
      <c r="R1615" t="str">
        <f t="shared" si="153"/>
        <v>rock</v>
      </c>
      <c r="S1615" s="10">
        <f t="shared" si="154"/>
        <v>37429.069467592592</v>
      </c>
      <c r="T1615" s="10">
        <f t="shared" si="155"/>
        <v>37459.069467592592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music/</v>
      </c>
      <c r="R1616" t="str">
        <f t="shared" si="153"/>
        <v>rock</v>
      </c>
      <c r="S1616" s="10">
        <f t="shared" si="154"/>
        <v>38141.981122685182</v>
      </c>
      <c r="T1616" s="10">
        <f t="shared" si="155"/>
        <v>38201.708333333336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music/</v>
      </c>
      <c r="R1617" t="str">
        <f t="shared" si="153"/>
        <v>rock</v>
      </c>
      <c r="S1617" s="10">
        <f t="shared" si="154"/>
        <v>37192.050879629627</v>
      </c>
      <c r="T1617" s="10">
        <f t="shared" si="155"/>
        <v>37237.092546296299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music/</v>
      </c>
      <c r="R1618" t="str">
        <f t="shared" si="153"/>
        <v>rock</v>
      </c>
      <c r="S1618" s="10">
        <f t="shared" si="154"/>
        <v>37541.715520833335</v>
      </c>
      <c r="T1618" s="10">
        <f t="shared" si="155"/>
        <v>37582.916666666664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music/</v>
      </c>
      <c r="R1619" t="str">
        <f t="shared" si="153"/>
        <v>rock</v>
      </c>
      <c r="S1619" s="10">
        <f t="shared" si="154"/>
        <v>37893.664212962962</v>
      </c>
      <c r="T1619" s="10">
        <f t="shared" si="155"/>
        <v>37926.791666666664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music/</v>
      </c>
      <c r="R1620" t="str">
        <f t="shared" si="153"/>
        <v>rock</v>
      </c>
      <c r="S1620" s="10">
        <f t="shared" si="154"/>
        <v>37648.654340277775</v>
      </c>
      <c r="T1620" s="10">
        <f t="shared" si="155"/>
        <v>37688.654340277775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music/</v>
      </c>
      <c r="R1621" t="str">
        <f t="shared" si="153"/>
        <v>rock</v>
      </c>
      <c r="S1621" s="10">
        <f t="shared" si="154"/>
        <v>38223.18618055556</v>
      </c>
      <c r="T1621" s="10">
        <f t="shared" si="155"/>
        <v>38244.18618055556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music/</v>
      </c>
      <c r="R1622" t="str">
        <f t="shared" si="153"/>
        <v>rock</v>
      </c>
      <c r="S1622" s="10">
        <f t="shared" si="154"/>
        <v>37668.339583333334</v>
      </c>
      <c r="T1622" s="10">
        <f t="shared" si="155"/>
        <v>37675.339583333334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music/</v>
      </c>
      <c r="R1623" t="str">
        <f t="shared" si="153"/>
        <v>rock</v>
      </c>
      <c r="S1623" s="10">
        <f t="shared" si="154"/>
        <v>37350.60665509259</v>
      </c>
      <c r="T1623" s="10">
        <f t="shared" si="155"/>
        <v>37404.165972222225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music/</v>
      </c>
      <c r="R1624" t="str">
        <f t="shared" si="153"/>
        <v>rock</v>
      </c>
      <c r="S1624" s="10">
        <f t="shared" si="154"/>
        <v>38297.29483796296</v>
      </c>
      <c r="T1624" s="10">
        <f t="shared" si="155"/>
        <v>38337.332638888889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music/</v>
      </c>
      <c r="R1625" t="str">
        <f t="shared" si="153"/>
        <v>rock</v>
      </c>
      <c r="S1625" s="10">
        <f t="shared" si="154"/>
        <v>37800.688530092593</v>
      </c>
      <c r="T1625" s="10">
        <f t="shared" si="155"/>
        <v>37860.688530092593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music/</v>
      </c>
      <c r="R1626" t="str">
        <f t="shared" si="153"/>
        <v>rock</v>
      </c>
      <c r="S1626" s="10">
        <f t="shared" si="154"/>
        <v>37590.367303240739</v>
      </c>
      <c r="T1626" s="10">
        <f t="shared" si="155"/>
        <v>37630.367303240739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music/</v>
      </c>
      <c r="R1627" t="str">
        <f t="shared" si="153"/>
        <v>rock</v>
      </c>
      <c r="S1627" s="10">
        <f t="shared" si="154"/>
        <v>37482.699687500004</v>
      </c>
      <c r="T1627" s="10">
        <f t="shared" si="155"/>
        <v>37510.699687500004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music/</v>
      </c>
      <c r="R1628" t="str">
        <f t="shared" si="153"/>
        <v>rock</v>
      </c>
      <c r="S1628" s="10">
        <f t="shared" si="154"/>
        <v>37926.847997685189</v>
      </c>
      <c r="T1628" s="10">
        <f t="shared" si="155"/>
        <v>37956.889664351853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music/</v>
      </c>
      <c r="R1629" t="str">
        <f t="shared" si="153"/>
        <v>rock</v>
      </c>
      <c r="S1629" s="10">
        <f t="shared" si="154"/>
        <v>37552.707048611112</v>
      </c>
      <c r="T1629" s="10">
        <f t="shared" si="155"/>
        <v>37586.207638888889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music/</v>
      </c>
      <c r="R1630" t="str">
        <f t="shared" si="153"/>
        <v>rock</v>
      </c>
      <c r="S1630" s="10">
        <f t="shared" si="154"/>
        <v>38121.737060185187</v>
      </c>
      <c r="T1630" s="10">
        <f t="shared" si="155"/>
        <v>38154.737060185187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music/</v>
      </c>
      <c r="R1631" t="str">
        <f t="shared" si="153"/>
        <v>rock</v>
      </c>
      <c r="S1631" s="10">
        <f t="shared" si="154"/>
        <v>37992.867280092592</v>
      </c>
      <c r="T1631" s="10">
        <f t="shared" si="155"/>
        <v>38037.867280092592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music/</v>
      </c>
      <c r="R1632" t="str">
        <f t="shared" si="153"/>
        <v>rock</v>
      </c>
      <c r="S1632" s="10">
        <f t="shared" si="154"/>
        <v>37286.837673611109</v>
      </c>
      <c r="T1632" s="10">
        <f t="shared" si="155"/>
        <v>37317.290972222225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music/</v>
      </c>
      <c r="R1633" t="str">
        <f t="shared" si="153"/>
        <v>rock</v>
      </c>
      <c r="S1633" s="10">
        <f t="shared" si="154"/>
        <v>37511.859502314815</v>
      </c>
      <c r="T1633" s="10">
        <f t="shared" si="155"/>
        <v>37541.859502314815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music/</v>
      </c>
      <c r="R1634" t="str">
        <f t="shared" si="153"/>
        <v>rock</v>
      </c>
      <c r="S1634" s="10">
        <f t="shared" si="154"/>
        <v>37097.340902777774</v>
      </c>
      <c r="T1634" s="10">
        <f t="shared" si="155"/>
        <v>37157.340902777774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music/</v>
      </c>
      <c r="R1635" t="str">
        <f t="shared" si="153"/>
        <v>rock</v>
      </c>
      <c r="S1635" s="10">
        <f t="shared" si="154"/>
        <v>37243.883750000001</v>
      </c>
      <c r="T1635" s="10">
        <f t="shared" si="155"/>
        <v>37271.208333333336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music/</v>
      </c>
      <c r="R1636" t="str">
        <f t="shared" si="153"/>
        <v>rock</v>
      </c>
      <c r="S1636" s="10">
        <f t="shared" si="154"/>
        <v>37005.189826388887</v>
      </c>
      <c r="T1636" s="10">
        <f t="shared" si="155"/>
        <v>37043.249305555553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music/</v>
      </c>
      <c r="R1637" t="str">
        <f t="shared" si="153"/>
        <v>rock</v>
      </c>
      <c r="S1637" s="10">
        <f t="shared" si="154"/>
        <v>38849.868761574078</v>
      </c>
      <c r="T1637" s="10">
        <f t="shared" si="155"/>
        <v>38909.868761574078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music/</v>
      </c>
      <c r="R1638" t="str">
        <f t="shared" si="153"/>
        <v>rock</v>
      </c>
      <c r="S1638" s="10">
        <f t="shared" si="154"/>
        <v>37010.08666666667</v>
      </c>
      <c r="T1638" s="10">
        <f t="shared" si="155"/>
        <v>37053.166666666664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music/</v>
      </c>
      <c r="R1639" t="str">
        <f t="shared" si="153"/>
        <v>rock</v>
      </c>
      <c r="S1639" s="10">
        <f t="shared" si="154"/>
        <v>36469.751620370371</v>
      </c>
      <c r="T1639" s="10">
        <f t="shared" si="155"/>
        <v>36525.98541666667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music/</v>
      </c>
      <c r="R1640" t="str">
        <f t="shared" si="153"/>
        <v>rock</v>
      </c>
      <c r="S1640" s="10">
        <f t="shared" si="154"/>
        <v>37635.68712962963</v>
      </c>
      <c r="T1640" s="10">
        <f t="shared" si="155"/>
        <v>37680.892361111109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music/</v>
      </c>
      <c r="R1641" t="str">
        <f t="shared" si="153"/>
        <v>rock</v>
      </c>
      <c r="S1641" s="10">
        <f t="shared" si="154"/>
        <v>37288.652372685188</v>
      </c>
      <c r="T1641" s="10">
        <f t="shared" si="155"/>
        <v>37318.652372685188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music/</v>
      </c>
      <c r="R1642" t="str">
        <f t="shared" si="153"/>
        <v>rock</v>
      </c>
      <c r="S1642" s="10">
        <f t="shared" si="154"/>
        <v>36726.23096064815</v>
      </c>
      <c r="T1642" s="10">
        <f t="shared" si="155"/>
        <v>36740.082638888889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music/</v>
      </c>
      <c r="R1643" t="str">
        <f t="shared" si="153"/>
        <v>pop</v>
      </c>
      <c r="S1643" s="10">
        <f t="shared" si="154"/>
        <v>38309.596574074079</v>
      </c>
      <c r="T1643" s="10">
        <f t="shared" si="155"/>
        <v>38339.596574074079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music/</v>
      </c>
      <c r="R1644" t="str">
        <f t="shared" si="153"/>
        <v>pop</v>
      </c>
      <c r="S1644" s="10">
        <f t="shared" si="154"/>
        <v>37035.024618055555</v>
      </c>
      <c r="T1644" s="10">
        <f t="shared" si="155"/>
        <v>37055.024618055555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music/</v>
      </c>
      <c r="R1645" t="str">
        <f t="shared" si="153"/>
        <v>pop</v>
      </c>
      <c r="S1645" s="10">
        <f t="shared" si="154"/>
        <v>37493.824212962965</v>
      </c>
      <c r="T1645" s="10">
        <f t="shared" si="155"/>
        <v>37523.824212962965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music/</v>
      </c>
      <c r="R1646" t="str">
        <f t="shared" si="153"/>
        <v>pop</v>
      </c>
      <c r="S1646" s="10">
        <f t="shared" si="154"/>
        <v>37522.05972222222</v>
      </c>
      <c r="T1646" s="10">
        <f t="shared" si="155"/>
        <v>37582.101388888892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music/</v>
      </c>
      <c r="R1647" t="str">
        <f t="shared" si="153"/>
        <v>pop</v>
      </c>
      <c r="S1647" s="10">
        <f t="shared" si="154"/>
        <v>37868.617361111108</v>
      </c>
      <c r="T1647" s="10">
        <f t="shared" si="155"/>
        <v>37882.617361111108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music/</v>
      </c>
      <c r="R1648" t="str">
        <f t="shared" si="153"/>
        <v>pop</v>
      </c>
      <c r="S1648" s="10">
        <f t="shared" si="154"/>
        <v>38180.450266203705</v>
      </c>
      <c r="T1648" s="10">
        <f t="shared" si="155"/>
        <v>38212.757638888892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music/</v>
      </c>
      <c r="R1649" t="str">
        <f t="shared" si="153"/>
        <v>pop</v>
      </c>
      <c r="S1649" s="10">
        <f t="shared" si="154"/>
        <v>37386.409456018519</v>
      </c>
      <c r="T1649" s="10">
        <f t="shared" si="155"/>
        <v>37416.409456018519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music/</v>
      </c>
      <c r="R1650" t="str">
        <f t="shared" si="153"/>
        <v>pop</v>
      </c>
      <c r="S1650" s="10">
        <f t="shared" si="154"/>
        <v>36939.704652777778</v>
      </c>
      <c r="T1650" s="10">
        <f t="shared" si="155"/>
        <v>36969.662986111114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music/</v>
      </c>
      <c r="R1651" t="str">
        <f t="shared" si="153"/>
        <v>pop</v>
      </c>
      <c r="S1651" s="10">
        <f t="shared" si="154"/>
        <v>38084.684664351851</v>
      </c>
      <c r="T1651" s="10">
        <f t="shared" si="155"/>
        <v>38129.684664351851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music/</v>
      </c>
      <c r="R1652" t="str">
        <f t="shared" si="153"/>
        <v>pop</v>
      </c>
      <c r="S1652" s="10">
        <f t="shared" si="154"/>
        <v>37873.435613425929</v>
      </c>
      <c r="T1652" s="10">
        <f t="shared" si="155"/>
        <v>37903.435613425929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music/</v>
      </c>
      <c r="R1653" t="str">
        <f t="shared" si="153"/>
        <v>pop</v>
      </c>
      <c r="S1653" s="10">
        <f t="shared" si="154"/>
        <v>36972.900694444441</v>
      </c>
      <c r="T1653" s="10">
        <f t="shared" si="155"/>
        <v>37006.290972222225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music/</v>
      </c>
      <c r="R1654" t="str">
        <f t="shared" si="153"/>
        <v>pop</v>
      </c>
      <c r="S1654" s="10">
        <f t="shared" si="154"/>
        <v>37919.492974537039</v>
      </c>
      <c r="T1654" s="10">
        <f t="shared" si="155"/>
        <v>37949.534641203703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music/</v>
      </c>
      <c r="R1655" t="str">
        <f t="shared" si="153"/>
        <v>pop</v>
      </c>
      <c r="S1655" s="10">
        <f t="shared" si="154"/>
        <v>36973.834444444445</v>
      </c>
      <c r="T1655" s="10">
        <f t="shared" si="155"/>
        <v>37004.834444444445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music/</v>
      </c>
      <c r="R1656" t="str">
        <f t="shared" si="153"/>
        <v>pop</v>
      </c>
      <c r="S1656" s="10">
        <f t="shared" si="154"/>
        <v>37334.890740740739</v>
      </c>
      <c r="T1656" s="10">
        <f t="shared" si="155"/>
        <v>37364.890740740739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music/</v>
      </c>
      <c r="R1657" t="str">
        <f t="shared" si="153"/>
        <v>pop</v>
      </c>
      <c r="S1657" s="10">
        <f t="shared" si="154"/>
        <v>37321.791898148149</v>
      </c>
      <c r="T1657" s="10">
        <f t="shared" si="155"/>
        <v>37351.750231481477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music/</v>
      </c>
      <c r="R1658" t="str">
        <f t="shared" si="153"/>
        <v>pop</v>
      </c>
      <c r="S1658" s="10">
        <f t="shared" si="154"/>
        <v>37573.928842592592</v>
      </c>
      <c r="T1658" s="10">
        <f t="shared" si="155"/>
        <v>37603.928842592592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music/</v>
      </c>
      <c r="R1659" t="str">
        <f t="shared" si="153"/>
        <v>pop</v>
      </c>
      <c r="S1659" s="10">
        <f t="shared" si="154"/>
        <v>37370.782037037039</v>
      </c>
      <c r="T1659" s="10">
        <f t="shared" si="155"/>
        <v>37400.782037037039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music/</v>
      </c>
      <c r="R1660" t="str">
        <f t="shared" si="153"/>
        <v>pop</v>
      </c>
      <c r="S1660" s="10">
        <f t="shared" si="154"/>
        <v>37570.22184027778</v>
      </c>
      <c r="T1660" s="10">
        <f t="shared" si="155"/>
        <v>37608.597222222219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music/</v>
      </c>
      <c r="R1661" t="str">
        <f t="shared" si="153"/>
        <v>pop</v>
      </c>
      <c r="S1661" s="10">
        <f t="shared" si="154"/>
        <v>37943.913437499999</v>
      </c>
      <c r="T1661" s="10">
        <f t="shared" si="155"/>
        <v>37972.5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music/</v>
      </c>
      <c r="R1662" t="str">
        <f t="shared" si="153"/>
        <v>pop</v>
      </c>
      <c r="S1662" s="10">
        <f t="shared" si="154"/>
        <v>38806.693865740745</v>
      </c>
      <c r="T1662" s="10">
        <f t="shared" si="155"/>
        <v>38837.915972222225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music/</v>
      </c>
      <c r="R1663" t="str">
        <f t="shared" si="153"/>
        <v>pop</v>
      </c>
      <c r="S1663" s="10">
        <f t="shared" si="154"/>
        <v>38690.998043981483</v>
      </c>
      <c r="T1663" s="10">
        <f t="shared" si="155"/>
        <v>38733.875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music/</v>
      </c>
      <c r="R1664" t="str">
        <f t="shared" si="153"/>
        <v>pop</v>
      </c>
      <c r="S1664" s="10">
        <f t="shared" si="154"/>
        <v>37195.198333333334</v>
      </c>
      <c r="T1664" s="10">
        <f t="shared" si="155"/>
        <v>37255.24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music/</v>
      </c>
      <c r="R1665" t="str">
        <f t="shared" si="153"/>
        <v>pop</v>
      </c>
      <c r="S1665" s="10">
        <f t="shared" si="154"/>
        <v>38353.02207175926</v>
      </c>
      <c r="T1665" s="10">
        <f t="shared" si="155"/>
        <v>38383.02207175926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music/</v>
      </c>
      <c r="R1666" t="str">
        <f t="shared" si="153"/>
        <v>pop</v>
      </c>
      <c r="S1666" s="10">
        <f t="shared" si="154"/>
        <v>37286.761782407404</v>
      </c>
      <c r="T1666" s="10">
        <f t="shared" si="155"/>
        <v>37331.165972222225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5">
        <f t="shared" ref="P1667:P1730" si="157">E1667/L1667</f>
        <v>44.956989247311824</v>
      </c>
      <c r="Q1667" t="str">
        <f t="shared" ref="Q1667:Q1730" si="158">LEFT(N1667,FIND("/",N1667))</f>
        <v>music/</v>
      </c>
      <c r="R1667" t="str">
        <f t="shared" ref="R1667:R1730" si="159">RIGHT(N1667,LEN(N1667)-FIND("/",N1667))</f>
        <v>pop</v>
      </c>
      <c r="S1667" s="10">
        <f t="shared" ref="S1667:S1730" si="160">(((J1667/60)/60)/24+DATE(1960,1,1))</f>
        <v>36911.649456018517</v>
      </c>
      <c r="T1667" s="10">
        <f t="shared" ref="T1667:T1730" si="161">(((I1667/60)/60)/24+DATE(1960,1,1))</f>
        <v>36943.125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music/</v>
      </c>
      <c r="R1668" t="str">
        <f t="shared" si="159"/>
        <v>pop</v>
      </c>
      <c r="S1668" s="10">
        <f t="shared" si="160"/>
        <v>37678.253159722226</v>
      </c>
      <c r="T1668" s="10">
        <f t="shared" si="161"/>
        <v>37708.211493055554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music/</v>
      </c>
      <c r="R1669" t="str">
        <f t="shared" si="159"/>
        <v>pop</v>
      </c>
      <c r="S1669" s="10">
        <f t="shared" si="160"/>
        <v>38029.0705787037</v>
      </c>
      <c r="T1669" s="10">
        <f t="shared" si="161"/>
        <v>38056.290972222225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music/</v>
      </c>
      <c r="R1670" t="str">
        <f t="shared" si="159"/>
        <v>pop</v>
      </c>
      <c r="S1670" s="10">
        <f t="shared" si="160"/>
        <v>37192.14975694444</v>
      </c>
      <c r="T1670" s="10">
        <f t="shared" si="161"/>
        <v>37222.191423611112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music/</v>
      </c>
      <c r="R1671" t="str">
        <f t="shared" si="159"/>
        <v>pop</v>
      </c>
      <c r="S1671" s="10">
        <f t="shared" si="160"/>
        <v>38808.885138888887</v>
      </c>
      <c r="T1671" s="10">
        <f t="shared" si="161"/>
        <v>38868.885138888887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music/</v>
      </c>
      <c r="R1672" t="str">
        <f t="shared" si="159"/>
        <v>pop</v>
      </c>
      <c r="S1672" s="10">
        <f t="shared" si="160"/>
        <v>36660.930543981485</v>
      </c>
      <c r="T1672" s="10">
        <f t="shared" si="161"/>
        <v>36711.166666666664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music/</v>
      </c>
      <c r="R1673" t="str">
        <f t="shared" si="159"/>
        <v>pop</v>
      </c>
      <c r="S1673" s="10">
        <f t="shared" si="160"/>
        <v>38900.54414351852</v>
      </c>
      <c r="T1673" s="10">
        <f t="shared" si="161"/>
        <v>38930.54414351852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music/</v>
      </c>
      <c r="R1674" t="str">
        <f t="shared" si="159"/>
        <v>pop</v>
      </c>
      <c r="S1674" s="10">
        <f t="shared" si="160"/>
        <v>37381.656597222223</v>
      </c>
      <c r="T1674" s="10">
        <f t="shared" si="161"/>
        <v>37411.656597222223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music/</v>
      </c>
      <c r="R1675" t="str">
        <f t="shared" si="159"/>
        <v>pop</v>
      </c>
      <c r="S1675" s="10">
        <f t="shared" si="160"/>
        <v>38386.878379629634</v>
      </c>
      <c r="T1675" s="10">
        <f t="shared" si="161"/>
        <v>38416.878379629634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music/</v>
      </c>
      <c r="R1676" t="str">
        <f t="shared" si="159"/>
        <v>pop</v>
      </c>
      <c r="S1676" s="10">
        <f t="shared" si="160"/>
        <v>38916.605393518519</v>
      </c>
      <c r="T1676" s="10">
        <f t="shared" si="161"/>
        <v>38947.290972222225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music/</v>
      </c>
      <c r="R1677" t="str">
        <f t="shared" si="159"/>
        <v>pop</v>
      </c>
      <c r="S1677" s="10">
        <f t="shared" si="160"/>
        <v>37149.733101851853</v>
      </c>
      <c r="T1677" s="10">
        <f t="shared" si="161"/>
        <v>37179.918749999997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music/</v>
      </c>
      <c r="R1678" t="str">
        <f t="shared" si="159"/>
        <v>pop</v>
      </c>
      <c r="S1678" s="10">
        <f t="shared" si="160"/>
        <v>37320.72623842593</v>
      </c>
      <c r="T1678" s="10">
        <f t="shared" si="161"/>
        <v>37367.165972222225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music/</v>
      </c>
      <c r="R1679" t="str">
        <f t="shared" si="159"/>
        <v>pop</v>
      </c>
      <c r="S1679" s="10">
        <f t="shared" si="160"/>
        <v>38763.407129629632</v>
      </c>
      <c r="T1679" s="10">
        <f t="shared" si="161"/>
        <v>38823.249305555553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music/</v>
      </c>
      <c r="R1680" t="str">
        <f t="shared" si="159"/>
        <v>pop</v>
      </c>
      <c r="S1680" s="10">
        <f t="shared" si="160"/>
        <v>38009.854988425926</v>
      </c>
      <c r="T1680" s="10">
        <f t="shared" si="161"/>
        <v>38023.854988425926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music/</v>
      </c>
      <c r="R1681" t="str">
        <f t="shared" si="159"/>
        <v>pop</v>
      </c>
      <c r="S1681" s="10">
        <f t="shared" si="160"/>
        <v>37070.068807870368</v>
      </c>
      <c r="T1681" s="10">
        <f t="shared" si="161"/>
        <v>37093.068807870368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music/</v>
      </c>
      <c r="R1682" t="str">
        <f t="shared" si="159"/>
        <v>pop</v>
      </c>
      <c r="S1682" s="10">
        <f t="shared" si="160"/>
        <v>38149.757719907408</v>
      </c>
      <c r="T1682" s="10">
        <f t="shared" si="161"/>
        <v>38179.757719907408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music/</v>
      </c>
      <c r="R1683" t="str">
        <f t="shared" si="159"/>
        <v>faith</v>
      </c>
      <c r="S1683" s="10">
        <f t="shared" si="160"/>
        <v>39121.121342592596</v>
      </c>
      <c r="T1683" s="10">
        <f t="shared" si="161"/>
        <v>39170.083333333328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music/</v>
      </c>
      <c r="R1684" t="str">
        <f t="shared" si="159"/>
        <v>faith</v>
      </c>
      <c r="S1684" s="10">
        <f t="shared" si="160"/>
        <v>39126.21365740741</v>
      </c>
      <c r="T1684" s="10">
        <f t="shared" si="161"/>
        <v>39186.171990740739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music/</v>
      </c>
      <c r="R1685" t="str">
        <f t="shared" si="159"/>
        <v>faith</v>
      </c>
      <c r="S1685" s="10">
        <f t="shared" si="160"/>
        <v>39155.781689814816</v>
      </c>
      <c r="T1685" s="10">
        <f t="shared" si="161"/>
        <v>39179.781689814816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music/</v>
      </c>
      <c r="R1686" t="str">
        <f t="shared" si="159"/>
        <v>faith</v>
      </c>
      <c r="S1686" s="10">
        <f t="shared" si="160"/>
        <v>39130.815289351856</v>
      </c>
      <c r="T1686" s="10">
        <f t="shared" si="161"/>
        <v>39158.773622685185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music/</v>
      </c>
      <c r="R1687" t="str">
        <f t="shared" si="159"/>
        <v>faith</v>
      </c>
      <c r="S1687" s="10">
        <f t="shared" si="160"/>
        <v>39135.2502662037</v>
      </c>
      <c r="T1687" s="10">
        <f t="shared" si="161"/>
        <v>39165.208599537036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music/</v>
      </c>
      <c r="R1688" t="str">
        <f t="shared" si="159"/>
        <v>faith</v>
      </c>
      <c r="S1688" s="10">
        <f t="shared" si="160"/>
        <v>39139.843969907408</v>
      </c>
      <c r="T1688" s="10">
        <f t="shared" si="161"/>
        <v>39199.802303240736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music/</v>
      </c>
      <c r="R1689" t="str">
        <f t="shared" si="159"/>
        <v>faith</v>
      </c>
      <c r="S1689" s="10">
        <f t="shared" si="160"/>
        <v>39149.046817129631</v>
      </c>
      <c r="T1689" s="10">
        <f t="shared" si="161"/>
        <v>39182.84375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music/</v>
      </c>
      <c r="R1690" t="str">
        <f t="shared" si="159"/>
        <v>faith</v>
      </c>
      <c r="S1690" s="10">
        <f t="shared" si="160"/>
        <v>39151.534652777773</v>
      </c>
      <c r="T1690" s="10">
        <f t="shared" si="161"/>
        <v>39181.492986111116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music/</v>
      </c>
      <c r="R1691" t="str">
        <f t="shared" si="159"/>
        <v>faith</v>
      </c>
      <c r="S1691" s="10">
        <f t="shared" si="160"/>
        <v>39127.942476851851</v>
      </c>
      <c r="T1691" s="10">
        <f t="shared" si="161"/>
        <v>39157.900810185187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music/</v>
      </c>
      <c r="R1692" t="str">
        <f t="shared" si="159"/>
        <v>faith</v>
      </c>
      <c r="S1692" s="10">
        <f t="shared" si="160"/>
        <v>39148.43104166667</v>
      </c>
      <c r="T1692" s="10">
        <f t="shared" si="161"/>
        <v>39178.389374999999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music/</v>
      </c>
      <c r="R1693" t="str">
        <f t="shared" si="159"/>
        <v>faith</v>
      </c>
      <c r="S1693" s="10">
        <f t="shared" si="160"/>
        <v>39142.701481481476</v>
      </c>
      <c r="T1693" s="10">
        <f t="shared" si="161"/>
        <v>39175.041666666672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music/</v>
      </c>
      <c r="R1694" t="str">
        <f t="shared" si="159"/>
        <v>faith</v>
      </c>
      <c r="S1694" s="10">
        <f t="shared" si="160"/>
        <v>39135.151238425926</v>
      </c>
      <c r="T1694" s="10">
        <f t="shared" si="161"/>
        <v>39167.999305555553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music/</v>
      </c>
      <c r="R1695" t="str">
        <f t="shared" si="159"/>
        <v>faith</v>
      </c>
      <c r="S1695" s="10">
        <f t="shared" si="160"/>
        <v>39150.920277777783</v>
      </c>
      <c r="T1695" s="10">
        <f t="shared" si="161"/>
        <v>39181.833333333328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music/</v>
      </c>
      <c r="R1696" t="str">
        <f t="shared" si="159"/>
        <v>faith</v>
      </c>
      <c r="S1696" s="10">
        <f t="shared" si="160"/>
        <v>39138.669837962967</v>
      </c>
      <c r="T1696" s="10">
        <f t="shared" si="161"/>
        <v>39168.191666666666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music/</v>
      </c>
      <c r="R1697" t="str">
        <f t="shared" si="159"/>
        <v>faith</v>
      </c>
      <c r="S1697" s="10">
        <f t="shared" si="160"/>
        <v>39148.031412037039</v>
      </c>
      <c r="T1697" s="10">
        <f t="shared" si="161"/>
        <v>39182.041666666672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music/</v>
      </c>
      <c r="R1698" t="str">
        <f t="shared" si="159"/>
        <v>faith</v>
      </c>
      <c r="S1698" s="10">
        <f t="shared" si="160"/>
        <v>39143.069571759261</v>
      </c>
      <c r="T1698" s="10">
        <f t="shared" si="161"/>
        <v>39173.027905092589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music/</v>
      </c>
      <c r="R1699" t="str">
        <f t="shared" si="159"/>
        <v>faith</v>
      </c>
      <c r="S1699" s="10">
        <f t="shared" si="160"/>
        <v>39152.032962962956</v>
      </c>
      <c r="T1699" s="10">
        <f t="shared" si="161"/>
        <v>39181.991296296299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music/</v>
      </c>
      <c r="R1700" t="str">
        <f t="shared" si="159"/>
        <v>faith</v>
      </c>
      <c r="S1700" s="10">
        <f t="shared" si="160"/>
        <v>39143.207870370374</v>
      </c>
      <c r="T1700" s="10">
        <f t="shared" si="161"/>
        <v>39167.147916666669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music/</v>
      </c>
      <c r="R1701" t="str">
        <f t="shared" si="159"/>
        <v>faith</v>
      </c>
      <c r="S1701" s="10">
        <f t="shared" si="160"/>
        <v>39153.863946759258</v>
      </c>
      <c r="T1701" s="10">
        <f t="shared" si="161"/>
        <v>39183.863946759258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music/</v>
      </c>
      <c r="R1702" t="str">
        <f t="shared" si="159"/>
        <v>faith</v>
      </c>
      <c r="S1702" s="10">
        <f t="shared" si="160"/>
        <v>39143.071643518517</v>
      </c>
      <c r="T1702" s="10">
        <f t="shared" si="161"/>
        <v>39173.166666666672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music/</v>
      </c>
      <c r="R1703" t="str">
        <f t="shared" si="159"/>
        <v>faith</v>
      </c>
      <c r="S1703" s="10">
        <f t="shared" si="160"/>
        <v>38336.664409722223</v>
      </c>
      <c r="T1703" s="10">
        <f t="shared" si="161"/>
        <v>38366.664409722223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music/</v>
      </c>
      <c r="R1704" t="str">
        <f t="shared" si="159"/>
        <v>faith</v>
      </c>
      <c r="S1704" s="10">
        <f t="shared" si="160"/>
        <v>38410.869791666672</v>
      </c>
      <c r="T1704" s="10">
        <f t="shared" si="161"/>
        <v>38440.828125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music/</v>
      </c>
      <c r="R1705" t="str">
        <f t="shared" si="159"/>
        <v>faith</v>
      </c>
      <c r="S1705" s="10">
        <f t="shared" si="160"/>
        <v>38534.281678240746</v>
      </c>
      <c r="T1705" s="10">
        <f t="shared" si="161"/>
        <v>38594.281678240746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music/</v>
      </c>
      <c r="R1706" t="str">
        <f t="shared" si="159"/>
        <v>faith</v>
      </c>
      <c r="S1706" s="10">
        <f t="shared" si="160"/>
        <v>38368.139733796299</v>
      </c>
      <c r="T1706" s="10">
        <f t="shared" si="161"/>
        <v>38398.139733796299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music/</v>
      </c>
      <c r="R1707" t="str">
        <f t="shared" si="159"/>
        <v>faith</v>
      </c>
      <c r="S1707" s="10">
        <f t="shared" si="160"/>
        <v>38592.016736111109</v>
      </c>
      <c r="T1707" s="10">
        <f t="shared" si="161"/>
        <v>38603.666666666672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music/</v>
      </c>
      <c r="R1708" t="str">
        <f t="shared" si="159"/>
        <v>faith</v>
      </c>
      <c r="S1708" s="10">
        <f t="shared" si="160"/>
        <v>38526.306388888886</v>
      </c>
      <c r="T1708" s="10">
        <f t="shared" si="161"/>
        <v>38586.306388888886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music/</v>
      </c>
      <c r="R1709" t="str">
        <f t="shared" si="159"/>
        <v>faith</v>
      </c>
      <c r="S1709" s="10">
        <f t="shared" si="160"/>
        <v>38774.721006944441</v>
      </c>
      <c r="T1709" s="10">
        <f t="shared" si="161"/>
        <v>38804.679340277777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music/</v>
      </c>
      <c r="R1710" t="str">
        <f t="shared" si="159"/>
        <v>faith</v>
      </c>
      <c r="S1710" s="10">
        <f t="shared" si="160"/>
        <v>38798.866967592592</v>
      </c>
      <c r="T1710" s="10">
        <f t="shared" si="161"/>
        <v>38838.866967592592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music/</v>
      </c>
      <c r="R1711" t="str">
        <f t="shared" si="159"/>
        <v>faith</v>
      </c>
      <c r="S1711" s="10">
        <f t="shared" si="160"/>
        <v>38188.56381944444</v>
      </c>
      <c r="T1711" s="10">
        <f t="shared" si="161"/>
        <v>38229.818749999999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music/</v>
      </c>
      <c r="R1712" t="str">
        <f t="shared" si="159"/>
        <v>faith</v>
      </c>
      <c r="S1712" s="10">
        <f t="shared" si="160"/>
        <v>38688.59129629629</v>
      </c>
      <c r="T1712" s="10">
        <f t="shared" si="161"/>
        <v>38734.541666666672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music/</v>
      </c>
      <c r="R1713" t="str">
        <f t="shared" si="159"/>
        <v>faith</v>
      </c>
      <c r="S1713" s="10">
        <f t="shared" si="160"/>
        <v>38199.646226851852</v>
      </c>
      <c r="T1713" s="10">
        <f t="shared" si="161"/>
        <v>38230.646226851852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music/</v>
      </c>
      <c r="R1714" t="str">
        <f t="shared" si="159"/>
        <v>faith</v>
      </c>
      <c r="S1714" s="10">
        <f t="shared" si="160"/>
        <v>38472.913807870369</v>
      </c>
      <c r="T1714" s="10">
        <f t="shared" si="161"/>
        <v>38532.913807870369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music/</v>
      </c>
      <c r="R1715" t="str">
        <f t="shared" si="159"/>
        <v>faith</v>
      </c>
      <c r="S1715" s="10">
        <f t="shared" si="160"/>
        <v>38234.801064814819</v>
      </c>
      <c r="T1715" s="10">
        <f t="shared" si="161"/>
        <v>38264.801064814819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music/</v>
      </c>
      <c r="R1716" t="str">
        <f t="shared" si="159"/>
        <v>faith</v>
      </c>
      <c r="S1716" s="10">
        <f t="shared" si="160"/>
        <v>38442.918530092589</v>
      </c>
      <c r="T1716" s="10">
        <f t="shared" si="161"/>
        <v>38472.918530092589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music/</v>
      </c>
      <c r="R1717" t="str">
        <f t="shared" si="159"/>
        <v>faith</v>
      </c>
      <c r="S1717" s="10">
        <f t="shared" si="160"/>
        <v>38411.217418981483</v>
      </c>
      <c r="T1717" s="10">
        <f t="shared" si="161"/>
        <v>38441.140277777777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music/</v>
      </c>
      <c r="R1718" t="str">
        <f t="shared" si="159"/>
        <v>faith</v>
      </c>
      <c r="S1718" s="10">
        <f t="shared" si="160"/>
        <v>39020.577534722222</v>
      </c>
      <c r="T1718" s="10">
        <f t="shared" si="161"/>
        <v>39060.619201388887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music/</v>
      </c>
      <c r="R1719" t="str">
        <f t="shared" si="159"/>
        <v>faith</v>
      </c>
      <c r="S1719" s="10">
        <f t="shared" si="160"/>
        <v>38807.98192129629</v>
      </c>
      <c r="T1719" s="10">
        <f t="shared" si="161"/>
        <v>38828.166666666672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music/</v>
      </c>
      <c r="R1720" t="str">
        <f t="shared" si="159"/>
        <v>faith</v>
      </c>
      <c r="S1720" s="10">
        <f t="shared" si="160"/>
        <v>38807.610520833332</v>
      </c>
      <c r="T1720" s="10">
        <f t="shared" si="161"/>
        <v>38851.207638888889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music/</v>
      </c>
      <c r="R1721" t="str">
        <f t="shared" si="159"/>
        <v>faith</v>
      </c>
      <c r="S1721" s="10">
        <f t="shared" si="160"/>
        <v>38216.534618055557</v>
      </c>
      <c r="T1721" s="10">
        <f t="shared" si="161"/>
        <v>38246.534618055557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music/</v>
      </c>
      <c r="R1722" t="str">
        <f t="shared" si="159"/>
        <v>faith</v>
      </c>
      <c r="S1722" s="10">
        <f t="shared" si="160"/>
        <v>38269.783229166671</v>
      </c>
      <c r="T1722" s="10">
        <f t="shared" si="161"/>
        <v>38299.824895833335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music/</v>
      </c>
      <c r="R1723" t="str">
        <f t="shared" si="159"/>
        <v>faith</v>
      </c>
      <c r="S1723" s="10">
        <f t="shared" si="160"/>
        <v>38666.461377314816</v>
      </c>
      <c r="T1723" s="10">
        <f t="shared" si="161"/>
        <v>38696.461377314816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music/</v>
      </c>
      <c r="R1724" t="str">
        <f t="shared" si="159"/>
        <v>faith</v>
      </c>
      <c r="S1724" s="10">
        <f t="shared" si="160"/>
        <v>38772.960983796293</v>
      </c>
      <c r="T1724" s="10">
        <f t="shared" si="161"/>
        <v>38810.006944444445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music/</v>
      </c>
      <c r="R1725" t="str">
        <f t="shared" si="159"/>
        <v>faith</v>
      </c>
      <c r="S1725" s="10">
        <f t="shared" si="160"/>
        <v>38476.82540509259</v>
      </c>
      <c r="T1725" s="10">
        <f t="shared" si="161"/>
        <v>38533.25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music/</v>
      </c>
      <c r="R1726" t="str">
        <f t="shared" si="159"/>
        <v>faith</v>
      </c>
      <c r="S1726" s="10">
        <f t="shared" si="160"/>
        <v>38259.932430555556</v>
      </c>
      <c r="T1726" s="10">
        <f t="shared" si="161"/>
        <v>38289.932430555556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music/</v>
      </c>
      <c r="R1727" t="str">
        <f t="shared" si="159"/>
        <v>faith</v>
      </c>
      <c r="S1727" s="10">
        <f t="shared" si="160"/>
        <v>38192.968159722222</v>
      </c>
      <c r="T1727" s="10">
        <f t="shared" si="161"/>
        <v>38222.968159722222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music/</v>
      </c>
      <c r="R1728" t="str">
        <f t="shared" si="159"/>
        <v>faith</v>
      </c>
      <c r="S1728" s="10">
        <f t="shared" si="160"/>
        <v>38135.919722222221</v>
      </c>
      <c r="T1728" s="10">
        <f t="shared" si="161"/>
        <v>38164.919722222221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music/</v>
      </c>
      <c r="R1729" t="str">
        <f t="shared" si="159"/>
        <v>faith</v>
      </c>
      <c r="S1729" s="10">
        <f t="shared" si="160"/>
        <v>38391.927974537044</v>
      </c>
      <c r="T1729" s="10">
        <f t="shared" si="161"/>
        <v>38446.458333333328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music/</v>
      </c>
      <c r="R1730" t="str">
        <f t="shared" si="159"/>
        <v>faith</v>
      </c>
      <c r="S1730" s="10">
        <f t="shared" si="160"/>
        <v>38615.625856481478</v>
      </c>
      <c r="T1730" s="10">
        <f t="shared" si="161"/>
        <v>38645.625856481478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5" t="e">
        <f t="shared" ref="P1731:P1794" si="163">E1731/L1731</f>
        <v>#DIV/0!</v>
      </c>
      <c r="Q1731" t="str">
        <f t="shared" ref="Q1731:Q1794" si="164">LEFT(N1731,FIND("/",N1731))</f>
        <v>music/</v>
      </c>
      <c r="R1731" t="str">
        <f t="shared" ref="R1731:R1794" si="165">RIGHT(N1731,LEN(N1731)-FIND("/",N1731))</f>
        <v>faith</v>
      </c>
      <c r="S1731" s="10">
        <f t="shared" ref="S1731:S1794" si="166">(((J1731/60)/60)/24+DATE(1960,1,1))</f>
        <v>38818.052152777775</v>
      </c>
      <c r="T1731" s="10">
        <f t="shared" ref="T1731:T1794" si="167">(((I1731/60)/60)/24+DATE(1960,1,1))</f>
        <v>38878.052152777775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music/</v>
      </c>
      <c r="R1732" t="str">
        <f t="shared" si="165"/>
        <v>faith</v>
      </c>
      <c r="S1732" s="10">
        <f t="shared" si="166"/>
        <v>38619.087766203709</v>
      </c>
      <c r="T1732" s="10">
        <f t="shared" si="167"/>
        <v>38649.087766203709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music/</v>
      </c>
      <c r="R1733" t="str">
        <f t="shared" si="165"/>
        <v>faith</v>
      </c>
      <c r="S1733" s="10">
        <f t="shared" si="166"/>
        <v>38499.906851851847</v>
      </c>
      <c r="T1733" s="10">
        <f t="shared" si="167"/>
        <v>38513.625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music/</v>
      </c>
      <c r="R1734" t="str">
        <f t="shared" si="165"/>
        <v>faith</v>
      </c>
      <c r="S1734" s="10">
        <f t="shared" si="166"/>
        <v>38672.683807870373</v>
      </c>
      <c r="T1734" s="10">
        <f t="shared" si="167"/>
        <v>38732.208333333328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music/</v>
      </c>
      <c r="R1735" t="str">
        <f t="shared" si="165"/>
        <v>faith</v>
      </c>
      <c r="S1735" s="10">
        <f t="shared" si="166"/>
        <v>38961.675625000003</v>
      </c>
      <c r="T1735" s="10">
        <f t="shared" si="167"/>
        <v>38973.895833333328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music/</v>
      </c>
      <c r="R1736" t="str">
        <f t="shared" si="165"/>
        <v>faith</v>
      </c>
      <c r="S1736" s="10">
        <f t="shared" si="166"/>
        <v>38449.036527777775</v>
      </c>
      <c r="T1736" s="10">
        <f t="shared" si="167"/>
        <v>38479.036527777775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music/</v>
      </c>
      <c r="R1737" t="str">
        <f t="shared" si="165"/>
        <v>faith</v>
      </c>
      <c r="S1737" s="10">
        <f t="shared" si="166"/>
        <v>38906.814178240747</v>
      </c>
      <c r="T1737" s="10">
        <f t="shared" si="167"/>
        <v>38936.814178240747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music/</v>
      </c>
      <c r="R1738" t="str">
        <f t="shared" si="165"/>
        <v>faith</v>
      </c>
      <c r="S1738" s="10">
        <f t="shared" si="166"/>
        <v>38633.861493055556</v>
      </c>
      <c r="T1738" s="10">
        <f t="shared" si="167"/>
        <v>38663.90315972222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music/</v>
      </c>
      <c r="R1739" t="str">
        <f t="shared" si="165"/>
        <v>faith</v>
      </c>
      <c r="S1739" s="10">
        <f t="shared" si="166"/>
        <v>38522.948981481488</v>
      </c>
      <c r="T1739" s="10">
        <f t="shared" si="167"/>
        <v>38552.948981481488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music/</v>
      </c>
      <c r="R1740" t="str">
        <f t="shared" si="165"/>
        <v>faith</v>
      </c>
      <c r="S1740" s="10">
        <f t="shared" si="166"/>
        <v>38231.874328703707</v>
      </c>
      <c r="T1740" s="10">
        <f t="shared" si="167"/>
        <v>38261.874328703707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music/</v>
      </c>
      <c r="R1741" t="str">
        <f t="shared" si="165"/>
        <v>faith</v>
      </c>
      <c r="S1741" s="10">
        <f t="shared" si="166"/>
        <v>38782.874212962968</v>
      </c>
      <c r="T1741" s="10">
        <f t="shared" si="167"/>
        <v>38841.832546296297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music/</v>
      </c>
      <c r="R1742" t="str">
        <f t="shared" si="165"/>
        <v>faith</v>
      </c>
      <c r="S1742" s="10">
        <f t="shared" si="166"/>
        <v>38518.817384259266</v>
      </c>
      <c r="T1742" s="10">
        <f t="shared" si="167"/>
        <v>38548.817384259266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photography/</v>
      </c>
      <c r="R1743" t="str">
        <f t="shared" si="165"/>
        <v>photobooks</v>
      </c>
      <c r="S1743" s="10">
        <f t="shared" si="166"/>
        <v>38467.628136574072</v>
      </c>
      <c r="T1743" s="10">
        <f t="shared" si="167"/>
        <v>38512.628136574072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photography/</v>
      </c>
      <c r="R1744" t="str">
        <f t="shared" si="165"/>
        <v>photobooks</v>
      </c>
      <c r="S1744" s="10">
        <f t="shared" si="166"/>
        <v>39057.876967592587</v>
      </c>
      <c r="T1744" s="10">
        <f t="shared" si="167"/>
        <v>39089.875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photography/</v>
      </c>
      <c r="R1745" t="str">
        <f t="shared" si="165"/>
        <v>photobooks</v>
      </c>
      <c r="S1745" s="10">
        <f t="shared" si="166"/>
        <v>38933.925636574073</v>
      </c>
      <c r="T1745" s="10">
        <f t="shared" si="167"/>
        <v>38956.165972222225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photography/</v>
      </c>
      <c r="R1746" t="str">
        <f t="shared" si="165"/>
        <v>photobooks</v>
      </c>
      <c r="S1746" s="10">
        <f t="shared" si="166"/>
        <v>38373.605057870373</v>
      </c>
      <c r="T1746" s="10">
        <f t="shared" si="167"/>
        <v>38418.563391203701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photography/</v>
      </c>
      <c r="R1747" t="str">
        <f t="shared" si="165"/>
        <v>photobooks</v>
      </c>
      <c r="S1747" s="10">
        <f t="shared" si="166"/>
        <v>39037.259699074071</v>
      </c>
      <c r="T1747" s="10">
        <f t="shared" si="167"/>
        <v>39073.083333333328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photography/</v>
      </c>
      <c r="R1748" t="str">
        <f t="shared" si="165"/>
        <v>photobooks</v>
      </c>
      <c r="S1748" s="10">
        <f t="shared" si="166"/>
        <v>39015.176701388889</v>
      </c>
      <c r="T1748" s="10">
        <f t="shared" si="167"/>
        <v>39045.083333333328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photography/</v>
      </c>
      <c r="R1749" t="str">
        <f t="shared" si="165"/>
        <v>photobooks</v>
      </c>
      <c r="S1749" s="10">
        <f t="shared" si="166"/>
        <v>38639.435532407413</v>
      </c>
      <c r="T1749" s="10">
        <f t="shared" si="167"/>
        <v>38668.625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photography/</v>
      </c>
      <c r="R1750" t="str">
        <f t="shared" si="165"/>
        <v>photobooks</v>
      </c>
      <c r="S1750" s="10">
        <f t="shared" si="166"/>
        <v>38566.950729166667</v>
      </c>
      <c r="T1750" s="10">
        <f t="shared" si="167"/>
        <v>38596.950729166667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photography/</v>
      </c>
      <c r="R1751" t="str">
        <f t="shared" si="165"/>
        <v>photobooks</v>
      </c>
      <c r="S1751" s="10">
        <f t="shared" si="166"/>
        <v>39105.975937499999</v>
      </c>
      <c r="T1751" s="10">
        <f t="shared" si="167"/>
        <v>39142.791666666672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photography/</v>
      </c>
      <c r="R1752" t="str">
        <f t="shared" si="165"/>
        <v>photobooks</v>
      </c>
      <c r="S1752" s="10">
        <f t="shared" si="166"/>
        <v>38801.836851851855</v>
      </c>
      <c r="T1752" s="10">
        <f t="shared" si="167"/>
        <v>38826.836851851855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photography/</v>
      </c>
      <c r="R1753" t="str">
        <f t="shared" si="165"/>
        <v>photobooks</v>
      </c>
      <c r="S1753" s="10">
        <f t="shared" si="166"/>
        <v>38399.7815162037</v>
      </c>
      <c r="T1753" s="10">
        <f t="shared" si="167"/>
        <v>38429.739849537036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photography/</v>
      </c>
      <c r="R1754" t="str">
        <f t="shared" si="165"/>
        <v>photobooks</v>
      </c>
      <c r="S1754" s="10">
        <f t="shared" si="166"/>
        <v>38974.253263888888</v>
      </c>
      <c r="T1754" s="10">
        <f t="shared" si="167"/>
        <v>39004.253263888888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photography/</v>
      </c>
      <c r="R1755" t="str">
        <f t="shared" si="165"/>
        <v>photobooks</v>
      </c>
      <c r="S1755" s="10">
        <f t="shared" si="166"/>
        <v>38767.74962962963</v>
      </c>
      <c r="T1755" s="10">
        <f t="shared" si="167"/>
        <v>38797.707962962959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photography/</v>
      </c>
      <c r="R1756" t="str">
        <f t="shared" si="165"/>
        <v>photobooks</v>
      </c>
      <c r="S1756" s="10">
        <f t="shared" si="166"/>
        <v>38414.876770833333</v>
      </c>
      <c r="T1756" s="10">
        <f t="shared" si="167"/>
        <v>38444.835104166668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photography/</v>
      </c>
      <c r="R1757" t="str">
        <f t="shared" si="165"/>
        <v>photobooks</v>
      </c>
      <c r="S1757" s="10">
        <f t="shared" si="166"/>
        <v>38599.788900462961</v>
      </c>
      <c r="T1757" s="10">
        <f t="shared" si="167"/>
        <v>38629.788900462961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photography/</v>
      </c>
      <c r="R1758" t="str">
        <f t="shared" si="165"/>
        <v>photobooks</v>
      </c>
      <c r="S1758" s="10">
        <f t="shared" si="166"/>
        <v>38918.167465277773</v>
      </c>
      <c r="T1758" s="10">
        <f t="shared" si="167"/>
        <v>38958.167465277773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photography/</v>
      </c>
      <c r="R1759" t="str">
        <f t="shared" si="165"/>
        <v>photobooks</v>
      </c>
      <c r="S1759" s="10">
        <f t="shared" si="166"/>
        <v>39080.827349537038</v>
      </c>
      <c r="T1759" s="10">
        <f t="shared" si="167"/>
        <v>39110.811805555553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photography/</v>
      </c>
      <c r="R1760" t="str">
        <f t="shared" si="165"/>
        <v>photobooks</v>
      </c>
      <c r="S1760" s="10">
        <f t="shared" si="166"/>
        <v>38852.955925925926</v>
      </c>
      <c r="T1760" s="10">
        <f t="shared" si="167"/>
        <v>38912.955925925926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photography/</v>
      </c>
      <c r="R1761" t="str">
        <f t="shared" si="165"/>
        <v>photobooks</v>
      </c>
      <c r="S1761" s="10">
        <f t="shared" si="166"/>
        <v>38415.829039351855</v>
      </c>
      <c r="T1761" s="10">
        <f t="shared" si="167"/>
        <v>38435.787372685183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photography/</v>
      </c>
      <c r="R1762" t="str">
        <f t="shared" si="165"/>
        <v>photobooks</v>
      </c>
      <c r="S1762" s="10">
        <f t="shared" si="166"/>
        <v>38752.67260416667</v>
      </c>
      <c r="T1762" s="10">
        <f t="shared" si="167"/>
        <v>38772.67260416667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photography/</v>
      </c>
      <c r="R1763" t="str">
        <f t="shared" si="165"/>
        <v>photobooks</v>
      </c>
      <c r="S1763" s="10">
        <f t="shared" si="166"/>
        <v>38556.567824074074</v>
      </c>
      <c r="T1763" s="10">
        <f t="shared" si="167"/>
        <v>38606.567824074074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photography/</v>
      </c>
      <c r="R1764" t="str">
        <f t="shared" si="165"/>
        <v>photobooks</v>
      </c>
      <c r="S1764" s="10">
        <f t="shared" si="166"/>
        <v>38757.982002314813</v>
      </c>
      <c r="T1764" s="10">
        <f t="shared" si="167"/>
        <v>38787.982002314813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photography/</v>
      </c>
      <c r="R1765" t="str">
        <f t="shared" si="165"/>
        <v>photobooks</v>
      </c>
      <c r="S1765" s="10">
        <f t="shared" si="166"/>
        <v>38983.868518518517</v>
      </c>
      <c r="T1765" s="10">
        <f t="shared" si="167"/>
        <v>39013.868518518517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photography/</v>
      </c>
      <c r="R1766" t="str">
        <f t="shared" si="165"/>
        <v>photobooks</v>
      </c>
      <c r="S1766" s="10">
        <f t="shared" si="166"/>
        <v>38172.485868055555</v>
      </c>
      <c r="T1766" s="10">
        <f t="shared" si="167"/>
        <v>38201.485868055555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photography/</v>
      </c>
      <c r="R1767" t="str">
        <f t="shared" si="165"/>
        <v>photobooks</v>
      </c>
      <c r="S1767" s="10">
        <f t="shared" si="166"/>
        <v>38181.980462962965</v>
      </c>
      <c r="T1767" s="10">
        <f t="shared" si="167"/>
        <v>38211.980462962965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photography/</v>
      </c>
      <c r="R1768" t="str">
        <f t="shared" si="165"/>
        <v>photobooks</v>
      </c>
      <c r="S1768" s="10">
        <f t="shared" si="166"/>
        <v>38202.859814814816</v>
      </c>
      <c r="T1768" s="10">
        <f t="shared" si="167"/>
        <v>38223.859814814816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photography/</v>
      </c>
      <c r="R1769" t="str">
        <f t="shared" si="165"/>
        <v>photobooks</v>
      </c>
      <c r="S1769" s="10">
        <f t="shared" si="166"/>
        <v>38171.658379629633</v>
      </c>
      <c r="T1769" s="10">
        <f t="shared" si="167"/>
        <v>38201.658379629633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photography/</v>
      </c>
      <c r="R1770" t="str">
        <f t="shared" si="165"/>
        <v>photobooks</v>
      </c>
      <c r="S1770" s="10">
        <f t="shared" si="166"/>
        <v>38196.560694444444</v>
      </c>
      <c r="T1770" s="10">
        <f t="shared" si="167"/>
        <v>38256.560694444444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photography/</v>
      </c>
      <c r="R1771" t="str">
        <f t="shared" si="165"/>
        <v>photobooks</v>
      </c>
      <c r="S1771" s="10">
        <f t="shared" si="166"/>
        <v>38334.818969907406</v>
      </c>
      <c r="T1771" s="10">
        <f t="shared" si="167"/>
        <v>38364.818969907406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photography/</v>
      </c>
      <c r="R1772" t="str">
        <f t="shared" si="165"/>
        <v>photobooks</v>
      </c>
      <c r="S1772" s="10">
        <f t="shared" si="166"/>
        <v>38238.780023148152</v>
      </c>
      <c r="T1772" s="10">
        <f t="shared" si="167"/>
        <v>38273.780023148152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photography/</v>
      </c>
      <c r="R1773" t="str">
        <f t="shared" si="165"/>
        <v>photobooks</v>
      </c>
      <c r="S1773" s="10">
        <f t="shared" si="166"/>
        <v>38252.979629629634</v>
      </c>
      <c r="T1773" s="10">
        <f t="shared" si="167"/>
        <v>38282.979629629634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photography/</v>
      </c>
      <c r="R1774" t="str">
        <f t="shared" si="165"/>
        <v>photobooks</v>
      </c>
      <c r="S1774" s="10">
        <f t="shared" si="166"/>
        <v>38113.718009259261</v>
      </c>
      <c r="T1774" s="10">
        <f t="shared" si="167"/>
        <v>38173.718009259261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photography/</v>
      </c>
      <c r="R1775" t="str">
        <f t="shared" si="165"/>
        <v>photobooks</v>
      </c>
      <c r="S1775" s="10">
        <f t="shared" si="166"/>
        <v>38325.760393518518</v>
      </c>
      <c r="T1775" s="10">
        <f t="shared" si="167"/>
        <v>38370.760393518518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photography/</v>
      </c>
      <c r="R1776" t="str">
        <f t="shared" si="165"/>
        <v>photobooks</v>
      </c>
      <c r="S1776" s="10">
        <f t="shared" si="166"/>
        <v>38277.218657407408</v>
      </c>
      <c r="T1776" s="10">
        <f t="shared" si="167"/>
        <v>38319.624305555553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photography/</v>
      </c>
      <c r="R1777" t="str">
        <f t="shared" si="165"/>
        <v>photobooks</v>
      </c>
      <c r="S1777" s="10">
        <f t="shared" si="166"/>
        <v>38238.976388888892</v>
      </c>
      <c r="T1777" s="10">
        <f t="shared" si="167"/>
        <v>38283.976388888892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photography/</v>
      </c>
      <c r="R1778" t="str">
        <f t="shared" si="165"/>
        <v>photobooks</v>
      </c>
      <c r="S1778" s="10">
        <f t="shared" si="166"/>
        <v>38252.95684027778</v>
      </c>
      <c r="T1778" s="10">
        <f t="shared" si="167"/>
        <v>38288.95684027778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photography/</v>
      </c>
      <c r="R1779" t="str">
        <f t="shared" si="165"/>
        <v>photobooks</v>
      </c>
      <c r="S1779" s="10">
        <f t="shared" si="166"/>
        <v>38372.357094907406</v>
      </c>
      <c r="T1779" s="10">
        <f t="shared" si="167"/>
        <v>38402.357094907406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photography/</v>
      </c>
      <c r="R1780" t="str">
        <f t="shared" si="165"/>
        <v>photobooks</v>
      </c>
      <c r="S1780" s="10">
        <f t="shared" si="166"/>
        <v>38392.86336805555</v>
      </c>
      <c r="T1780" s="10">
        <f t="shared" si="167"/>
        <v>38437.821701388893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photography/</v>
      </c>
      <c r="R1781" t="str">
        <f t="shared" si="165"/>
        <v>photobooks</v>
      </c>
      <c r="S1781" s="10">
        <f t="shared" si="166"/>
        <v>38932.691898148143</v>
      </c>
      <c r="T1781" s="10">
        <f t="shared" si="167"/>
        <v>38962.691898148143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photography/</v>
      </c>
      <c r="R1782" t="str">
        <f t="shared" si="165"/>
        <v>photobooks</v>
      </c>
      <c r="S1782" s="10">
        <f t="shared" si="166"/>
        <v>38840.600810185191</v>
      </c>
      <c r="T1782" s="10">
        <f t="shared" si="167"/>
        <v>38900.600810185191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photography/</v>
      </c>
      <c r="R1783" t="str">
        <f t="shared" si="165"/>
        <v>photobooks</v>
      </c>
      <c r="S1783" s="10">
        <f t="shared" si="166"/>
        <v>38944.617418981477</v>
      </c>
      <c r="T1783" s="10">
        <f t="shared" si="167"/>
        <v>38975.617418981477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photography/</v>
      </c>
      <c r="R1784" t="str">
        <f t="shared" si="165"/>
        <v>photobooks</v>
      </c>
      <c r="S1784" s="10">
        <f t="shared" si="166"/>
        <v>38735.575104166666</v>
      </c>
      <c r="T1784" s="10">
        <f t="shared" si="167"/>
        <v>38768.575104166666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photography/</v>
      </c>
      <c r="R1785" t="str">
        <f t="shared" si="165"/>
        <v>photobooks</v>
      </c>
      <c r="S1785" s="10">
        <f t="shared" si="166"/>
        <v>38462.949976851851</v>
      </c>
      <c r="T1785" s="10">
        <f t="shared" si="167"/>
        <v>38492.949976851851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photography/</v>
      </c>
      <c r="R1786" t="str">
        <f t="shared" si="165"/>
        <v>photobooks</v>
      </c>
      <c r="S1786" s="10">
        <f t="shared" si="166"/>
        <v>38350.655555555553</v>
      </c>
      <c r="T1786" s="10">
        <f t="shared" si="167"/>
        <v>38382.142361111109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photography/</v>
      </c>
      <c r="R1787" t="str">
        <f t="shared" si="165"/>
        <v>photobooks</v>
      </c>
      <c r="S1787" s="10">
        <f t="shared" si="166"/>
        <v>38244.134895833333</v>
      </c>
      <c r="T1787" s="10">
        <f t="shared" si="167"/>
        <v>38275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photography/</v>
      </c>
      <c r="R1788" t="str">
        <f t="shared" si="165"/>
        <v>photobooks</v>
      </c>
      <c r="S1788" s="10">
        <f t="shared" si="166"/>
        <v>38305.550659722227</v>
      </c>
      <c r="T1788" s="10">
        <f t="shared" si="167"/>
        <v>38335.550659722227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photography/</v>
      </c>
      <c r="R1789" t="str">
        <f t="shared" si="165"/>
        <v>photobooks</v>
      </c>
      <c r="S1789" s="10">
        <f t="shared" si="166"/>
        <v>38415.65552083333</v>
      </c>
      <c r="T1789" s="10">
        <f t="shared" si="167"/>
        <v>38445.613854166666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photography/</v>
      </c>
      <c r="R1790" t="str">
        <f t="shared" si="165"/>
        <v>photobooks</v>
      </c>
      <c r="S1790" s="10">
        <f t="shared" si="166"/>
        <v>38260.94840277778</v>
      </c>
      <c r="T1790" s="10">
        <f t="shared" si="167"/>
        <v>38290.94840277778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photography/</v>
      </c>
      <c r="R1791" t="str">
        <f t="shared" si="165"/>
        <v>photobooks</v>
      </c>
      <c r="S1791" s="10">
        <f t="shared" si="166"/>
        <v>38303.250034722223</v>
      </c>
      <c r="T1791" s="10">
        <f t="shared" si="167"/>
        <v>38363.250034722223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photography/</v>
      </c>
      <c r="R1792" t="str">
        <f t="shared" si="165"/>
        <v>photobooks</v>
      </c>
      <c r="S1792" s="10">
        <f t="shared" si="166"/>
        <v>38357.674513888895</v>
      </c>
      <c r="T1792" s="10">
        <f t="shared" si="167"/>
        <v>38387.674513888895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photography/</v>
      </c>
      <c r="R1793" t="str">
        <f t="shared" si="165"/>
        <v>photobooks</v>
      </c>
      <c r="S1793" s="10">
        <f t="shared" si="166"/>
        <v>38320.740335648152</v>
      </c>
      <c r="T1793" s="10">
        <f t="shared" si="167"/>
        <v>38380.740335648152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photography/</v>
      </c>
      <c r="R1794" t="str">
        <f t="shared" si="165"/>
        <v>photobooks</v>
      </c>
      <c r="S1794" s="10">
        <f t="shared" si="166"/>
        <v>38536.031041666662</v>
      </c>
      <c r="T1794" s="10">
        <f t="shared" si="167"/>
        <v>38573.290972222225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5">
        <f t="shared" ref="P1795:P1858" si="169">E1795/L1795</f>
        <v>20</v>
      </c>
      <c r="Q1795" t="str">
        <f t="shared" ref="Q1795:Q1858" si="170">LEFT(N1795,FIND("/",N1795))</f>
        <v>photography/</v>
      </c>
      <c r="R1795" t="str">
        <f t="shared" ref="R1795:R1858" si="171">RIGHT(N1795,LEN(N1795)-FIND("/",N1795))</f>
        <v>photobooks</v>
      </c>
      <c r="S1795" s="10">
        <f t="shared" ref="S1795:S1858" si="172">(((J1795/60)/60)/24+DATE(1960,1,1))</f>
        <v>38287.89166666667</v>
      </c>
      <c r="T1795" s="10">
        <f t="shared" ref="T1795:T1858" si="173">(((I1795/60)/60)/24+DATE(1960,1,1))</f>
        <v>38317.933333333334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photography/</v>
      </c>
      <c r="R1796" t="str">
        <f t="shared" si="171"/>
        <v>photobooks</v>
      </c>
      <c r="S1796" s="10">
        <f t="shared" si="172"/>
        <v>38358.551180555558</v>
      </c>
      <c r="T1796" s="10">
        <f t="shared" si="173"/>
        <v>38393.551180555558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photography/</v>
      </c>
      <c r="R1797" t="str">
        <f t="shared" si="171"/>
        <v>photobooks</v>
      </c>
      <c r="S1797" s="10">
        <f t="shared" si="172"/>
        <v>38975.288668981477</v>
      </c>
      <c r="T1797" s="10">
        <f t="shared" si="173"/>
        <v>39004.666666666672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photography/</v>
      </c>
      <c r="R1798" t="str">
        <f t="shared" si="171"/>
        <v>photobooks</v>
      </c>
      <c r="S1798" s="10">
        <f t="shared" si="172"/>
        <v>38862.439421296294</v>
      </c>
      <c r="T1798" s="10">
        <f t="shared" si="173"/>
        <v>38922.439421296294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photography/</v>
      </c>
      <c r="R1799" t="str">
        <f t="shared" si="171"/>
        <v>photobooks</v>
      </c>
      <c r="S1799" s="10">
        <f t="shared" si="172"/>
        <v>39036.56931712963</v>
      </c>
      <c r="T1799" s="10">
        <f t="shared" si="173"/>
        <v>39066.56931712963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photography/</v>
      </c>
      <c r="R1800" t="str">
        <f t="shared" si="171"/>
        <v>photobooks</v>
      </c>
      <c r="S1800" s="10">
        <f t="shared" si="172"/>
        <v>38691.32677083333</v>
      </c>
      <c r="T1800" s="10">
        <f t="shared" si="173"/>
        <v>38751.32677083333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photography/</v>
      </c>
      <c r="R1801" t="str">
        <f t="shared" si="171"/>
        <v>photobooks</v>
      </c>
      <c r="S1801" s="10">
        <f t="shared" si="172"/>
        <v>38281.842685185184</v>
      </c>
      <c r="T1801" s="10">
        <f t="shared" si="173"/>
        <v>38301.884351851855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photography/</v>
      </c>
      <c r="R1802" t="str">
        <f t="shared" si="171"/>
        <v>photobooks</v>
      </c>
      <c r="S1802" s="10">
        <f t="shared" si="172"/>
        <v>38970.606134259258</v>
      </c>
      <c r="T1802" s="10">
        <f t="shared" si="173"/>
        <v>39000.606134259258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photography/</v>
      </c>
      <c r="R1803" t="str">
        <f t="shared" si="171"/>
        <v>photobooks</v>
      </c>
      <c r="S1803" s="10">
        <f t="shared" si="172"/>
        <v>38668.660509259258</v>
      </c>
      <c r="T1803" s="10">
        <f t="shared" si="173"/>
        <v>38700.506944444445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photography/</v>
      </c>
      <c r="R1804" t="str">
        <f t="shared" si="171"/>
        <v>photobooks</v>
      </c>
      <c r="S1804" s="10">
        <f t="shared" si="172"/>
        <v>38506.47256944445</v>
      </c>
      <c r="T1804" s="10">
        <f t="shared" si="173"/>
        <v>38529.915972222225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photography/</v>
      </c>
      <c r="R1805" t="str">
        <f t="shared" si="171"/>
        <v>photobooks</v>
      </c>
      <c r="S1805" s="10">
        <f t="shared" si="172"/>
        <v>38365.071550925932</v>
      </c>
      <c r="T1805" s="10">
        <f t="shared" si="173"/>
        <v>38396.071550925932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photography/</v>
      </c>
      <c r="R1806" t="str">
        <f t="shared" si="171"/>
        <v>photobooks</v>
      </c>
      <c r="S1806" s="10">
        <f t="shared" si="172"/>
        <v>38629.678287037037</v>
      </c>
      <c r="T1806" s="10">
        <f t="shared" si="173"/>
        <v>38669.719953703709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photography/</v>
      </c>
      <c r="R1807" t="str">
        <f t="shared" si="171"/>
        <v>photobooks</v>
      </c>
      <c r="S1807" s="10">
        <f t="shared" si="172"/>
        <v>38594.803912037038</v>
      </c>
      <c r="T1807" s="10">
        <f t="shared" si="173"/>
        <v>38626.75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photography/</v>
      </c>
      <c r="R1808" t="str">
        <f t="shared" si="171"/>
        <v>photobooks</v>
      </c>
      <c r="S1808" s="10">
        <f t="shared" si="172"/>
        <v>38224.638298611113</v>
      </c>
      <c r="T1808" s="10">
        <f t="shared" si="173"/>
        <v>38259.638298611113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photography/</v>
      </c>
      <c r="R1809" t="str">
        <f t="shared" si="171"/>
        <v>photobooks</v>
      </c>
      <c r="S1809" s="10">
        <f t="shared" si="172"/>
        <v>38227.068437499998</v>
      </c>
      <c r="T1809" s="10">
        <f t="shared" si="173"/>
        <v>38257.068437499998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photography/</v>
      </c>
      <c r="R1810" t="str">
        <f t="shared" si="171"/>
        <v>photobooks</v>
      </c>
      <c r="S1810" s="10">
        <f t="shared" si="172"/>
        <v>39089.680902777778</v>
      </c>
      <c r="T1810" s="10">
        <f t="shared" si="173"/>
        <v>39124.680902777778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photography/</v>
      </c>
      <c r="R1811" t="str">
        <f t="shared" si="171"/>
        <v>photobooks</v>
      </c>
      <c r="S1811" s="10">
        <f t="shared" si="172"/>
        <v>38376.907858796301</v>
      </c>
      <c r="T1811" s="10">
        <f t="shared" si="173"/>
        <v>38411.907858796301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photography/</v>
      </c>
      <c r="R1812" t="str">
        <f t="shared" si="171"/>
        <v>photobooks</v>
      </c>
      <c r="S1812" s="10">
        <f t="shared" si="172"/>
        <v>38207.91002314815</v>
      </c>
      <c r="T1812" s="10">
        <f t="shared" si="173"/>
        <v>38219.91002314815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photography/</v>
      </c>
      <c r="R1813" t="str">
        <f t="shared" si="171"/>
        <v>photobooks</v>
      </c>
      <c r="S1813" s="10">
        <f t="shared" si="172"/>
        <v>38223.433680555558</v>
      </c>
      <c r="T1813" s="10">
        <f t="shared" si="173"/>
        <v>38283.166666666664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photography/</v>
      </c>
      <c r="R1814" t="str">
        <f t="shared" si="171"/>
        <v>photobooks</v>
      </c>
      <c r="S1814" s="10">
        <f t="shared" si="172"/>
        <v>38871.318703703699</v>
      </c>
      <c r="T1814" s="10">
        <f t="shared" si="173"/>
        <v>38901.318703703699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photography/</v>
      </c>
      <c r="R1815" t="str">
        <f t="shared" si="171"/>
        <v>photobooks</v>
      </c>
      <c r="S1815" s="10">
        <f t="shared" si="172"/>
        <v>38176.889027777775</v>
      </c>
      <c r="T1815" s="10">
        <f t="shared" si="173"/>
        <v>38206.889027777775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photography/</v>
      </c>
      <c r="R1816" t="str">
        <f t="shared" si="171"/>
        <v>photobooks</v>
      </c>
      <c r="S1816" s="10">
        <f t="shared" si="172"/>
        <v>38380.314074074078</v>
      </c>
      <c r="T1816" s="10">
        <f t="shared" si="173"/>
        <v>38410.314074074078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photography/</v>
      </c>
      <c r="R1817" t="str">
        <f t="shared" si="171"/>
        <v>photobooks</v>
      </c>
      <c r="S1817" s="10">
        <f t="shared" si="172"/>
        <v>38519.906678240746</v>
      </c>
      <c r="T1817" s="10">
        <f t="shared" si="173"/>
        <v>38533.906678240746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photography/</v>
      </c>
      <c r="R1818" t="str">
        <f t="shared" si="171"/>
        <v>photobooks</v>
      </c>
      <c r="S1818" s="10">
        <f t="shared" si="172"/>
        <v>38895.876192129625</v>
      </c>
      <c r="T1818" s="10">
        <f t="shared" si="173"/>
        <v>38923.791666666672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photography/</v>
      </c>
      <c r="R1819" t="str">
        <f t="shared" si="171"/>
        <v>photobooks</v>
      </c>
      <c r="S1819" s="10">
        <f t="shared" si="172"/>
        <v>39052.662118055552</v>
      </c>
      <c r="T1819" s="10">
        <f t="shared" si="173"/>
        <v>39112.290972222225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photography/</v>
      </c>
      <c r="R1820" t="str">
        <f t="shared" si="171"/>
        <v>photobooks</v>
      </c>
      <c r="S1820" s="10">
        <f t="shared" si="172"/>
        <v>38414.234375</v>
      </c>
      <c r="T1820" s="10">
        <f t="shared" si="173"/>
        <v>38444.192708333328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photography/</v>
      </c>
      <c r="R1821" t="str">
        <f t="shared" si="171"/>
        <v>photobooks</v>
      </c>
      <c r="S1821" s="10">
        <f t="shared" si="172"/>
        <v>38167.752268518518</v>
      </c>
      <c r="T1821" s="10">
        <f t="shared" si="173"/>
        <v>38197.752268518518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photography/</v>
      </c>
      <c r="R1822" t="str">
        <f t="shared" si="171"/>
        <v>photobooks</v>
      </c>
      <c r="S1822" s="10">
        <f t="shared" si="172"/>
        <v>38412.084375000006</v>
      </c>
      <c r="T1822" s="10">
        <f t="shared" si="173"/>
        <v>38442.042708333334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music/</v>
      </c>
      <c r="R1823" t="str">
        <f t="shared" si="171"/>
        <v>rock</v>
      </c>
      <c r="S1823" s="10">
        <f t="shared" si="172"/>
        <v>37273.319062499999</v>
      </c>
      <c r="T1823" s="10">
        <f t="shared" si="173"/>
        <v>37318.319062499999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music/</v>
      </c>
      <c r="R1824" t="str">
        <f t="shared" si="171"/>
        <v>rock</v>
      </c>
      <c r="S1824" s="10">
        <f t="shared" si="172"/>
        <v>37981.797013888885</v>
      </c>
      <c r="T1824" s="10">
        <f t="shared" si="173"/>
        <v>38017.792361111111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music/</v>
      </c>
      <c r="R1825" t="str">
        <f t="shared" si="171"/>
        <v>rock</v>
      </c>
      <c r="S1825" s="10">
        <f t="shared" si="172"/>
        <v>37523.684907407405</v>
      </c>
      <c r="T1825" s="10">
        <f t="shared" si="173"/>
        <v>37553.684907407405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music/</v>
      </c>
      <c r="R1826" t="str">
        <f t="shared" si="171"/>
        <v>rock</v>
      </c>
      <c r="S1826" s="10">
        <f t="shared" si="172"/>
        <v>37973.916284722225</v>
      </c>
      <c r="T1826" s="10">
        <f t="shared" si="173"/>
        <v>37994.088888888888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music/</v>
      </c>
      <c r="R1827" t="str">
        <f t="shared" si="171"/>
        <v>rock</v>
      </c>
      <c r="S1827" s="10">
        <f t="shared" si="172"/>
        <v>37790.83452546296</v>
      </c>
      <c r="T1827" s="10">
        <f t="shared" si="173"/>
        <v>37813.83452546296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music/</v>
      </c>
      <c r="R1828" t="str">
        <f t="shared" si="171"/>
        <v>rock</v>
      </c>
      <c r="S1828" s="10">
        <f t="shared" si="172"/>
        <v>38004.923807870371</v>
      </c>
      <c r="T1828" s="10">
        <f t="shared" si="173"/>
        <v>38034.923807870371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music/</v>
      </c>
      <c r="R1829" t="str">
        <f t="shared" si="171"/>
        <v>rock</v>
      </c>
      <c r="S1829" s="10">
        <f t="shared" si="172"/>
        <v>36902.325937499998</v>
      </c>
      <c r="T1829" s="10">
        <f t="shared" si="173"/>
        <v>36952.325937499998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music/</v>
      </c>
      <c r="R1830" t="str">
        <f t="shared" si="171"/>
        <v>rock</v>
      </c>
      <c r="S1830" s="10">
        <f t="shared" si="172"/>
        <v>38083.899652777778</v>
      </c>
      <c r="T1830" s="10">
        <f t="shared" si="173"/>
        <v>38115.916666666664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music/</v>
      </c>
      <c r="R1831" t="str">
        <f t="shared" si="171"/>
        <v>rock</v>
      </c>
      <c r="S1831" s="10">
        <f t="shared" si="172"/>
        <v>36863.087627314817</v>
      </c>
      <c r="T1831" s="10">
        <f t="shared" si="173"/>
        <v>36911.916666666664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music/</v>
      </c>
      <c r="R1832" t="str">
        <f t="shared" si="171"/>
        <v>rock</v>
      </c>
      <c r="S1832" s="10">
        <f t="shared" si="172"/>
        <v>38011.684108796297</v>
      </c>
      <c r="T1832" s="10">
        <f t="shared" si="173"/>
        <v>38041.684108796297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music/</v>
      </c>
      <c r="R1833" t="str">
        <f t="shared" si="171"/>
        <v>rock</v>
      </c>
      <c r="S1833" s="10">
        <f t="shared" si="172"/>
        <v>37373.996099537035</v>
      </c>
      <c r="T1833" s="10">
        <f t="shared" si="173"/>
        <v>37388.996099537035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music/</v>
      </c>
      <c r="R1834" t="str">
        <f t="shared" si="171"/>
        <v>rock</v>
      </c>
      <c r="S1834" s="10">
        <f t="shared" si="172"/>
        <v>36923.539664351854</v>
      </c>
      <c r="T1834" s="10">
        <f t="shared" si="173"/>
        <v>36953.539664351854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music/</v>
      </c>
      <c r="R1835" t="str">
        <f t="shared" si="171"/>
        <v>rock</v>
      </c>
      <c r="S1835" s="10">
        <f t="shared" si="172"/>
        <v>37650.044016203705</v>
      </c>
      <c r="T1835" s="10">
        <f t="shared" si="173"/>
        <v>37682.332638888889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music/</v>
      </c>
      <c r="R1836" t="str">
        <f t="shared" si="171"/>
        <v>rock</v>
      </c>
      <c r="S1836" s="10">
        <f t="shared" si="172"/>
        <v>38335.964062500003</v>
      </c>
      <c r="T1836" s="10">
        <f t="shared" si="173"/>
        <v>38375.964062500003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music/</v>
      </c>
      <c r="R1837" t="str">
        <f t="shared" si="171"/>
        <v>rock</v>
      </c>
      <c r="S1837" s="10">
        <f t="shared" si="172"/>
        <v>38777.702210648145</v>
      </c>
      <c r="T1837" s="10">
        <f t="shared" si="173"/>
        <v>38807.660543981481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music/</v>
      </c>
      <c r="R1838" t="str">
        <f t="shared" si="171"/>
        <v>rock</v>
      </c>
      <c r="S1838" s="10">
        <f t="shared" si="172"/>
        <v>37652.809363425928</v>
      </c>
      <c r="T1838" s="10">
        <f t="shared" si="173"/>
        <v>37669.809363425928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music/</v>
      </c>
      <c r="R1839" t="str">
        <f t="shared" si="171"/>
        <v>rock</v>
      </c>
      <c r="S1839" s="10">
        <f t="shared" si="172"/>
        <v>37273.047858796301</v>
      </c>
      <c r="T1839" s="10">
        <f t="shared" si="173"/>
        <v>37333.006192129629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music/</v>
      </c>
      <c r="R1840" t="str">
        <f t="shared" si="171"/>
        <v>rock</v>
      </c>
      <c r="S1840" s="10">
        <f t="shared" si="172"/>
        <v>37135.786539351851</v>
      </c>
      <c r="T1840" s="10">
        <f t="shared" si="173"/>
        <v>37164.125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music/</v>
      </c>
      <c r="R1841" t="str">
        <f t="shared" si="171"/>
        <v>rock</v>
      </c>
      <c r="S1841" s="10">
        <f t="shared" si="172"/>
        <v>38961.722013888888</v>
      </c>
      <c r="T1841" s="10">
        <f t="shared" si="173"/>
        <v>38991.722013888888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music/</v>
      </c>
      <c r="R1842" t="str">
        <f t="shared" si="171"/>
        <v>rock</v>
      </c>
      <c r="S1842" s="10">
        <f t="shared" si="172"/>
        <v>37729.096180555556</v>
      </c>
      <c r="T1842" s="10">
        <f t="shared" si="173"/>
        <v>37748.207638888889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music/</v>
      </c>
      <c r="R1843" t="str">
        <f t="shared" si="171"/>
        <v>rock</v>
      </c>
      <c r="S1843" s="10">
        <f t="shared" si="172"/>
        <v>38092.84542824074</v>
      </c>
      <c r="T1843" s="10">
        <f t="shared" si="173"/>
        <v>38126.207638888889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music/</v>
      </c>
      <c r="R1844" t="str">
        <f t="shared" si="171"/>
        <v>rock</v>
      </c>
      <c r="S1844" s="10">
        <f t="shared" si="172"/>
        <v>38378.631724537037</v>
      </c>
      <c r="T1844" s="10">
        <f t="shared" si="173"/>
        <v>38412.249305555553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music/</v>
      </c>
      <c r="R1845" t="str">
        <f t="shared" si="171"/>
        <v>rock</v>
      </c>
      <c r="S1845" s="10">
        <f t="shared" si="172"/>
        <v>36911.994837962964</v>
      </c>
      <c r="T1845" s="10">
        <f t="shared" si="173"/>
        <v>36941.994837962964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music/</v>
      </c>
      <c r="R1846" t="str">
        <f t="shared" si="171"/>
        <v>rock</v>
      </c>
      <c r="S1846" s="10">
        <f t="shared" si="172"/>
        <v>37013.973541666666</v>
      </c>
      <c r="T1846" s="10">
        <f t="shared" si="173"/>
        <v>37052.125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music/</v>
      </c>
      <c r="R1847" t="str">
        <f t="shared" si="171"/>
        <v>rock</v>
      </c>
      <c r="S1847" s="10">
        <f t="shared" si="172"/>
        <v>38870.333310185189</v>
      </c>
      <c r="T1847" s="10">
        <f t="shared" si="173"/>
        <v>38885.204861111109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music/</v>
      </c>
      <c r="R1848" t="str">
        <f t="shared" si="171"/>
        <v>rock</v>
      </c>
      <c r="S1848" s="10">
        <f t="shared" si="172"/>
        <v>37575.650196759263</v>
      </c>
      <c r="T1848" s="10">
        <f t="shared" si="173"/>
        <v>37605.650196759263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music/</v>
      </c>
      <c r="R1849" t="str">
        <f t="shared" si="171"/>
        <v>rock</v>
      </c>
      <c r="S1849" s="10">
        <f t="shared" si="172"/>
        <v>38441.236481481479</v>
      </c>
      <c r="T1849" s="10">
        <f t="shared" si="173"/>
        <v>38462.236481481479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music/</v>
      </c>
      <c r="R1850" t="str">
        <f t="shared" si="171"/>
        <v>rock</v>
      </c>
      <c r="S1850" s="10">
        <f t="shared" si="172"/>
        <v>37038.788055555553</v>
      </c>
      <c r="T1850" s="10">
        <f t="shared" si="173"/>
        <v>37102.290972222225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music/</v>
      </c>
      <c r="R1851" t="str">
        <f t="shared" si="171"/>
        <v>rock</v>
      </c>
      <c r="S1851" s="10">
        <f t="shared" si="172"/>
        <v>37516.845590277779</v>
      </c>
      <c r="T1851" s="10">
        <f t="shared" si="173"/>
        <v>37546.845590277779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music/</v>
      </c>
      <c r="R1852" t="str">
        <f t="shared" si="171"/>
        <v>rock</v>
      </c>
      <c r="S1852" s="10">
        <f t="shared" si="172"/>
        <v>38147.959490740745</v>
      </c>
      <c r="T1852" s="10">
        <f t="shared" si="173"/>
        <v>38177.959490740745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music/</v>
      </c>
      <c r="R1853" t="str">
        <f t="shared" si="171"/>
        <v>rock</v>
      </c>
      <c r="S1853" s="10">
        <f t="shared" si="172"/>
        <v>38174.906689814816</v>
      </c>
      <c r="T1853" s="10">
        <f t="shared" si="173"/>
        <v>38195.041666666664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music/</v>
      </c>
      <c r="R1854" t="str">
        <f t="shared" si="171"/>
        <v>rock</v>
      </c>
      <c r="S1854" s="10">
        <f t="shared" si="172"/>
        <v>38428.77143518519</v>
      </c>
      <c r="T1854" s="10">
        <f t="shared" si="173"/>
        <v>38466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music/</v>
      </c>
      <c r="R1855" t="str">
        <f t="shared" si="171"/>
        <v>rock</v>
      </c>
      <c r="S1855" s="10">
        <f t="shared" si="172"/>
        <v>37524.060381944444</v>
      </c>
      <c r="T1855" s="10">
        <f t="shared" si="173"/>
        <v>37574.102048611108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music/</v>
      </c>
      <c r="R1856" t="str">
        <f t="shared" si="171"/>
        <v>rock</v>
      </c>
      <c r="S1856" s="10">
        <f t="shared" si="172"/>
        <v>37735.021261574075</v>
      </c>
      <c r="T1856" s="10">
        <f t="shared" si="173"/>
        <v>37765.021261574075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music/</v>
      </c>
      <c r="R1857" t="str">
        <f t="shared" si="171"/>
        <v>rock</v>
      </c>
      <c r="S1857" s="10">
        <f t="shared" si="172"/>
        <v>37947.538657407407</v>
      </c>
      <c r="T1857" s="10">
        <f t="shared" si="173"/>
        <v>37992.538657407407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music/</v>
      </c>
      <c r="R1858" t="str">
        <f t="shared" si="171"/>
        <v>rock</v>
      </c>
      <c r="S1858" s="10">
        <f t="shared" si="172"/>
        <v>38164.854999999996</v>
      </c>
      <c r="T1858" s="10">
        <f t="shared" si="173"/>
        <v>38185.854999999996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5">
        <f t="shared" ref="P1859:P1922" si="175">E1859/L1859</f>
        <v>136.36363636363637</v>
      </c>
      <c r="Q1859" t="str">
        <f t="shared" ref="Q1859:Q1922" si="176">LEFT(N1859,FIND("/",N1859))</f>
        <v>music/</v>
      </c>
      <c r="R1859" t="str">
        <f t="shared" ref="R1859:R1922" si="177">RIGHT(N1859,LEN(N1859)-FIND("/",N1859))</f>
        <v>rock</v>
      </c>
      <c r="S1859" s="10">
        <f t="shared" ref="S1859:S1922" si="178">(((J1859/60)/60)/24+DATE(1960,1,1))</f>
        <v>38211.76866898148</v>
      </c>
      <c r="T1859" s="10">
        <f t="shared" ref="T1859:T1922" si="179">(((I1859/60)/60)/24+DATE(1960,1,1))</f>
        <v>38241.76866898148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music/</v>
      </c>
      <c r="R1860" t="str">
        <f t="shared" si="177"/>
        <v>rock</v>
      </c>
      <c r="S1860" s="10">
        <f t="shared" si="178"/>
        <v>37180.200474537036</v>
      </c>
      <c r="T1860" s="10">
        <f t="shared" si="179"/>
        <v>37240.242141203707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music/</v>
      </c>
      <c r="R1861" t="str">
        <f t="shared" si="177"/>
        <v>rock</v>
      </c>
      <c r="S1861" s="10">
        <f t="shared" si="178"/>
        <v>37125.770011574074</v>
      </c>
      <c r="T1861" s="10">
        <f t="shared" si="179"/>
        <v>37155.770011574074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music/</v>
      </c>
      <c r="R1862" t="str">
        <f t="shared" si="177"/>
        <v>rock</v>
      </c>
      <c r="S1862" s="10">
        <f t="shared" si="178"/>
        <v>38002.709305555552</v>
      </c>
      <c r="T1862" s="10">
        <f t="shared" si="179"/>
        <v>38023.709305555552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games/</v>
      </c>
      <c r="R1863" t="str">
        <f t="shared" si="177"/>
        <v>mobile games</v>
      </c>
      <c r="S1863" s="10">
        <f t="shared" si="178"/>
        <v>38347.300243055557</v>
      </c>
      <c r="T1863" s="10">
        <f t="shared" si="179"/>
        <v>38377.300243055557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games/</v>
      </c>
      <c r="R1864" t="str">
        <f t="shared" si="177"/>
        <v>mobile games</v>
      </c>
      <c r="S1864" s="10">
        <f t="shared" si="178"/>
        <v>39102.492754629624</v>
      </c>
      <c r="T1864" s="10">
        <f t="shared" si="179"/>
        <v>39149.3125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games/</v>
      </c>
      <c r="R1865" t="str">
        <f t="shared" si="177"/>
        <v>mobile games</v>
      </c>
      <c r="S1865" s="10">
        <f t="shared" si="178"/>
        <v>38119.797280092593</v>
      </c>
      <c r="T1865" s="10">
        <f t="shared" si="179"/>
        <v>38149.797280092593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games/</v>
      </c>
      <c r="R1866" t="str">
        <f t="shared" si="177"/>
        <v>mobile games</v>
      </c>
      <c r="S1866" s="10">
        <f t="shared" si="178"/>
        <v>38080.716435185182</v>
      </c>
      <c r="T1866" s="10">
        <f t="shared" si="179"/>
        <v>38110.716435185182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games/</v>
      </c>
      <c r="R1867" t="str">
        <f t="shared" si="177"/>
        <v>mobile games</v>
      </c>
      <c r="S1867" s="10">
        <f t="shared" si="178"/>
        <v>38992.367442129631</v>
      </c>
      <c r="T1867" s="10">
        <f t="shared" si="179"/>
        <v>39027.409108796302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games/</v>
      </c>
      <c r="R1868" t="str">
        <f t="shared" si="177"/>
        <v>mobile games</v>
      </c>
      <c r="S1868" s="10">
        <f t="shared" si="178"/>
        <v>39089.246493055558</v>
      </c>
      <c r="T1868" s="10">
        <f t="shared" si="179"/>
        <v>39142.166666666672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games/</v>
      </c>
      <c r="R1869" t="str">
        <f t="shared" si="177"/>
        <v>mobile games</v>
      </c>
      <c r="S1869" s="10">
        <f t="shared" si="178"/>
        <v>38996.924907407403</v>
      </c>
      <c r="T1869" s="10">
        <f t="shared" si="179"/>
        <v>39026.924907407403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games/</v>
      </c>
      <c r="R1870" t="str">
        <f t="shared" si="177"/>
        <v>mobile games</v>
      </c>
      <c r="S1870" s="10">
        <f t="shared" si="178"/>
        <v>38675.779224537036</v>
      </c>
      <c r="T1870" s="10">
        <f t="shared" si="179"/>
        <v>38700.332638888889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games/</v>
      </c>
      <c r="R1871" t="str">
        <f t="shared" si="177"/>
        <v>mobile games</v>
      </c>
      <c r="S1871" s="10">
        <f t="shared" si="178"/>
        <v>39056.002881944441</v>
      </c>
      <c r="T1871" s="10">
        <f t="shared" si="179"/>
        <v>39086.002881944441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games/</v>
      </c>
      <c r="R1872" t="str">
        <f t="shared" si="177"/>
        <v>mobile games</v>
      </c>
      <c r="S1872" s="10">
        <f t="shared" si="178"/>
        <v>38718.355729166666</v>
      </c>
      <c r="T1872" s="10">
        <f t="shared" si="179"/>
        <v>38747.178472222222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games/</v>
      </c>
      <c r="R1873" t="str">
        <f t="shared" si="177"/>
        <v>mobile games</v>
      </c>
      <c r="S1873" s="10">
        <f t="shared" si="178"/>
        <v>38270.783576388887</v>
      </c>
      <c r="T1873" s="10">
        <f t="shared" si="179"/>
        <v>38310.825243055559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games/</v>
      </c>
      <c r="R1874" t="str">
        <f t="shared" si="177"/>
        <v>mobile games</v>
      </c>
      <c r="S1874" s="10">
        <f t="shared" si="178"/>
        <v>38502.129652777774</v>
      </c>
      <c r="T1874" s="10">
        <f t="shared" si="179"/>
        <v>38532.129652777774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games/</v>
      </c>
      <c r="R1875" t="str">
        <f t="shared" si="177"/>
        <v>mobile games</v>
      </c>
      <c r="S1875" s="10">
        <f t="shared" si="178"/>
        <v>38511.615856481483</v>
      </c>
      <c r="T1875" s="10">
        <f t="shared" si="179"/>
        <v>38540.697916666672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games/</v>
      </c>
      <c r="R1876" t="str">
        <f t="shared" si="177"/>
        <v>mobile games</v>
      </c>
      <c r="S1876" s="10">
        <f t="shared" si="178"/>
        <v>38876.969131944439</v>
      </c>
      <c r="T1876" s="10">
        <f t="shared" si="179"/>
        <v>38896.969131944439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games/</v>
      </c>
      <c r="R1877" t="str">
        <f t="shared" si="177"/>
        <v>mobile games</v>
      </c>
      <c r="S1877" s="10">
        <f t="shared" si="178"/>
        <v>38875.899398148147</v>
      </c>
      <c r="T1877" s="10">
        <f t="shared" si="179"/>
        <v>38935.899398148147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games/</v>
      </c>
      <c r="R1878" t="str">
        <f t="shared" si="177"/>
        <v>mobile games</v>
      </c>
      <c r="S1878" s="10">
        <f t="shared" si="178"/>
        <v>38123.284780092588</v>
      </c>
      <c r="T1878" s="10">
        <f t="shared" si="179"/>
        <v>38153.284780092588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games/</v>
      </c>
      <c r="R1879" t="str">
        <f t="shared" si="177"/>
        <v>mobile games</v>
      </c>
      <c r="S1879" s="10">
        <f t="shared" si="178"/>
        <v>38382.029224537036</v>
      </c>
      <c r="T1879" s="10">
        <f t="shared" si="179"/>
        <v>38411.029224537036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games/</v>
      </c>
      <c r="R1880" t="str">
        <f t="shared" si="177"/>
        <v>mobile games</v>
      </c>
      <c r="S1880" s="10">
        <f t="shared" si="178"/>
        <v>38120.008738425924</v>
      </c>
      <c r="T1880" s="10">
        <f t="shared" si="179"/>
        <v>38150.008738425924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games/</v>
      </c>
      <c r="R1881" t="str">
        <f t="shared" si="177"/>
        <v>mobile games</v>
      </c>
      <c r="S1881" s="10">
        <f t="shared" si="178"/>
        <v>38760.649641203709</v>
      </c>
      <c r="T1881" s="10">
        <f t="shared" si="179"/>
        <v>38790.607974537037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games/</v>
      </c>
      <c r="R1882" t="str">
        <f t="shared" si="177"/>
        <v>mobile games</v>
      </c>
      <c r="S1882" s="10">
        <f t="shared" si="178"/>
        <v>38777.566898148143</v>
      </c>
      <c r="T1882" s="10">
        <f t="shared" si="179"/>
        <v>38806.525231481486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music/</v>
      </c>
      <c r="R1883" t="str">
        <f t="shared" si="177"/>
        <v>indie rock</v>
      </c>
      <c r="S1883" s="10">
        <f t="shared" si="178"/>
        <v>38390.152650462958</v>
      </c>
      <c r="T1883" s="10">
        <f t="shared" si="179"/>
        <v>38420.110983796301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music/</v>
      </c>
      <c r="R1884" t="str">
        <f t="shared" si="177"/>
        <v>indie rock</v>
      </c>
      <c r="S1884" s="10">
        <f t="shared" si="178"/>
        <v>37414.949212962965</v>
      </c>
      <c r="T1884" s="10">
        <f t="shared" si="179"/>
        <v>37447.991666666669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music/</v>
      </c>
      <c r="R1885" t="str">
        <f t="shared" si="177"/>
        <v>indie rock</v>
      </c>
      <c r="S1885" s="10">
        <f t="shared" si="178"/>
        <v>37324.948009259257</v>
      </c>
      <c r="T1885" s="10">
        <f t="shared" si="179"/>
        <v>37354.906342592592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music/</v>
      </c>
      <c r="R1886" t="str">
        <f t="shared" si="177"/>
        <v>indie rock</v>
      </c>
      <c r="S1886" s="10">
        <f t="shared" si="178"/>
        <v>37552.198321759257</v>
      </c>
      <c r="T1886" s="10">
        <f t="shared" si="179"/>
        <v>37587.5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music/</v>
      </c>
      <c r="R1887" t="str">
        <f t="shared" si="177"/>
        <v>indie rock</v>
      </c>
      <c r="S1887" s="10">
        <f t="shared" si="178"/>
        <v>37446.093865740739</v>
      </c>
      <c r="T1887" s="10">
        <f t="shared" si="179"/>
        <v>37478.916666666664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music/</v>
      </c>
      <c r="R1888" t="str">
        <f t="shared" si="177"/>
        <v>indie rock</v>
      </c>
      <c r="S1888" s="10">
        <f t="shared" si="178"/>
        <v>38272.906689814816</v>
      </c>
      <c r="T1888" s="10">
        <f t="shared" si="179"/>
        <v>38302.94835648148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music/</v>
      </c>
      <c r="R1889" t="str">
        <f t="shared" si="177"/>
        <v>indie rock</v>
      </c>
      <c r="S1889" s="10">
        <f t="shared" si="178"/>
        <v>38670.800138888888</v>
      </c>
      <c r="T1889" s="10">
        <f t="shared" si="179"/>
        <v>38688.895833333328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music/</v>
      </c>
      <c r="R1890" t="str">
        <f t="shared" si="177"/>
        <v>indie rock</v>
      </c>
      <c r="S1890" s="10">
        <f t="shared" si="178"/>
        <v>36646.239953703705</v>
      </c>
      <c r="T1890" s="10">
        <f t="shared" si="179"/>
        <v>36677.207638888889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music/</v>
      </c>
      <c r="R1891" t="str">
        <f t="shared" si="177"/>
        <v>indie rock</v>
      </c>
      <c r="S1891" s="10">
        <f t="shared" si="178"/>
        <v>37646.793356481481</v>
      </c>
      <c r="T1891" s="10">
        <f t="shared" si="179"/>
        <v>37691.751689814817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music/</v>
      </c>
      <c r="R1892" t="str">
        <f t="shared" si="177"/>
        <v>indie rock</v>
      </c>
      <c r="S1892" s="10">
        <f t="shared" si="178"/>
        <v>37575.786203703705</v>
      </c>
      <c r="T1892" s="10">
        <f t="shared" si="179"/>
        <v>37605.786203703705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music/</v>
      </c>
      <c r="R1893" t="str">
        <f t="shared" si="177"/>
        <v>indie rock</v>
      </c>
      <c r="S1893" s="10">
        <f t="shared" si="178"/>
        <v>36682.798078703701</v>
      </c>
      <c r="T1893" s="10">
        <f t="shared" si="179"/>
        <v>36728.25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music/</v>
      </c>
      <c r="R1894" t="str">
        <f t="shared" si="177"/>
        <v>indie rock</v>
      </c>
      <c r="S1894" s="10">
        <f t="shared" si="178"/>
        <v>37018.637511574074</v>
      </c>
      <c r="T1894" s="10">
        <f t="shared" si="179"/>
        <v>37048.637511574074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music/</v>
      </c>
      <c r="R1895" t="str">
        <f t="shared" si="177"/>
        <v>indie rock</v>
      </c>
      <c r="S1895" s="10">
        <f t="shared" si="178"/>
        <v>36979.94195601852</v>
      </c>
      <c r="T1895" s="10">
        <f t="shared" si="179"/>
        <v>36996.165972222225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music/</v>
      </c>
      <c r="R1896" t="str">
        <f t="shared" si="177"/>
        <v>indie rock</v>
      </c>
      <c r="S1896" s="10">
        <f t="shared" si="178"/>
        <v>37267.904895833337</v>
      </c>
      <c r="T1896" s="10">
        <f t="shared" si="179"/>
        <v>37298.904895833337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music/</v>
      </c>
      <c r="R1897" t="str">
        <f t="shared" si="177"/>
        <v>indie rock</v>
      </c>
      <c r="S1897" s="10">
        <f t="shared" si="178"/>
        <v>38614.746782407412</v>
      </c>
      <c r="T1897" s="10">
        <f t="shared" si="179"/>
        <v>38644.746782407412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music/</v>
      </c>
      <c r="R1898" t="str">
        <f t="shared" si="177"/>
        <v>indie rock</v>
      </c>
      <c r="S1898" s="10">
        <f t="shared" si="178"/>
        <v>37328.710243055553</v>
      </c>
      <c r="T1898" s="10">
        <f t="shared" si="179"/>
        <v>37358.710243055553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music/</v>
      </c>
      <c r="R1899" t="str">
        <f t="shared" si="177"/>
        <v>indie rock</v>
      </c>
      <c r="S1899" s="10">
        <f t="shared" si="178"/>
        <v>38027.583402777782</v>
      </c>
      <c r="T1899" s="10">
        <f t="shared" si="179"/>
        <v>38049.875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music/</v>
      </c>
      <c r="R1900" t="str">
        <f t="shared" si="177"/>
        <v>indie rock</v>
      </c>
      <c r="S1900" s="10">
        <f t="shared" si="178"/>
        <v>38713.192974537036</v>
      </c>
      <c r="T1900" s="10">
        <f t="shared" si="179"/>
        <v>38748.75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music/</v>
      </c>
      <c r="R1901" t="str">
        <f t="shared" si="177"/>
        <v>indie rock</v>
      </c>
      <c r="S1901" s="10">
        <f t="shared" si="178"/>
        <v>38405.941736111112</v>
      </c>
      <c r="T1901" s="10">
        <f t="shared" si="179"/>
        <v>38435.90006944444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music/</v>
      </c>
      <c r="R1902" t="str">
        <f t="shared" si="177"/>
        <v>indie rock</v>
      </c>
      <c r="S1902" s="10">
        <f t="shared" si="178"/>
        <v>37507.871886574074</v>
      </c>
      <c r="T1902" s="10">
        <f t="shared" si="179"/>
        <v>37535.415972222225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technology/</v>
      </c>
      <c r="R1903" t="str">
        <f t="shared" si="177"/>
        <v>gadgets</v>
      </c>
      <c r="S1903" s="10">
        <f t="shared" si="178"/>
        <v>38463.54315972222</v>
      </c>
      <c r="T1903" s="10">
        <f t="shared" si="179"/>
        <v>38493.541666666672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technology/</v>
      </c>
      <c r="R1904" t="str">
        <f t="shared" si="177"/>
        <v>gadgets</v>
      </c>
      <c r="S1904" s="10">
        <f t="shared" si="178"/>
        <v>38384.789895833332</v>
      </c>
      <c r="T1904" s="10">
        <f t="shared" si="179"/>
        <v>38414.789895833332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technology/</v>
      </c>
      <c r="R1905" t="str">
        <f t="shared" si="177"/>
        <v>gadgets</v>
      </c>
      <c r="S1905" s="10">
        <f t="shared" si="178"/>
        <v>39049.770729166667</v>
      </c>
      <c r="T1905" s="10">
        <f t="shared" si="179"/>
        <v>39109.770729166667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technology/</v>
      </c>
      <c r="R1906" t="str">
        <f t="shared" si="177"/>
        <v>gadgets</v>
      </c>
      <c r="S1906" s="10">
        <f t="shared" si="178"/>
        <v>38673.685428240744</v>
      </c>
      <c r="T1906" s="10">
        <f t="shared" si="179"/>
        <v>38718.685428240744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technology/</v>
      </c>
      <c r="R1907" t="str">
        <f t="shared" si="177"/>
        <v>gadgets</v>
      </c>
      <c r="S1907" s="10">
        <f t="shared" si="178"/>
        <v>38206.925856481481</v>
      </c>
      <c r="T1907" s="10">
        <f t="shared" si="179"/>
        <v>38236.925856481481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technology/</v>
      </c>
      <c r="R1908" t="str">
        <f t="shared" si="177"/>
        <v>gadgets</v>
      </c>
      <c r="S1908" s="10">
        <f t="shared" si="178"/>
        <v>38861.671099537038</v>
      </c>
      <c r="T1908" s="10">
        <f t="shared" si="179"/>
        <v>38891.671099537038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technology/</v>
      </c>
      <c r="R1909" t="str">
        <f t="shared" si="177"/>
        <v>gadgets</v>
      </c>
      <c r="S1909" s="10">
        <f t="shared" si="178"/>
        <v>38114.587094907409</v>
      </c>
      <c r="T1909" s="10">
        <f t="shared" si="179"/>
        <v>38129.587094907409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technology/</v>
      </c>
      <c r="R1910" t="str">
        <f t="shared" si="177"/>
        <v>gadgets</v>
      </c>
      <c r="S1910" s="10">
        <f t="shared" si="178"/>
        <v>39050.917824074073</v>
      </c>
      <c r="T1910" s="10">
        <f t="shared" si="179"/>
        <v>39080.917824074073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technology/</v>
      </c>
      <c r="R1911" t="str">
        <f t="shared" si="177"/>
        <v>gadgets</v>
      </c>
      <c r="S1911" s="10">
        <f t="shared" si="178"/>
        <v>38252.429155092592</v>
      </c>
      <c r="T1911" s="10">
        <f t="shared" si="179"/>
        <v>38282.429155092592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technology/</v>
      </c>
      <c r="R1912" t="str">
        <f t="shared" si="177"/>
        <v>gadgets</v>
      </c>
      <c r="S1912" s="10">
        <f t="shared" si="178"/>
        <v>38611.963159722218</v>
      </c>
      <c r="T1912" s="10">
        <f t="shared" si="179"/>
        <v>38655.947916666672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technology/</v>
      </c>
      <c r="R1913" t="str">
        <f t="shared" si="177"/>
        <v>gadgets</v>
      </c>
      <c r="S1913" s="10">
        <f t="shared" si="178"/>
        <v>38177.033958333333</v>
      </c>
      <c r="T1913" s="10">
        <f t="shared" si="179"/>
        <v>38207.033958333333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technology/</v>
      </c>
      <c r="R1914" t="str">
        <f t="shared" si="177"/>
        <v>gadgets</v>
      </c>
      <c r="S1914" s="10">
        <f t="shared" si="178"/>
        <v>38476.226388888885</v>
      </c>
      <c r="T1914" s="10">
        <f t="shared" si="179"/>
        <v>38506.226388888885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technology/</v>
      </c>
      <c r="R1915" t="str">
        <f t="shared" si="177"/>
        <v>gadgets</v>
      </c>
      <c r="S1915" s="10">
        <f t="shared" si="178"/>
        <v>38237.511319444442</v>
      </c>
      <c r="T1915" s="10">
        <f t="shared" si="179"/>
        <v>38267.511319444442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technology/</v>
      </c>
      <c r="R1916" t="str">
        <f t="shared" si="177"/>
        <v>gadgets</v>
      </c>
      <c r="S1916" s="10">
        <f t="shared" si="178"/>
        <v>38276.174456018518</v>
      </c>
      <c r="T1916" s="10">
        <f t="shared" si="179"/>
        <v>38291.165972222225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technology/</v>
      </c>
      <c r="R1917" t="str">
        <f t="shared" si="177"/>
        <v>gadgets</v>
      </c>
      <c r="S1917" s="10">
        <f t="shared" si="178"/>
        <v>38211.04886574074</v>
      </c>
      <c r="T1917" s="10">
        <f t="shared" si="179"/>
        <v>38231.04886574074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technology/</v>
      </c>
      <c r="R1918" t="str">
        <f t="shared" si="177"/>
        <v>gadgets</v>
      </c>
      <c r="S1918" s="10">
        <f t="shared" si="178"/>
        <v>39003.717303240745</v>
      </c>
      <c r="T1918" s="10">
        <f t="shared" si="179"/>
        <v>39028.758969907409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technology/</v>
      </c>
      <c r="R1919" t="str">
        <f t="shared" si="177"/>
        <v>gadgets</v>
      </c>
      <c r="S1919" s="10">
        <f t="shared" si="178"/>
        <v>39093.270057870366</v>
      </c>
      <c r="T1919" s="10">
        <f t="shared" si="179"/>
        <v>39123.270057870366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technology/</v>
      </c>
      <c r="R1920" t="str">
        <f t="shared" si="177"/>
        <v>gadgets</v>
      </c>
      <c r="S1920" s="10">
        <f t="shared" si="178"/>
        <v>38175.789942129632</v>
      </c>
      <c r="T1920" s="10">
        <f t="shared" si="179"/>
        <v>38210.789942129632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technology/</v>
      </c>
      <c r="R1921" t="str">
        <f t="shared" si="177"/>
        <v>gadgets</v>
      </c>
      <c r="S1921" s="10">
        <f t="shared" si="178"/>
        <v>38460.875567129624</v>
      </c>
      <c r="T1921" s="10">
        <f t="shared" si="179"/>
        <v>38490.875567129624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technology/</v>
      </c>
      <c r="R1922" t="str">
        <f t="shared" si="177"/>
        <v>gadgets</v>
      </c>
      <c r="S1922" s="10">
        <f t="shared" si="178"/>
        <v>38617.875706018516</v>
      </c>
      <c r="T1922" s="10">
        <f t="shared" si="179"/>
        <v>38645.958333333328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5">
        <f t="shared" ref="P1923:P1986" si="181">E1923/L1923</f>
        <v>54</v>
      </c>
      <c r="Q1923" t="str">
        <f t="shared" ref="Q1923:Q1986" si="182">LEFT(N1923,FIND("/",N1923))</f>
        <v>music/</v>
      </c>
      <c r="R1923" t="str">
        <f t="shared" ref="R1923:R1986" si="183">RIGHT(N1923,LEN(N1923)-FIND("/",N1923))</f>
        <v>indie rock</v>
      </c>
      <c r="S1923" s="10">
        <f t="shared" ref="S1923:S1986" si="184">(((J1923/60)/60)/24+DATE(1960,1,1))</f>
        <v>37421.221562500003</v>
      </c>
      <c r="T1923" s="10">
        <f t="shared" ref="T1923:T1986" si="185">(((I1923/60)/60)/24+DATE(1960,1,1))</f>
        <v>37451.221562500003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music/</v>
      </c>
      <c r="R1924" t="str">
        <f t="shared" si="183"/>
        <v>indie rock</v>
      </c>
      <c r="S1924" s="10">
        <f t="shared" si="184"/>
        <v>37937.255868055552</v>
      </c>
      <c r="T1924" s="10">
        <f t="shared" si="185"/>
        <v>37967.255868055552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music/</v>
      </c>
      <c r="R1925" t="str">
        <f t="shared" si="183"/>
        <v>indie rock</v>
      </c>
      <c r="S1925" s="10">
        <f t="shared" si="184"/>
        <v>37119.848749999997</v>
      </c>
      <c r="T1925" s="10">
        <f t="shared" si="185"/>
        <v>37160.207638888889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music/</v>
      </c>
      <c r="R1926" t="str">
        <f t="shared" si="183"/>
        <v>indie rock</v>
      </c>
      <c r="S1926" s="10">
        <f t="shared" si="184"/>
        <v>37973.761053240742</v>
      </c>
      <c r="T1926" s="10">
        <f t="shared" si="185"/>
        <v>38001.814583333333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music/</v>
      </c>
      <c r="R1927" t="str">
        <f t="shared" si="183"/>
        <v>indie rock</v>
      </c>
      <c r="S1927" s="10">
        <f t="shared" si="184"/>
        <v>37882.90148148148</v>
      </c>
      <c r="T1927" s="10">
        <f t="shared" si="185"/>
        <v>37905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music/</v>
      </c>
      <c r="R1928" t="str">
        <f t="shared" si="183"/>
        <v>indie rock</v>
      </c>
      <c r="S1928" s="10">
        <f t="shared" si="184"/>
        <v>36803.954351851848</v>
      </c>
      <c r="T1928" s="10">
        <f t="shared" si="185"/>
        <v>36831.018055555556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music/</v>
      </c>
      <c r="R1929" t="str">
        <f t="shared" si="183"/>
        <v>indie rock</v>
      </c>
      <c r="S1929" s="10">
        <f t="shared" si="184"/>
        <v>37307.861562500002</v>
      </c>
      <c r="T1929" s="10">
        <f t="shared" si="185"/>
        <v>37323.207638888889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music/</v>
      </c>
      <c r="R1930" t="str">
        <f t="shared" si="183"/>
        <v>indie rock</v>
      </c>
      <c r="S1930" s="10">
        <f t="shared" si="184"/>
        <v>37718.648078703707</v>
      </c>
      <c r="T1930" s="10">
        <f t="shared" si="185"/>
        <v>37748.648078703707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music/</v>
      </c>
      <c r="R1931" t="str">
        <f t="shared" si="183"/>
        <v>indie rock</v>
      </c>
      <c r="S1931" s="10">
        <f t="shared" si="184"/>
        <v>37034.021597222221</v>
      </c>
      <c r="T1931" s="10">
        <f t="shared" si="185"/>
        <v>37076.021597222221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music/</v>
      </c>
      <c r="R1932" t="str">
        <f t="shared" si="183"/>
        <v>indie rock</v>
      </c>
      <c r="S1932" s="10">
        <f t="shared" si="184"/>
        <v>37749.558819444443</v>
      </c>
      <c r="T1932" s="10">
        <f t="shared" si="185"/>
        <v>37809.558819444443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music/</v>
      </c>
      <c r="R1933" t="str">
        <f t="shared" si="183"/>
        <v>indie rock</v>
      </c>
      <c r="S1933" s="10">
        <f t="shared" si="184"/>
        <v>37384.892465277779</v>
      </c>
      <c r="T1933" s="10">
        <f t="shared" si="185"/>
        <v>37398.145833333336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music/</v>
      </c>
      <c r="R1934" t="str">
        <f t="shared" si="183"/>
        <v>indie rock</v>
      </c>
      <c r="S1934" s="10">
        <f t="shared" si="184"/>
        <v>37258.809872685182</v>
      </c>
      <c r="T1934" s="10">
        <f t="shared" si="185"/>
        <v>37279.809872685182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music/</v>
      </c>
      <c r="R1935" t="str">
        <f t="shared" si="183"/>
        <v>indie rock</v>
      </c>
      <c r="S1935" s="10">
        <f t="shared" si="184"/>
        <v>38226.130868055552</v>
      </c>
      <c r="T1935" s="10">
        <f t="shared" si="185"/>
        <v>38256.130868055552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music/</v>
      </c>
      <c r="R1936" t="str">
        <f t="shared" si="183"/>
        <v>indie rock</v>
      </c>
      <c r="S1936" s="10">
        <f t="shared" si="184"/>
        <v>37212.867141203707</v>
      </c>
      <c r="T1936" s="10">
        <f t="shared" si="185"/>
        <v>37249.208333333336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music/</v>
      </c>
      <c r="R1937" t="str">
        <f t="shared" si="183"/>
        <v>indie rock</v>
      </c>
      <c r="S1937" s="10">
        <f t="shared" si="184"/>
        <v>38120.932534722226</v>
      </c>
      <c r="T1937" s="10">
        <f t="shared" si="185"/>
        <v>38158.207638888889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music/</v>
      </c>
      <c r="R1938" t="str">
        <f t="shared" si="183"/>
        <v>indie rock</v>
      </c>
      <c r="S1938" s="10">
        <f t="shared" si="184"/>
        <v>37199.889699074076</v>
      </c>
      <c r="T1938" s="10">
        <f t="shared" si="185"/>
        <v>37230.249305555553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music/</v>
      </c>
      <c r="R1939" t="str">
        <f t="shared" si="183"/>
        <v>indie rock</v>
      </c>
      <c r="S1939" s="10">
        <f t="shared" si="184"/>
        <v>37406.118993055556</v>
      </c>
      <c r="T1939" s="10">
        <f t="shared" si="185"/>
        <v>37422.165972222225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music/</v>
      </c>
      <c r="R1940" t="str">
        <f t="shared" si="183"/>
        <v>indie rock</v>
      </c>
      <c r="S1940" s="10">
        <f t="shared" si="184"/>
        <v>37773.259618055556</v>
      </c>
      <c r="T1940" s="10">
        <f t="shared" si="185"/>
        <v>37804.208333333336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music/</v>
      </c>
      <c r="R1941" t="str">
        <f t="shared" si="183"/>
        <v>indie rock</v>
      </c>
      <c r="S1941" s="10">
        <f t="shared" si="184"/>
        <v>37660.985046296293</v>
      </c>
      <c r="T1941" s="10">
        <f t="shared" si="185"/>
        <v>37690.943379629629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music/</v>
      </c>
      <c r="R1942" t="str">
        <f t="shared" si="183"/>
        <v>indie rock</v>
      </c>
      <c r="S1942" s="10">
        <f t="shared" si="184"/>
        <v>37017.507326388892</v>
      </c>
      <c r="T1942" s="10">
        <f t="shared" si="185"/>
        <v>37056.165972222225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technology/</v>
      </c>
      <c r="R1943" t="str">
        <f t="shared" si="183"/>
        <v>hardware</v>
      </c>
      <c r="S1943" s="10">
        <f t="shared" si="184"/>
        <v>38091.290868055556</v>
      </c>
      <c r="T1943" s="10">
        <f t="shared" si="185"/>
        <v>38121.290868055556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technology/</v>
      </c>
      <c r="R1944" t="str">
        <f t="shared" si="183"/>
        <v>hardware</v>
      </c>
      <c r="S1944" s="10">
        <f t="shared" si="184"/>
        <v>36985.828009259261</v>
      </c>
      <c r="T1944" s="10">
        <f t="shared" si="185"/>
        <v>37075.828009259261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technology/</v>
      </c>
      <c r="R1945" t="str">
        <f t="shared" si="183"/>
        <v>hardware</v>
      </c>
      <c r="S1945" s="10">
        <f t="shared" si="184"/>
        <v>38895.269861111112</v>
      </c>
      <c r="T1945" s="10">
        <f t="shared" si="185"/>
        <v>38940.269861111112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technology/</v>
      </c>
      <c r="R1946" t="str">
        <f t="shared" si="183"/>
        <v>hardware</v>
      </c>
      <c r="S1946" s="10">
        <f t="shared" si="184"/>
        <v>38077.584374999999</v>
      </c>
      <c r="T1946" s="10">
        <f t="shared" si="185"/>
        <v>38107.584374999999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technology/</v>
      </c>
      <c r="R1947" t="str">
        <f t="shared" si="183"/>
        <v>hardware</v>
      </c>
      <c r="S1947" s="10">
        <f t="shared" si="184"/>
        <v>38504.251828703709</v>
      </c>
      <c r="T1947" s="10">
        <f t="shared" si="185"/>
        <v>38544.251828703709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technology/</v>
      </c>
      <c r="R1948" t="str">
        <f t="shared" si="183"/>
        <v>hardware</v>
      </c>
      <c r="S1948" s="10">
        <f t="shared" si="184"/>
        <v>38036.150011574071</v>
      </c>
      <c r="T1948" s="10">
        <f t="shared" si="185"/>
        <v>38096.108344907407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technology/</v>
      </c>
      <c r="R1949" t="str">
        <f t="shared" si="183"/>
        <v>hardware</v>
      </c>
      <c r="S1949" s="10">
        <f t="shared" si="184"/>
        <v>36449.918055555558</v>
      </c>
      <c r="T1949" s="10">
        <f t="shared" si="185"/>
        <v>36487.249305555553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technology/</v>
      </c>
      <c r="R1950" t="str">
        <f t="shared" si="183"/>
        <v>hardware</v>
      </c>
      <c r="S1950" s="10">
        <f t="shared" si="184"/>
        <v>38820.604270833333</v>
      </c>
      <c r="T1950" s="10">
        <f t="shared" si="185"/>
        <v>38874.709722222222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technology/</v>
      </c>
      <c r="R1951" t="str">
        <f t="shared" si="183"/>
        <v>hardware</v>
      </c>
      <c r="S1951" s="10">
        <f t="shared" si="184"/>
        <v>38147.423043981478</v>
      </c>
      <c r="T1951" s="10">
        <f t="shared" si="185"/>
        <v>38177.423043981478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technology/</v>
      </c>
      <c r="R1952" t="str">
        <f t="shared" si="183"/>
        <v>hardware</v>
      </c>
      <c r="S1952" s="10">
        <f t="shared" si="184"/>
        <v>36971.181400462963</v>
      </c>
      <c r="T1952" s="10">
        <f t="shared" si="185"/>
        <v>37002.181400462963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technology/</v>
      </c>
      <c r="R1953" t="str">
        <f t="shared" si="183"/>
        <v>hardware</v>
      </c>
      <c r="S1953" s="10">
        <f t="shared" si="184"/>
        <v>38998.420567129629</v>
      </c>
      <c r="T1953" s="10">
        <f t="shared" si="185"/>
        <v>39028.462233796294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technology/</v>
      </c>
      <c r="R1954" t="str">
        <f t="shared" si="183"/>
        <v>hardware</v>
      </c>
      <c r="S1954" s="10">
        <f t="shared" si="184"/>
        <v>37873.60665509259</v>
      </c>
      <c r="T1954" s="10">
        <f t="shared" si="185"/>
        <v>37910.60665509259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technology/</v>
      </c>
      <c r="R1955" t="str">
        <f t="shared" si="183"/>
        <v>hardware</v>
      </c>
      <c r="S1955" s="10">
        <f t="shared" si="184"/>
        <v>37288.199826388889</v>
      </c>
      <c r="T1955" s="10">
        <f t="shared" si="185"/>
        <v>37317.125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technology/</v>
      </c>
      <c r="R1956" t="str">
        <f t="shared" si="183"/>
        <v>hardware</v>
      </c>
      <c r="S1956" s="10">
        <f t="shared" si="184"/>
        <v>38741.580740740741</v>
      </c>
      <c r="T1956" s="10">
        <f t="shared" si="185"/>
        <v>38788.208333333328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technology/</v>
      </c>
      <c r="R1957" t="str">
        <f t="shared" si="183"/>
        <v>hardware</v>
      </c>
      <c r="S1957" s="10">
        <f t="shared" si="184"/>
        <v>37367.271770833337</v>
      </c>
      <c r="T1957" s="10">
        <f t="shared" si="185"/>
        <v>37399.791666666664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technology/</v>
      </c>
      <c r="R1958" t="str">
        <f t="shared" si="183"/>
        <v>hardware</v>
      </c>
      <c r="S1958" s="10">
        <f t="shared" si="184"/>
        <v>38414.923668981486</v>
      </c>
      <c r="T1958" s="10">
        <f t="shared" si="185"/>
        <v>38459.882002314815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technology/</v>
      </c>
      <c r="R1959" t="str">
        <f t="shared" si="183"/>
        <v>hardware</v>
      </c>
      <c r="S1959" s="10">
        <f t="shared" si="184"/>
        <v>37526.098530092589</v>
      </c>
      <c r="T1959" s="10">
        <f t="shared" si="185"/>
        <v>37556.098530092589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technology/</v>
      </c>
      <c r="R1960" t="str">
        <f t="shared" si="183"/>
        <v>hardware</v>
      </c>
      <c r="S1960" s="10">
        <f t="shared" si="184"/>
        <v>37673.987974537034</v>
      </c>
      <c r="T1960" s="10">
        <f t="shared" si="185"/>
        <v>37703.94630787037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technology/</v>
      </c>
      <c r="R1961" t="str">
        <f t="shared" si="183"/>
        <v>hardware</v>
      </c>
      <c r="S1961" s="10">
        <f t="shared" si="184"/>
        <v>38218.845601851855</v>
      </c>
      <c r="T1961" s="10">
        <f t="shared" si="185"/>
        <v>38260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technology/</v>
      </c>
      <c r="R1962" t="str">
        <f t="shared" si="183"/>
        <v>hardware</v>
      </c>
      <c r="S1962" s="10">
        <f t="shared" si="184"/>
        <v>38311.362743055557</v>
      </c>
      <c r="T1962" s="10">
        <f t="shared" si="185"/>
        <v>38341.362743055557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technology/</v>
      </c>
      <c r="R1963" t="str">
        <f t="shared" si="183"/>
        <v>hardware</v>
      </c>
      <c r="S1963" s="10">
        <f t="shared" si="184"/>
        <v>37495.194641203707</v>
      </c>
      <c r="T1963" s="10">
        <f t="shared" si="185"/>
        <v>37535.165972222225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technology/</v>
      </c>
      <c r="R1964" t="str">
        <f t="shared" si="183"/>
        <v>hardware</v>
      </c>
      <c r="S1964" s="10">
        <f t="shared" si="184"/>
        <v>38089.780509259261</v>
      </c>
      <c r="T1964" s="10">
        <f t="shared" si="185"/>
        <v>38119.780509259261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technology/</v>
      </c>
      <c r="R1965" t="str">
        <f t="shared" si="183"/>
        <v>hardware</v>
      </c>
      <c r="S1965" s="10">
        <f t="shared" si="184"/>
        <v>38210.429791666669</v>
      </c>
      <c r="T1965" s="10">
        <f t="shared" si="185"/>
        <v>38245.429791666669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technology/</v>
      </c>
      <c r="R1966" t="str">
        <f t="shared" si="183"/>
        <v>hardware</v>
      </c>
      <c r="S1966" s="10">
        <f t="shared" si="184"/>
        <v>38799.272824074069</v>
      </c>
      <c r="T1966" s="10">
        <f t="shared" si="185"/>
        <v>38829.272824074069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technology/</v>
      </c>
      <c r="R1967" t="str">
        <f t="shared" si="183"/>
        <v>hardware</v>
      </c>
      <c r="S1967" s="10">
        <f t="shared" si="184"/>
        <v>37245.089236111111</v>
      </c>
      <c r="T1967" s="10">
        <f t="shared" si="185"/>
        <v>37267.041666666664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technology/</v>
      </c>
      <c r="R1968" t="str">
        <f t="shared" si="183"/>
        <v>hardware</v>
      </c>
      <c r="S1968" s="10">
        <f t="shared" si="184"/>
        <v>38182.540486111109</v>
      </c>
      <c r="T1968" s="10">
        <f t="shared" si="185"/>
        <v>38212.540486111109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technology/</v>
      </c>
      <c r="R1969" t="str">
        <f t="shared" si="183"/>
        <v>hardware</v>
      </c>
      <c r="S1969" s="10">
        <f t="shared" si="184"/>
        <v>38077.663530092592</v>
      </c>
      <c r="T1969" s="10">
        <f t="shared" si="185"/>
        <v>38107.663530092592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technology/</v>
      </c>
      <c r="R1970" t="str">
        <f t="shared" si="183"/>
        <v>hardware</v>
      </c>
      <c r="S1970" s="10">
        <f t="shared" si="184"/>
        <v>39023.586979166663</v>
      </c>
      <c r="T1970" s="10">
        <f t="shared" si="185"/>
        <v>39054.628645833334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technology/</v>
      </c>
      <c r="R1971" t="str">
        <f t="shared" si="183"/>
        <v>hardware</v>
      </c>
      <c r="S1971" s="10">
        <f t="shared" si="184"/>
        <v>38904.792453703703</v>
      </c>
      <c r="T1971" s="10">
        <f t="shared" si="185"/>
        <v>38934.792453703703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technology/</v>
      </c>
      <c r="R1972" t="str">
        <f t="shared" si="183"/>
        <v>hardware</v>
      </c>
      <c r="S1972" s="10">
        <f t="shared" si="184"/>
        <v>37671.193298611113</v>
      </c>
      <c r="T1972" s="10">
        <f t="shared" si="185"/>
        <v>37731.151631944449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technology/</v>
      </c>
      <c r="R1973" t="str">
        <f t="shared" si="183"/>
        <v>hardware</v>
      </c>
      <c r="S1973" s="10">
        <f t="shared" si="184"/>
        <v>37908.500706018516</v>
      </c>
      <c r="T1973" s="10">
        <f t="shared" si="185"/>
        <v>37940.166666666664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technology/</v>
      </c>
      <c r="R1974" t="str">
        <f t="shared" si="183"/>
        <v>hardware</v>
      </c>
      <c r="S1974" s="10">
        <f t="shared" si="184"/>
        <v>37548.012083333335</v>
      </c>
      <c r="T1974" s="10">
        <f t="shared" si="185"/>
        <v>37578.053749999999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technology/</v>
      </c>
      <c r="R1975" t="str">
        <f t="shared" si="183"/>
        <v>hardware</v>
      </c>
      <c r="S1975" s="10">
        <f t="shared" si="184"/>
        <v>38896.722962962958</v>
      </c>
      <c r="T1975" s="10">
        <f t="shared" si="185"/>
        <v>38935.291666666672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technology/</v>
      </c>
      <c r="R1976" t="str">
        <f t="shared" si="183"/>
        <v>hardware</v>
      </c>
      <c r="S1976" s="10">
        <f t="shared" si="184"/>
        <v>37792.334131944444</v>
      </c>
      <c r="T1976" s="10">
        <f t="shared" si="185"/>
        <v>37852.334131944444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technology/</v>
      </c>
      <c r="R1977" t="str">
        <f t="shared" si="183"/>
        <v>hardware</v>
      </c>
      <c r="S1977" s="10">
        <f t="shared" si="184"/>
        <v>37660.755219907405</v>
      </c>
      <c r="T1977" s="10">
        <f t="shared" si="185"/>
        <v>37690.755219907405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technology/</v>
      </c>
      <c r="R1978" t="str">
        <f t="shared" si="183"/>
        <v>hardware</v>
      </c>
      <c r="S1978" s="10">
        <f t="shared" si="184"/>
        <v>37785.899594907409</v>
      </c>
      <c r="T1978" s="10">
        <f t="shared" si="185"/>
        <v>37815.899594907409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technology/</v>
      </c>
      <c r="R1979" t="str">
        <f t="shared" si="183"/>
        <v>hardware</v>
      </c>
      <c r="S1979" s="10">
        <f t="shared" si="184"/>
        <v>38658.216898148152</v>
      </c>
      <c r="T1979" s="10">
        <f t="shared" si="185"/>
        <v>38704.332638888889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technology/</v>
      </c>
      <c r="R1980" t="str">
        <f t="shared" si="183"/>
        <v>hardware</v>
      </c>
      <c r="S1980" s="10">
        <f t="shared" si="184"/>
        <v>37386.225601851853</v>
      </c>
      <c r="T1980" s="10">
        <f t="shared" si="185"/>
        <v>37419.291666666664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technology/</v>
      </c>
      <c r="R1981" t="str">
        <f t="shared" si="183"/>
        <v>hardware</v>
      </c>
      <c r="S1981" s="10">
        <f t="shared" si="184"/>
        <v>38637.460023148145</v>
      </c>
      <c r="T1981" s="10">
        <f t="shared" si="185"/>
        <v>38674.207638888889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technology/</v>
      </c>
      <c r="R1982" t="str">
        <f t="shared" si="183"/>
        <v>hardware</v>
      </c>
      <c r="S1982" s="10">
        <f t="shared" si="184"/>
        <v>38770.542384259257</v>
      </c>
      <c r="T1982" s="10">
        <f t="shared" si="185"/>
        <v>38810.500717592593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photography/</v>
      </c>
      <c r="R1983" t="str">
        <f t="shared" si="183"/>
        <v>people</v>
      </c>
      <c r="S1983" s="10">
        <f t="shared" si="184"/>
        <v>38146.725289351853</v>
      </c>
      <c r="T1983" s="10">
        <f t="shared" si="185"/>
        <v>38176.725289351853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photography/</v>
      </c>
      <c r="R1984" t="str">
        <f t="shared" si="183"/>
        <v>people</v>
      </c>
      <c r="S1984" s="10">
        <f t="shared" si="184"/>
        <v>39025.586655092593</v>
      </c>
      <c r="T1984" s="10">
        <f t="shared" si="185"/>
        <v>39055.628321759257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photography/</v>
      </c>
      <c r="R1985" t="str">
        <f t="shared" si="183"/>
        <v>people</v>
      </c>
      <c r="S1985" s="10">
        <f t="shared" si="184"/>
        <v>38940.011782407411</v>
      </c>
      <c r="T1985" s="10">
        <f t="shared" si="185"/>
        <v>38962.291666666672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photography/</v>
      </c>
      <c r="R1986" t="str">
        <f t="shared" si="183"/>
        <v>people</v>
      </c>
      <c r="S1986" s="10">
        <f t="shared" si="184"/>
        <v>38260.790289351848</v>
      </c>
      <c r="T1986" s="10">
        <f t="shared" si="185"/>
        <v>38320.831956018519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5">
        <f t="shared" ref="P1987:P2050" si="187">E1987/L1987</f>
        <v>12.75</v>
      </c>
      <c r="Q1987" t="str">
        <f t="shared" ref="Q1987:Q2050" si="188">LEFT(N1987,FIND("/",N1987))</f>
        <v>photography/</v>
      </c>
      <c r="R1987" t="str">
        <f t="shared" ref="R1987:R2050" si="189">RIGHT(N1987,LEN(N1987)-FIND("/",N1987))</f>
        <v>people</v>
      </c>
      <c r="S1987" s="10">
        <f t="shared" ref="S1987:S2050" si="190">(((J1987/60)/60)/24+DATE(1960,1,1))</f>
        <v>38902.698738425926</v>
      </c>
      <c r="T1987" s="10">
        <f t="shared" ref="T1987:T2050" si="191">(((I1987/60)/60)/24+DATE(1960,1,1))</f>
        <v>38931.958333333328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photography/</v>
      </c>
      <c r="R1988" t="str">
        <f t="shared" si="189"/>
        <v>people</v>
      </c>
      <c r="S1988" s="10">
        <f t="shared" si="190"/>
        <v>38760.433831018512</v>
      </c>
      <c r="T1988" s="10">
        <f t="shared" si="191"/>
        <v>38790.392164351855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photography/</v>
      </c>
      <c r="R1989" t="str">
        <f t="shared" si="189"/>
        <v>people</v>
      </c>
      <c r="S1989" s="10">
        <f t="shared" si="190"/>
        <v>38381.639768518522</v>
      </c>
      <c r="T1989" s="10">
        <f t="shared" si="191"/>
        <v>38411.639768518522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photography/</v>
      </c>
      <c r="R1990" t="str">
        <f t="shared" si="189"/>
        <v>people</v>
      </c>
      <c r="S1990" s="10">
        <f t="shared" si="190"/>
        <v>38553.763217592597</v>
      </c>
      <c r="T1990" s="10">
        <f t="shared" si="191"/>
        <v>38583.763217592597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photography/</v>
      </c>
      <c r="R1991" t="str">
        <f t="shared" si="189"/>
        <v>people</v>
      </c>
      <c r="S1991" s="10">
        <f t="shared" si="190"/>
        <v>39032.680648148147</v>
      </c>
      <c r="T1991" s="10">
        <f t="shared" si="191"/>
        <v>39062.680648148147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photography/</v>
      </c>
      <c r="R1992" t="str">
        <f t="shared" si="189"/>
        <v>people</v>
      </c>
      <c r="S1992" s="10">
        <f t="shared" si="190"/>
        <v>38745.195972222224</v>
      </c>
      <c r="T1992" s="10">
        <f t="shared" si="191"/>
        <v>38760.195972222224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photography/</v>
      </c>
      <c r="R1993" t="str">
        <f t="shared" si="189"/>
        <v>people</v>
      </c>
      <c r="S1993" s="10">
        <f t="shared" si="190"/>
        <v>38514.89335648148</v>
      </c>
      <c r="T1993" s="10">
        <f t="shared" si="191"/>
        <v>38535.89335648148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photography/</v>
      </c>
      <c r="R1994" t="str">
        <f t="shared" si="189"/>
        <v>people</v>
      </c>
      <c r="S1994" s="10">
        <f t="shared" si="190"/>
        <v>38370.143414351856</v>
      </c>
      <c r="T1994" s="10">
        <f t="shared" si="191"/>
        <v>38400.143414351856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photography/</v>
      </c>
      <c r="R1995" t="str">
        <f t="shared" si="189"/>
        <v>people</v>
      </c>
      <c r="S1995" s="10">
        <f t="shared" si="190"/>
        <v>38676.58839120371</v>
      </c>
      <c r="T1995" s="10">
        <f t="shared" si="191"/>
        <v>38706.58839120371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photography/</v>
      </c>
      <c r="R1996" t="str">
        <f t="shared" si="189"/>
        <v>people</v>
      </c>
      <c r="S1996" s="10">
        <f t="shared" si="190"/>
        <v>38998.006273148145</v>
      </c>
      <c r="T1996" s="10">
        <f t="shared" si="191"/>
        <v>39058.047939814816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photography/</v>
      </c>
      <c r="R1997" t="str">
        <f t="shared" si="189"/>
        <v>people</v>
      </c>
      <c r="S1997" s="10">
        <f t="shared" si="190"/>
        <v>38528.902037037042</v>
      </c>
      <c r="T1997" s="10">
        <f t="shared" si="191"/>
        <v>38548.902037037042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photography/</v>
      </c>
      <c r="R1998" t="str">
        <f t="shared" si="189"/>
        <v>people</v>
      </c>
      <c r="S1998" s="10">
        <f t="shared" si="190"/>
        <v>38147.819571759261</v>
      </c>
      <c r="T1998" s="10">
        <f t="shared" si="191"/>
        <v>38177.819571759261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photography/</v>
      </c>
      <c r="R1999" t="str">
        <f t="shared" si="189"/>
        <v>people</v>
      </c>
      <c r="S1999" s="10">
        <f t="shared" si="190"/>
        <v>38194.930694444447</v>
      </c>
      <c r="T1999" s="10">
        <f t="shared" si="191"/>
        <v>38224.930694444447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photography/</v>
      </c>
      <c r="R2000" t="str">
        <f t="shared" si="189"/>
        <v>people</v>
      </c>
      <c r="S2000" s="10">
        <f t="shared" si="190"/>
        <v>38154.118495370371</v>
      </c>
      <c r="T2000" s="10">
        <f t="shared" si="191"/>
        <v>38199.118495370371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photography/</v>
      </c>
      <c r="R2001" t="str">
        <f t="shared" si="189"/>
        <v>people</v>
      </c>
      <c r="S2001" s="10">
        <f t="shared" si="190"/>
        <v>38273.482731481483</v>
      </c>
      <c r="T2001" s="10">
        <f t="shared" si="191"/>
        <v>38303.524398148147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photography/</v>
      </c>
      <c r="R2002" t="str">
        <f t="shared" si="189"/>
        <v>people</v>
      </c>
      <c r="S2002" s="10">
        <f t="shared" si="190"/>
        <v>38692.951539351852</v>
      </c>
      <c r="T2002" s="10">
        <f t="shared" si="191"/>
        <v>38722.951539351852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technology/</v>
      </c>
      <c r="R2003" t="str">
        <f t="shared" si="189"/>
        <v>hardware</v>
      </c>
      <c r="S2003" s="10">
        <f t="shared" si="190"/>
        <v>38483.209675925929</v>
      </c>
      <c r="T2003" s="10">
        <f t="shared" si="191"/>
        <v>38514.833333333328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technology/</v>
      </c>
      <c r="R2004" t="str">
        <f t="shared" si="189"/>
        <v>hardware</v>
      </c>
      <c r="S2004" s="10">
        <f t="shared" si="190"/>
        <v>39075.71230324074</v>
      </c>
      <c r="T2004" s="10">
        <f t="shared" si="191"/>
        <v>39105.71230324074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technology/</v>
      </c>
      <c r="R2005" t="str">
        <f t="shared" si="189"/>
        <v>hardware</v>
      </c>
      <c r="S2005" s="10">
        <f t="shared" si="190"/>
        <v>36694.125601851854</v>
      </c>
      <c r="T2005" s="10">
        <f t="shared" si="191"/>
        <v>36708.958333333336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technology/</v>
      </c>
      <c r="R2006" t="str">
        <f t="shared" si="189"/>
        <v>hardware</v>
      </c>
      <c r="S2006" s="10">
        <f t="shared" si="190"/>
        <v>38147.604895833334</v>
      </c>
      <c r="T2006" s="10">
        <f t="shared" si="191"/>
        <v>38177.604895833334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technology/</v>
      </c>
      <c r="R2007" t="str">
        <f t="shared" si="189"/>
        <v>hardware</v>
      </c>
      <c r="S2007" s="10">
        <f t="shared" si="190"/>
        <v>37882.812708333331</v>
      </c>
      <c r="T2007" s="10">
        <f t="shared" si="191"/>
        <v>37910.165972222225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technology/</v>
      </c>
      <c r="R2008" t="str">
        <f t="shared" si="189"/>
        <v>hardware</v>
      </c>
      <c r="S2008" s="10">
        <f t="shared" si="190"/>
        <v>38288.500520833331</v>
      </c>
      <c r="T2008" s="10">
        <f t="shared" si="191"/>
        <v>38323.542187500003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technology/</v>
      </c>
      <c r="R2009" t="str">
        <f t="shared" si="189"/>
        <v>hardware</v>
      </c>
      <c r="S2009" s="10">
        <f t="shared" si="190"/>
        <v>36694.837800925925</v>
      </c>
      <c r="T2009" s="10">
        <f t="shared" si="191"/>
        <v>36761.166666666664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technology/</v>
      </c>
      <c r="R2010" t="str">
        <f t="shared" si="189"/>
        <v>hardware</v>
      </c>
      <c r="S2010" s="10">
        <f t="shared" si="190"/>
        <v>37108.604421296295</v>
      </c>
      <c r="T2010" s="10">
        <f t="shared" si="191"/>
        <v>37152.604421296295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technology/</v>
      </c>
      <c r="R2011" t="str">
        <f t="shared" si="189"/>
        <v>hardware</v>
      </c>
      <c r="S2011" s="10">
        <f t="shared" si="190"/>
        <v>39008.323414351849</v>
      </c>
      <c r="T2011" s="10">
        <f t="shared" si="191"/>
        <v>39044.365081018521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technology/</v>
      </c>
      <c r="R2012" t="str">
        <f t="shared" si="189"/>
        <v>hardware</v>
      </c>
      <c r="S2012" s="10">
        <f t="shared" si="190"/>
        <v>38917.996423611112</v>
      </c>
      <c r="T2012" s="10">
        <f t="shared" si="191"/>
        <v>38947.996423611112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technology/</v>
      </c>
      <c r="R2013" t="str">
        <f t="shared" si="189"/>
        <v>hardware</v>
      </c>
      <c r="S2013" s="10">
        <f t="shared" si="190"/>
        <v>38694.358483796299</v>
      </c>
      <c r="T2013" s="10">
        <f t="shared" si="191"/>
        <v>38727.958333333328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technology/</v>
      </c>
      <c r="R2014" t="str">
        <f t="shared" si="189"/>
        <v>hardware</v>
      </c>
      <c r="S2014" s="10">
        <f t="shared" si="190"/>
        <v>38357.822233796294</v>
      </c>
      <c r="T2014" s="10">
        <f t="shared" si="191"/>
        <v>38387.822233796294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technology/</v>
      </c>
      <c r="R2015" t="str">
        <f t="shared" si="189"/>
        <v>hardware</v>
      </c>
      <c r="S2015" s="10">
        <f t="shared" si="190"/>
        <v>38846.960810185185</v>
      </c>
      <c r="T2015" s="10">
        <f t="shared" si="191"/>
        <v>38906.960810185185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technology/</v>
      </c>
      <c r="R2016" t="str">
        <f t="shared" si="189"/>
        <v>hardware</v>
      </c>
      <c r="S2016" s="10">
        <f t="shared" si="190"/>
        <v>37671.214571759258</v>
      </c>
      <c r="T2016" s="10">
        <f t="shared" si="191"/>
        <v>37705.172905092593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technology/</v>
      </c>
      <c r="R2017" t="str">
        <f t="shared" si="189"/>
        <v>hardware</v>
      </c>
      <c r="S2017" s="10">
        <f t="shared" si="190"/>
        <v>37112.876886574071</v>
      </c>
      <c r="T2017" s="10">
        <f t="shared" si="191"/>
        <v>37142.876886574071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technology/</v>
      </c>
      <c r="R2018" t="str">
        <f t="shared" si="189"/>
        <v>hardware</v>
      </c>
      <c r="S2018" s="10">
        <f t="shared" si="190"/>
        <v>37659.88077546296</v>
      </c>
      <c r="T2018" s="10">
        <f t="shared" si="191"/>
        <v>37689.88077546296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technology/</v>
      </c>
      <c r="R2019" t="str">
        <f t="shared" si="189"/>
        <v>hardware</v>
      </c>
      <c r="S2019" s="10">
        <f t="shared" si="190"/>
        <v>37308.057349537034</v>
      </c>
      <c r="T2019" s="10">
        <f t="shared" si="191"/>
        <v>37339.166666666664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technology/</v>
      </c>
      <c r="R2020" t="str">
        <f t="shared" si="189"/>
        <v>hardware</v>
      </c>
      <c r="S2020" s="10">
        <f t="shared" si="190"/>
        <v>38546.365844907406</v>
      </c>
      <c r="T2020" s="10">
        <f t="shared" si="191"/>
        <v>38576.365844907406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technology/</v>
      </c>
      <c r="R2021" t="str">
        <f t="shared" si="189"/>
        <v>hardware</v>
      </c>
      <c r="S2021" s="10">
        <f t="shared" si="190"/>
        <v>38952.70857638889</v>
      </c>
      <c r="T2021" s="10">
        <f t="shared" si="191"/>
        <v>38982.70857638889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technology/</v>
      </c>
      <c r="R2022" t="str">
        <f t="shared" si="189"/>
        <v>hardware</v>
      </c>
      <c r="S2022" s="10">
        <f t="shared" si="190"/>
        <v>38084.097499999996</v>
      </c>
      <c r="T2022" s="10">
        <f t="shared" si="191"/>
        <v>38120.961111111108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technology/</v>
      </c>
      <c r="R2023" t="str">
        <f t="shared" si="189"/>
        <v>hardware</v>
      </c>
      <c r="S2023" s="10">
        <f t="shared" si="190"/>
        <v>38208.070567129631</v>
      </c>
      <c r="T2023" s="10">
        <f t="shared" si="191"/>
        <v>38253.070567129631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technology/</v>
      </c>
      <c r="R2024" t="str">
        <f t="shared" si="189"/>
        <v>hardware</v>
      </c>
      <c r="S2024" s="10">
        <f t="shared" si="190"/>
        <v>38849.569120370375</v>
      </c>
      <c r="T2024" s="10">
        <f t="shared" si="191"/>
        <v>38879.569120370375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technology/</v>
      </c>
      <c r="R2025" t="str">
        <f t="shared" si="189"/>
        <v>hardware</v>
      </c>
      <c r="S2025" s="10">
        <f t="shared" si="190"/>
        <v>38483.420752314814</v>
      </c>
      <c r="T2025" s="10">
        <f t="shared" si="191"/>
        <v>38513.420752314814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technology/</v>
      </c>
      <c r="R2026" t="str">
        <f t="shared" si="189"/>
        <v>hardware</v>
      </c>
      <c r="S2026" s="10">
        <f t="shared" si="190"/>
        <v>37446.966944444444</v>
      </c>
      <c r="T2026" s="10">
        <f t="shared" si="191"/>
        <v>37481.125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technology/</v>
      </c>
      <c r="R2027" t="str">
        <f t="shared" si="189"/>
        <v>hardware</v>
      </c>
      <c r="S2027" s="10">
        <f t="shared" si="190"/>
        <v>38483.184560185182</v>
      </c>
      <c r="T2027" s="10">
        <f t="shared" si="191"/>
        <v>38513.184560185182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technology/</v>
      </c>
      <c r="R2028" t="str">
        <f t="shared" si="189"/>
        <v>hardware</v>
      </c>
      <c r="S2028" s="10">
        <f t="shared" si="190"/>
        <v>38051.735937500001</v>
      </c>
      <c r="T2028" s="10">
        <f t="shared" si="191"/>
        <v>38097.165972222225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technology/</v>
      </c>
      <c r="R2029" t="str">
        <f t="shared" si="189"/>
        <v>hardware</v>
      </c>
      <c r="S2029" s="10">
        <f t="shared" si="190"/>
        <v>38395.813877314817</v>
      </c>
      <c r="T2029" s="10">
        <f t="shared" si="191"/>
        <v>38440.772210648152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technology/</v>
      </c>
      <c r="R2030" t="str">
        <f t="shared" si="189"/>
        <v>hardware</v>
      </c>
      <c r="S2030" s="10">
        <f t="shared" si="190"/>
        <v>36562.919050925928</v>
      </c>
      <c r="T2030" s="10">
        <f t="shared" si="191"/>
        <v>36599.913194444445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technology/</v>
      </c>
      <c r="R2031" t="str">
        <f t="shared" si="189"/>
        <v>hardware</v>
      </c>
      <c r="S2031" s="10">
        <f t="shared" si="190"/>
        <v>38195.021770833337</v>
      </c>
      <c r="T2031" s="10">
        <f t="shared" si="191"/>
        <v>38225.021770833337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technology/</v>
      </c>
      <c r="R2032" t="str">
        <f t="shared" si="189"/>
        <v>hardware</v>
      </c>
      <c r="S2032" s="10">
        <f t="shared" si="190"/>
        <v>37559.996481481481</v>
      </c>
      <c r="T2032" s="10">
        <f t="shared" si="191"/>
        <v>37589.996481481481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technology/</v>
      </c>
      <c r="R2033" t="str">
        <f t="shared" si="189"/>
        <v>hardware</v>
      </c>
      <c r="S2033" s="10">
        <f t="shared" si="190"/>
        <v>38322.329317129625</v>
      </c>
      <c r="T2033" s="10">
        <f t="shared" si="191"/>
        <v>38360.041666666672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technology/</v>
      </c>
      <c r="R2034" t="str">
        <f t="shared" si="189"/>
        <v>hardware</v>
      </c>
      <c r="S2034" s="10">
        <f t="shared" si="190"/>
        <v>39036.565671296295</v>
      </c>
      <c r="T2034" s="10">
        <f t="shared" si="191"/>
        <v>39066.208333333328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technology/</v>
      </c>
      <c r="R2035" t="str">
        <f t="shared" si="189"/>
        <v>hardware</v>
      </c>
      <c r="S2035" s="10">
        <f t="shared" si="190"/>
        <v>38072.082384259258</v>
      </c>
      <c r="T2035" s="10">
        <f t="shared" si="191"/>
        <v>38102.082384259258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technology/</v>
      </c>
      <c r="R2036" t="str">
        <f t="shared" si="189"/>
        <v>hardware</v>
      </c>
      <c r="S2036" s="10">
        <f t="shared" si="190"/>
        <v>38423.130011574074</v>
      </c>
      <c r="T2036" s="10">
        <f t="shared" si="191"/>
        <v>38478.290277777778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technology/</v>
      </c>
      <c r="R2037" t="str">
        <f t="shared" si="189"/>
        <v>hardware</v>
      </c>
      <c r="S2037" s="10">
        <f t="shared" si="190"/>
        <v>38658.625081018516</v>
      </c>
      <c r="T2037" s="10">
        <f t="shared" si="191"/>
        <v>38704.041666666672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technology/</v>
      </c>
      <c r="R2038" t="str">
        <f t="shared" si="189"/>
        <v>hardware</v>
      </c>
      <c r="S2038" s="10">
        <f t="shared" si="190"/>
        <v>38085.864803240744</v>
      </c>
      <c r="T2038" s="10">
        <f t="shared" si="191"/>
        <v>38115.864803240744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technology/</v>
      </c>
      <c r="R2039" t="str">
        <f t="shared" si="189"/>
        <v>hardware</v>
      </c>
      <c r="S2039" s="10">
        <f t="shared" si="190"/>
        <v>37925.210104166668</v>
      </c>
      <c r="T2039" s="10">
        <f t="shared" si="191"/>
        <v>37985.251770833333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technology/</v>
      </c>
      <c r="R2040" t="str">
        <f t="shared" si="189"/>
        <v>hardware</v>
      </c>
      <c r="S2040" s="10">
        <f t="shared" si="190"/>
        <v>37771.27107638889</v>
      </c>
      <c r="T2040" s="10">
        <f t="shared" si="191"/>
        <v>37803.75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technology/</v>
      </c>
      <c r="R2041" t="str">
        <f t="shared" si="189"/>
        <v>hardware</v>
      </c>
      <c r="S2041" s="10">
        <f t="shared" si="190"/>
        <v>39022.438946759255</v>
      </c>
      <c r="T2041" s="10">
        <f t="shared" si="191"/>
        <v>39052.207638888889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technology/</v>
      </c>
      <c r="R2042" t="str">
        <f t="shared" si="189"/>
        <v>hardware</v>
      </c>
      <c r="S2042" s="10">
        <f t="shared" si="190"/>
        <v>37925.927118055559</v>
      </c>
      <c r="T2042" s="10">
        <f t="shared" si="191"/>
        <v>37940.968784722223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technology/</v>
      </c>
      <c r="R2043" t="str">
        <f t="shared" si="189"/>
        <v>hardware</v>
      </c>
      <c r="S2043" s="10">
        <f t="shared" si="190"/>
        <v>39001.525775462964</v>
      </c>
      <c r="T2043" s="10">
        <f t="shared" si="191"/>
        <v>39031.567442129628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technology/</v>
      </c>
      <c r="R2044" t="str">
        <f t="shared" si="189"/>
        <v>hardware</v>
      </c>
      <c r="S2044" s="10">
        <f t="shared" si="190"/>
        <v>38678.708032407405</v>
      </c>
      <c r="T2044" s="10">
        <f t="shared" si="191"/>
        <v>38738.708032407405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technology/</v>
      </c>
      <c r="R2045" t="str">
        <f t="shared" si="189"/>
        <v>hardware</v>
      </c>
      <c r="S2045" s="10">
        <f t="shared" si="190"/>
        <v>39008.176817129628</v>
      </c>
      <c r="T2045" s="10">
        <f t="shared" si="191"/>
        <v>39062.207638888889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technology/</v>
      </c>
      <c r="R2046" t="str">
        <f t="shared" si="189"/>
        <v>hardware</v>
      </c>
      <c r="S2046" s="10">
        <f t="shared" si="190"/>
        <v>38485.684189814812</v>
      </c>
      <c r="T2046" s="10">
        <f t="shared" si="191"/>
        <v>38515.684189814812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technology/</v>
      </c>
      <c r="R2047" t="str">
        <f t="shared" si="189"/>
        <v>hardware</v>
      </c>
      <c r="S2047" s="10">
        <f t="shared" si="190"/>
        <v>37416.088506944441</v>
      </c>
      <c r="T2047" s="10">
        <f t="shared" si="191"/>
        <v>37446.088506944441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technology/</v>
      </c>
      <c r="R2048" t="str">
        <f t="shared" si="189"/>
        <v>hardware</v>
      </c>
      <c r="S2048" s="10">
        <f t="shared" si="190"/>
        <v>37734.171805555554</v>
      </c>
      <c r="T2048" s="10">
        <f t="shared" si="191"/>
        <v>37764.171805555554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technology/</v>
      </c>
      <c r="R2049" t="str">
        <f t="shared" si="189"/>
        <v>hardware</v>
      </c>
      <c r="S2049" s="10">
        <f t="shared" si="190"/>
        <v>38428.903587962966</v>
      </c>
      <c r="T2049" s="10">
        <f t="shared" si="191"/>
        <v>38458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technology/</v>
      </c>
      <c r="R2050" t="str">
        <f t="shared" si="189"/>
        <v>hardware</v>
      </c>
      <c r="S2050" s="10">
        <f t="shared" si="190"/>
        <v>37734.651516203703</v>
      </c>
      <c r="T2050" s="10">
        <f t="shared" si="191"/>
        <v>37764.651516203703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5">
        <f t="shared" ref="P2051:P2114" si="193">E2051/L2051</f>
        <v>80.991037735849048</v>
      </c>
      <c r="Q2051" t="str">
        <f t="shared" ref="Q2051:Q2114" si="194">LEFT(N2051,FIND("/",N2051))</f>
        <v>technology/</v>
      </c>
      <c r="R2051" t="str">
        <f t="shared" ref="R2051:R2114" si="195">RIGHT(N2051,LEN(N2051)-FIND("/",N2051))</f>
        <v>hardware</v>
      </c>
      <c r="S2051" s="10">
        <f t="shared" ref="S2051:S2114" si="196">(((J2051/60)/60)/24+DATE(1960,1,1))</f>
        <v>37922.527349537035</v>
      </c>
      <c r="T2051" s="10">
        <f t="shared" ref="T2051:T2114" si="197">(((I2051/60)/60)/24+DATE(1960,1,1))</f>
        <v>37957.957638888889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technology/</v>
      </c>
      <c r="R2052" t="str">
        <f t="shared" si="195"/>
        <v>hardware</v>
      </c>
      <c r="S2052" s="10">
        <f t="shared" si="196"/>
        <v>38462.071504629625</v>
      </c>
      <c r="T2052" s="10">
        <f t="shared" si="197"/>
        <v>38502.071504629625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technology/</v>
      </c>
      <c r="R2053" t="str">
        <f t="shared" si="195"/>
        <v>hardware</v>
      </c>
      <c r="S2053" s="10">
        <f t="shared" si="196"/>
        <v>37951.022418981483</v>
      </c>
      <c r="T2053" s="10">
        <f t="shared" si="197"/>
        <v>37981.022418981483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technology/</v>
      </c>
      <c r="R2054" t="str">
        <f t="shared" si="195"/>
        <v>hardware</v>
      </c>
      <c r="S2054" s="10">
        <f t="shared" si="196"/>
        <v>38722.08394675926</v>
      </c>
      <c r="T2054" s="10">
        <f t="shared" si="197"/>
        <v>38767.08394675926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technology/</v>
      </c>
      <c r="R2055" t="str">
        <f t="shared" si="195"/>
        <v>hardware</v>
      </c>
      <c r="S2055" s="10">
        <f t="shared" si="196"/>
        <v>38650.617488425924</v>
      </c>
      <c r="T2055" s="10">
        <f t="shared" si="197"/>
        <v>38680.659155092595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technology/</v>
      </c>
      <c r="R2056" t="str">
        <f t="shared" si="195"/>
        <v>hardware</v>
      </c>
      <c r="S2056" s="10">
        <f t="shared" si="196"/>
        <v>38078.520949074074</v>
      </c>
      <c r="T2056" s="10">
        <f t="shared" si="197"/>
        <v>38108.520949074074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technology/</v>
      </c>
      <c r="R2057" t="str">
        <f t="shared" si="195"/>
        <v>hardware</v>
      </c>
      <c r="S2057" s="10">
        <f t="shared" si="196"/>
        <v>38293.674108796295</v>
      </c>
      <c r="T2057" s="10">
        <f t="shared" si="197"/>
        <v>38323.166666666672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technology/</v>
      </c>
      <c r="R2058" t="str">
        <f t="shared" si="195"/>
        <v>hardware</v>
      </c>
      <c r="S2058" s="10">
        <f t="shared" si="196"/>
        <v>37698.76090277778</v>
      </c>
      <c r="T2058" s="10">
        <f t="shared" si="197"/>
        <v>37728.76090277778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technology/</v>
      </c>
      <c r="R2059" t="str">
        <f t="shared" si="195"/>
        <v>hardware</v>
      </c>
      <c r="S2059" s="10">
        <f t="shared" si="196"/>
        <v>38743.494583333333</v>
      </c>
      <c r="T2059" s="10">
        <f t="shared" si="197"/>
        <v>38773.494583333333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technology/</v>
      </c>
      <c r="R2060" t="str">
        <f t="shared" si="195"/>
        <v>hardware</v>
      </c>
      <c r="S2060" s="10">
        <f t="shared" si="196"/>
        <v>38373.370717592596</v>
      </c>
      <c r="T2060" s="10">
        <f t="shared" si="197"/>
        <v>38412.833333333328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technology/</v>
      </c>
      <c r="R2061" t="str">
        <f t="shared" si="195"/>
        <v>hardware</v>
      </c>
      <c r="S2061" s="10">
        <f t="shared" si="196"/>
        <v>38708.602476851855</v>
      </c>
      <c r="T2061" s="10">
        <f t="shared" si="197"/>
        <v>38747.915972222225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technology/</v>
      </c>
      <c r="R2062" t="str">
        <f t="shared" si="195"/>
        <v>hardware</v>
      </c>
      <c r="S2062" s="10">
        <f t="shared" si="196"/>
        <v>38130.642939814818</v>
      </c>
      <c r="T2062" s="10">
        <f t="shared" si="197"/>
        <v>38190.642939814818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technology/</v>
      </c>
      <c r="R2063" t="str">
        <f t="shared" si="195"/>
        <v>hardware</v>
      </c>
      <c r="S2063" s="10">
        <f t="shared" si="196"/>
        <v>39052.764513888891</v>
      </c>
      <c r="T2063" s="10">
        <f t="shared" si="197"/>
        <v>39082.764513888891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technology/</v>
      </c>
      <c r="R2064" t="str">
        <f t="shared" si="195"/>
        <v>hardware</v>
      </c>
      <c r="S2064" s="10">
        <f t="shared" si="196"/>
        <v>38770.3830787037</v>
      </c>
      <c r="T2064" s="10">
        <f t="shared" si="197"/>
        <v>38800.341412037036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technology/</v>
      </c>
      <c r="R2065" t="str">
        <f t="shared" si="195"/>
        <v>hardware</v>
      </c>
      <c r="S2065" s="10">
        <f t="shared" si="196"/>
        <v>38819.73265046296</v>
      </c>
      <c r="T2065" s="10">
        <f t="shared" si="197"/>
        <v>38852.73265046296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technology/</v>
      </c>
      <c r="R2066" t="str">
        <f t="shared" si="195"/>
        <v>hardware</v>
      </c>
      <c r="S2066" s="10">
        <f t="shared" si="196"/>
        <v>37736.364849537036</v>
      </c>
      <c r="T2066" s="10">
        <f t="shared" si="197"/>
        <v>37772.5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technology/</v>
      </c>
      <c r="R2067" t="str">
        <f t="shared" si="195"/>
        <v>hardware</v>
      </c>
      <c r="S2067" s="10">
        <f t="shared" si="196"/>
        <v>37950.333668981482</v>
      </c>
      <c r="T2067" s="10">
        <f t="shared" si="197"/>
        <v>37980.333668981482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technology/</v>
      </c>
      <c r="R2068" t="str">
        <f t="shared" si="195"/>
        <v>hardware</v>
      </c>
      <c r="S2068" s="10">
        <f t="shared" si="196"/>
        <v>38191.771793981483</v>
      </c>
      <c r="T2068" s="10">
        <f t="shared" si="197"/>
        <v>38221.771793981483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technology/</v>
      </c>
      <c r="R2069" t="str">
        <f t="shared" si="195"/>
        <v>hardware</v>
      </c>
      <c r="S2069" s="10">
        <f t="shared" si="196"/>
        <v>38462.853888888887</v>
      </c>
      <c r="T2069" s="10">
        <f t="shared" si="197"/>
        <v>38495.853888888887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technology/</v>
      </c>
      <c r="R2070" t="str">
        <f t="shared" si="195"/>
        <v>hardware</v>
      </c>
      <c r="S2070" s="10">
        <f t="shared" si="196"/>
        <v>38980.841608796298</v>
      </c>
      <c r="T2070" s="10">
        <f t="shared" si="197"/>
        <v>39010.841608796298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technology/</v>
      </c>
      <c r="R2071" t="str">
        <f t="shared" si="195"/>
        <v>hardware</v>
      </c>
      <c r="S2071" s="10">
        <f t="shared" si="196"/>
        <v>38687.972118055557</v>
      </c>
      <c r="T2071" s="10">
        <f t="shared" si="197"/>
        <v>38718.972118055557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technology/</v>
      </c>
      <c r="R2072" t="str">
        <f t="shared" si="195"/>
        <v>hardware</v>
      </c>
      <c r="S2072" s="10">
        <f t="shared" si="196"/>
        <v>38866.6565162037</v>
      </c>
      <c r="T2072" s="10">
        <f t="shared" si="197"/>
        <v>38896.6565162037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technology/</v>
      </c>
      <c r="R2073" t="str">
        <f t="shared" si="195"/>
        <v>hardware</v>
      </c>
      <c r="S2073" s="10">
        <f t="shared" si="196"/>
        <v>38947.278749999998</v>
      </c>
      <c r="T2073" s="10">
        <f t="shared" si="197"/>
        <v>38992.278749999998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technology/</v>
      </c>
      <c r="R2074" t="str">
        <f t="shared" si="195"/>
        <v>hardware</v>
      </c>
      <c r="S2074" s="10">
        <f t="shared" si="196"/>
        <v>38814.581388888888</v>
      </c>
      <c r="T2074" s="10">
        <f t="shared" si="197"/>
        <v>38844.581388888888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technology/</v>
      </c>
      <c r="R2075" t="str">
        <f t="shared" si="195"/>
        <v>hardware</v>
      </c>
      <c r="S2075" s="10">
        <f t="shared" si="196"/>
        <v>38434.668032407411</v>
      </c>
      <c r="T2075" s="10">
        <f t="shared" si="197"/>
        <v>38479.668032407411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technology/</v>
      </c>
      <c r="R2076" t="str">
        <f t="shared" si="195"/>
        <v>hardware</v>
      </c>
      <c r="S2076" s="10">
        <f t="shared" si="196"/>
        <v>38813.826180555552</v>
      </c>
      <c r="T2076" s="10">
        <f t="shared" si="197"/>
        <v>38843.826180555552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technology/</v>
      </c>
      <c r="R2077" t="str">
        <f t="shared" si="195"/>
        <v>hardware</v>
      </c>
      <c r="S2077" s="10">
        <f t="shared" si="196"/>
        <v>37797.681574074071</v>
      </c>
      <c r="T2077" s="10">
        <f t="shared" si="197"/>
        <v>37827.681574074071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technology/</v>
      </c>
      <c r="R2078" t="str">
        <f t="shared" si="195"/>
        <v>hardware</v>
      </c>
      <c r="S2078" s="10">
        <f t="shared" si="196"/>
        <v>38150.880659722221</v>
      </c>
      <c r="T2078" s="10">
        <f t="shared" si="197"/>
        <v>38190.880659722221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technology/</v>
      </c>
      <c r="R2079" t="str">
        <f t="shared" si="195"/>
        <v>hardware</v>
      </c>
      <c r="S2079" s="10">
        <f t="shared" si="196"/>
        <v>38450.042546296296</v>
      </c>
      <c r="T2079" s="10">
        <f t="shared" si="197"/>
        <v>38507.875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technology/</v>
      </c>
      <c r="R2080" t="str">
        <f t="shared" si="195"/>
        <v>hardware</v>
      </c>
      <c r="S2080" s="10">
        <f t="shared" si="196"/>
        <v>39039.771493055552</v>
      </c>
      <c r="T2080" s="10">
        <f t="shared" si="197"/>
        <v>39069.771493055552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technology/</v>
      </c>
      <c r="R2081" t="str">
        <f t="shared" si="195"/>
        <v>hardware</v>
      </c>
      <c r="S2081" s="10">
        <f t="shared" si="196"/>
        <v>38497.71056712963</v>
      </c>
      <c r="T2081" s="10">
        <f t="shared" si="197"/>
        <v>38527.791666666672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technology/</v>
      </c>
      <c r="R2082" t="str">
        <f t="shared" si="195"/>
        <v>hardware</v>
      </c>
      <c r="S2082" s="10">
        <f t="shared" si="196"/>
        <v>38636.957175925927</v>
      </c>
      <c r="T2082" s="10">
        <f t="shared" si="197"/>
        <v>38666.998842592591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music/</v>
      </c>
      <c r="R2083" t="str">
        <f t="shared" si="195"/>
        <v>indie rock</v>
      </c>
      <c r="S2083" s="10">
        <f t="shared" si="196"/>
        <v>37351.156886574077</v>
      </c>
      <c r="T2083" s="10">
        <f t="shared" si="197"/>
        <v>37392.207638888889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music/</v>
      </c>
      <c r="R2084" t="str">
        <f t="shared" si="195"/>
        <v>indie rock</v>
      </c>
      <c r="S2084" s="10">
        <f t="shared" si="196"/>
        <v>37158.120324074072</v>
      </c>
      <c r="T2084" s="10">
        <f t="shared" si="197"/>
        <v>37218.161990740737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music/</v>
      </c>
      <c r="R2085" t="str">
        <f t="shared" si="195"/>
        <v>indie rock</v>
      </c>
      <c r="S2085" s="10">
        <f t="shared" si="196"/>
        <v>37381.72216435185</v>
      </c>
      <c r="T2085" s="10">
        <f t="shared" si="197"/>
        <v>37411.72216435185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music/</v>
      </c>
      <c r="R2086" t="str">
        <f t="shared" si="195"/>
        <v>indie rock</v>
      </c>
      <c r="S2086" s="10">
        <f t="shared" si="196"/>
        <v>38078.833124999997</v>
      </c>
      <c r="T2086" s="10">
        <f t="shared" si="197"/>
        <v>38110.290972222225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music/</v>
      </c>
      <c r="R2087" t="str">
        <f t="shared" si="195"/>
        <v>indie rock</v>
      </c>
      <c r="S2087" s="10">
        <f t="shared" si="196"/>
        <v>37422.835497685184</v>
      </c>
      <c r="T2087" s="10">
        <f t="shared" si="197"/>
        <v>37452.835497685184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music/</v>
      </c>
      <c r="R2088" t="str">
        <f t="shared" si="195"/>
        <v>indie rock</v>
      </c>
      <c r="S2088" s="10">
        <f t="shared" si="196"/>
        <v>37207.67050925926</v>
      </c>
      <c r="T2088" s="10">
        <f t="shared" si="197"/>
        <v>37238.207638888889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music/</v>
      </c>
      <c r="R2089" t="str">
        <f t="shared" si="195"/>
        <v>indie rock</v>
      </c>
      <c r="S2089" s="10">
        <f t="shared" si="196"/>
        <v>37111.204375000001</v>
      </c>
      <c r="T2089" s="10">
        <f t="shared" si="197"/>
        <v>37141.204375000001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music/</v>
      </c>
      <c r="R2090" t="str">
        <f t="shared" si="195"/>
        <v>indie rock</v>
      </c>
      <c r="S2090" s="10">
        <f t="shared" si="196"/>
        <v>36742.714722222219</v>
      </c>
      <c r="T2090" s="10">
        <f t="shared" si="197"/>
        <v>36779.165972222225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music/</v>
      </c>
      <c r="R2091" t="str">
        <f t="shared" si="195"/>
        <v>indie rock</v>
      </c>
      <c r="S2091" s="10">
        <f t="shared" si="196"/>
        <v>37800.076319444444</v>
      </c>
      <c r="T2091" s="10">
        <f t="shared" si="197"/>
        <v>37835.076319444444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music/</v>
      </c>
      <c r="R2092" t="str">
        <f t="shared" si="195"/>
        <v>indie rock</v>
      </c>
      <c r="S2092" s="10">
        <f t="shared" si="196"/>
        <v>37646.381423611114</v>
      </c>
      <c r="T2092" s="10">
        <f t="shared" si="197"/>
        <v>37676.381423611114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music/</v>
      </c>
      <c r="R2093" t="str">
        <f t="shared" si="195"/>
        <v>indie rock</v>
      </c>
      <c r="S2093" s="10">
        <f t="shared" si="196"/>
        <v>36902.322662037033</v>
      </c>
      <c r="T2093" s="10">
        <f t="shared" si="197"/>
        <v>36950.833333333336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music/</v>
      </c>
      <c r="R2094" t="str">
        <f t="shared" si="195"/>
        <v>indie rock</v>
      </c>
      <c r="S2094" s="10">
        <f t="shared" si="196"/>
        <v>37110.707546296297</v>
      </c>
      <c r="T2094" s="10">
        <f t="shared" si="197"/>
        <v>37170.707546296297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music/</v>
      </c>
      <c r="R2095" t="str">
        <f t="shared" si="195"/>
        <v>indie rock</v>
      </c>
      <c r="S2095" s="10">
        <f t="shared" si="196"/>
        <v>37552.854537037041</v>
      </c>
      <c r="T2095" s="10">
        <f t="shared" si="197"/>
        <v>37612.896203703705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music/</v>
      </c>
      <c r="R2096" t="str">
        <f t="shared" si="195"/>
        <v>indie rock</v>
      </c>
      <c r="S2096" s="10">
        <f t="shared" si="196"/>
        <v>37286.02002314815</v>
      </c>
      <c r="T2096" s="10">
        <f t="shared" si="197"/>
        <v>37320.125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music/</v>
      </c>
      <c r="R2097" t="str">
        <f t="shared" si="195"/>
        <v>indie rock</v>
      </c>
      <c r="S2097" s="10">
        <f t="shared" si="196"/>
        <v>37105.733483796292</v>
      </c>
      <c r="T2097" s="10">
        <f t="shared" si="197"/>
        <v>37165.733483796292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music/</v>
      </c>
      <c r="R2098" t="str">
        <f t="shared" si="195"/>
        <v>indie rock</v>
      </c>
      <c r="S2098" s="10">
        <f t="shared" si="196"/>
        <v>37539.758506944447</v>
      </c>
      <c r="T2098" s="10">
        <f t="shared" si="197"/>
        <v>37555.165972222225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music/</v>
      </c>
      <c r="R2099" t="str">
        <f t="shared" si="195"/>
        <v>indie rock</v>
      </c>
      <c r="S2099" s="10">
        <f t="shared" si="196"/>
        <v>37165.58489583333</v>
      </c>
      <c r="T2099" s="10">
        <f t="shared" si="197"/>
        <v>37225.626562500001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music/</v>
      </c>
      <c r="R2100" t="str">
        <f t="shared" si="195"/>
        <v>indie rock</v>
      </c>
      <c r="S2100" s="10">
        <f t="shared" si="196"/>
        <v>37293.11383101852</v>
      </c>
      <c r="T2100" s="10">
        <f t="shared" si="197"/>
        <v>37323.11383101852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music/</v>
      </c>
      <c r="R2101" t="str">
        <f t="shared" si="195"/>
        <v>indie rock</v>
      </c>
      <c r="S2101" s="10">
        <f t="shared" si="196"/>
        <v>38520.746342592596</v>
      </c>
      <c r="T2101" s="10">
        <f t="shared" si="197"/>
        <v>38534.152777777781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music/</v>
      </c>
      <c r="R2102" t="str">
        <f t="shared" si="195"/>
        <v>indie rock</v>
      </c>
      <c r="S2102" s="10">
        <f t="shared" si="196"/>
        <v>37421.834965277776</v>
      </c>
      <c r="T2102" s="10">
        <f t="shared" si="197"/>
        <v>37437.165972222225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music/</v>
      </c>
      <c r="R2103" t="str">
        <f t="shared" si="195"/>
        <v>indie rock</v>
      </c>
      <c r="S2103" s="10">
        <f t="shared" si="196"/>
        <v>37239.149467592593</v>
      </c>
      <c r="T2103" s="10">
        <f t="shared" si="197"/>
        <v>37299.149467592593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music/</v>
      </c>
      <c r="R2104" t="str">
        <f t="shared" si="195"/>
        <v>indie rock</v>
      </c>
      <c r="S2104" s="10">
        <f t="shared" si="196"/>
        <v>36985.868611111109</v>
      </c>
      <c r="T2104" s="10">
        <f t="shared" si="197"/>
        <v>37015.868611111109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music/</v>
      </c>
      <c r="R2105" t="str">
        <f t="shared" si="195"/>
        <v>indie rock</v>
      </c>
      <c r="S2105" s="10">
        <f t="shared" si="196"/>
        <v>37539.754942129628</v>
      </c>
      <c r="T2105" s="10">
        <f t="shared" si="197"/>
        <v>37569.7966087963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music/</v>
      </c>
      <c r="R2106" t="str">
        <f t="shared" si="195"/>
        <v>indie rock</v>
      </c>
      <c r="S2106" s="10">
        <f t="shared" si="196"/>
        <v>37741.074467592596</v>
      </c>
      <c r="T2106" s="10">
        <f t="shared" si="197"/>
        <v>37772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music/</v>
      </c>
      <c r="R2107" t="str">
        <f t="shared" si="195"/>
        <v>indie rock</v>
      </c>
      <c r="S2107" s="10">
        <f t="shared" si="196"/>
        <v>38298.788807870369</v>
      </c>
      <c r="T2107" s="10">
        <f t="shared" si="197"/>
        <v>38311.166666666672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music/</v>
      </c>
      <c r="R2108" t="str">
        <f t="shared" si="195"/>
        <v>indie rock</v>
      </c>
      <c r="S2108" s="10">
        <f t="shared" si="196"/>
        <v>37617.21497685185</v>
      </c>
      <c r="T2108" s="10">
        <f t="shared" si="197"/>
        <v>37647.21497685185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music/</v>
      </c>
      <c r="R2109" t="str">
        <f t="shared" si="195"/>
        <v>indie rock</v>
      </c>
      <c r="S2109" s="10">
        <f t="shared" si="196"/>
        <v>38281.71056712963</v>
      </c>
      <c r="T2109" s="10">
        <f t="shared" si="197"/>
        <v>38302.752233796295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music/</v>
      </c>
      <c r="R2110" t="str">
        <f t="shared" si="195"/>
        <v>indie rock</v>
      </c>
      <c r="S2110" s="10">
        <f t="shared" si="196"/>
        <v>37482.175694444442</v>
      </c>
      <c r="T2110" s="10">
        <f t="shared" si="197"/>
        <v>37509.163194444445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music/</v>
      </c>
      <c r="R2111" t="str">
        <f t="shared" si="195"/>
        <v>indie rock</v>
      </c>
      <c r="S2111" s="10">
        <f t="shared" si="196"/>
        <v>38507.708530092597</v>
      </c>
      <c r="T2111" s="10">
        <f t="shared" si="197"/>
        <v>38537.708530092597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music/</v>
      </c>
      <c r="R2112" t="str">
        <f t="shared" si="195"/>
        <v>indie rock</v>
      </c>
      <c r="S2112" s="10">
        <f t="shared" si="196"/>
        <v>38106.670937499999</v>
      </c>
      <c r="T2112" s="10">
        <f t="shared" si="197"/>
        <v>38134.207638888889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music/</v>
      </c>
      <c r="R2113" t="str">
        <f t="shared" si="195"/>
        <v>indie rock</v>
      </c>
      <c r="S2113" s="10">
        <f t="shared" si="196"/>
        <v>37050.197048611109</v>
      </c>
      <c r="T2113" s="10">
        <f t="shared" si="197"/>
        <v>37117.041666666664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music/</v>
      </c>
      <c r="R2114" t="str">
        <f t="shared" si="195"/>
        <v>indie rock</v>
      </c>
      <c r="S2114" s="10">
        <f t="shared" si="196"/>
        <v>37712.928159722222</v>
      </c>
      <c r="T2114" s="10">
        <f t="shared" si="197"/>
        <v>37726.928159722222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5">
        <f t="shared" ref="P2115:P2178" si="199">E2115/L2115</f>
        <v>68.598130841121488</v>
      </c>
      <c r="Q2115" t="str">
        <f t="shared" ref="Q2115:Q2178" si="200">LEFT(N2115,FIND("/",N2115))</f>
        <v>music/</v>
      </c>
      <c r="R2115" t="str">
        <f t="shared" ref="R2115:R2178" si="201">RIGHT(N2115,LEN(N2115)-FIND("/",N2115))</f>
        <v>indie rock</v>
      </c>
      <c r="S2115" s="10">
        <f t="shared" ref="S2115:S2178" si="202">(((J2115/60)/60)/24+DATE(1960,1,1))</f>
        <v>38217.86546296296</v>
      </c>
      <c r="T2115" s="10">
        <f t="shared" ref="T2115:T2178" si="203">(((I2115/60)/60)/24+DATE(1960,1,1))</f>
        <v>38252.86546296296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music/</v>
      </c>
      <c r="R2116" t="str">
        <f t="shared" si="201"/>
        <v>indie rock</v>
      </c>
      <c r="S2116" s="10">
        <f t="shared" si="202"/>
        <v>36805.815625000003</v>
      </c>
      <c r="T2116" s="10">
        <f t="shared" si="203"/>
        <v>36868.207638888889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music/</v>
      </c>
      <c r="R2117" t="str">
        <f t="shared" si="201"/>
        <v>indie rock</v>
      </c>
      <c r="S2117" s="10">
        <f t="shared" si="202"/>
        <v>36911.081030092595</v>
      </c>
      <c r="T2117" s="10">
        <f t="shared" si="203"/>
        <v>36941.081030092595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music/</v>
      </c>
      <c r="R2118" t="str">
        <f t="shared" si="201"/>
        <v>indie rock</v>
      </c>
      <c r="S2118" s="10">
        <f t="shared" si="202"/>
        <v>37483.777812500004</v>
      </c>
      <c r="T2118" s="10">
        <f t="shared" si="203"/>
        <v>37531.777812500004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music/</v>
      </c>
      <c r="R2119" t="str">
        <f t="shared" si="201"/>
        <v>indie rock</v>
      </c>
      <c r="S2119" s="10">
        <f t="shared" si="202"/>
        <v>38637.059594907405</v>
      </c>
      <c r="T2119" s="10">
        <f t="shared" si="203"/>
        <v>38651.207638888889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music/</v>
      </c>
      <c r="R2120" t="str">
        <f t="shared" si="201"/>
        <v>indie rock</v>
      </c>
      <c r="S2120" s="10">
        <f t="shared" si="202"/>
        <v>37065.839537037034</v>
      </c>
      <c r="T2120" s="10">
        <f t="shared" si="203"/>
        <v>37095.839537037034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music/</v>
      </c>
      <c r="R2121" t="str">
        <f t="shared" si="201"/>
        <v>indie rock</v>
      </c>
      <c r="S2121" s="10">
        <f t="shared" si="202"/>
        <v>37454.130150462966</v>
      </c>
      <c r="T2121" s="10">
        <f t="shared" si="203"/>
        <v>37484.130150462966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music/</v>
      </c>
      <c r="R2122" t="str">
        <f t="shared" si="201"/>
        <v>indie rock</v>
      </c>
      <c r="S2122" s="10">
        <f t="shared" si="202"/>
        <v>37938.964537037034</v>
      </c>
      <c r="T2122" s="10">
        <f t="shared" si="203"/>
        <v>37987.964537037034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games/</v>
      </c>
      <c r="R2123" t="str">
        <f t="shared" si="201"/>
        <v>video games</v>
      </c>
      <c r="S2123" s="10">
        <f t="shared" si="202"/>
        <v>39063.7424537037</v>
      </c>
      <c r="T2123" s="10">
        <f t="shared" si="203"/>
        <v>39093.7424537037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games/</v>
      </c>
      <c r="R2124" t="str">
        <f t="shared" si="201"/>
        <v>video games</v>
      </c>
      <c r="S2124" s="10">
        <f t="shared" si="202"/>
        <v>39059.300567129627</v>
      </c>
      <c r="T2124" s="10">
        <f t="shared" si="203"/>
        <v>39089.300567129627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games/</v>
      </c>
      <c r="R2125" t="str">
        <f t="shared" si="201"/>
        <v>video games</v>
      </c>
      <c r="S2125" s="10">
        <f t="shared" si="202"/>
        <v>36545.424849537041</v>
      </c>
      <c r="T2125" s="10">
        <f t="shared" si="203"/>
        <v>36599.290972222225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games/</v>
      </c>
      <c r="R2126" t="str">
        <f t="shared" si="201"/>
        <v>video games</v>
      </c>
      <c r="S2126" s="10">
        <f t="shared" si="202"/>
        <v>36811.028182870366</v>
      </c>
      <c r="T2126" s="10">
        <f t="shared" si="203"/>
        <v>36859.208333333336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games/</v>
      </c>
      <c r="R2127" t="str">
        <f t="shared" si="201"/>
        <v>video games</v>
      </c>
      <c r="S2127" s="10">
        <f t="shared" si="202"/>
        <v>38538.023530092592</v>
      </c>
      <c r="T2127" s="10">
        <f t="shared" si="203"/>
        <v>38568.023530092592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games/</v>
      </c>
      <c r="R2128" t="str">
        <f t="shared" si="201"/>
        <v>video games</v>
      </c>
      <c r="S2128" s="10">
        <f t="shared" si="202"/>
        <v>38298.973229166666</v>
      </c>
      <c r="T2128" s="10">
        <f t="shared" si="203"/>
        <v>38328.973229166666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games/</v>
      </c>
      <c r="R2129" t="str">
        <f t="shared" si="201"/>
        <v>video games</v>
      </c>
      <c r="S2129" s="10">
        <f t="shared" si="202"/>
        <v>38392.50535879629</v>
      </c>
      <c r="T2129" s="10">
        <f t="shared" si="203"/>
        <v>38422.463692129633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games/</v>
      </c>
      <c r="R2130" t="str">
        <f t="shared" si="201"/>
        <v>video games</v>
      </c>
      <c r="S2130" s="10">
        <f t="shared" si="202"/>
        <v>38190.772789351853</v>
      </c>
      <c r="T2130" s="10">
        <f t="shared" si="203"/>
        <v>38250.772789351853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games/</v>
      </c>
      <c r="R2131" t="str">
        <f t="shared" si="201"/>
        <v>video games</v>
      </c>
      <c r="S2131" s="10">
        <f t="shared" si="202"/>
        <v>38756.024305555555</v>
      </c>
      <c r="T2131" s="10">
        <f t="shared" si="203"/>
        <v>38786.024305555555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games/</v>
      </c>
      <c r="R2132" t="str">
        <f t="shared" si="201"/>
        <v>video games</v>
      </c>
      <c r="S2132" s="10">
        <f t="shared" si="202"/>
        <v>38179.086377314816</v>
      </c>
      <c r="T2132" s="10">
        <f t="shared" si="203"/>
        <v>38214.086377314816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games/</v>
      </c>
      <c r="R2133" t="str">
        <f t="shared" si="201"/>
        <v>video games</v>
      </c>
      <c r="S2133" s="10">
        <f t="shared" si="202"/>
        <v>38514.207071759258</v>
      </c>
      <c r="T2133" s="10">
        <f t="shared" si="203"/>
        <v>38544.207071759258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games/</v>
      </c>
      <c r="R2134" t="str">
        <f t="shared" si="201"/>
        <v>video games</v>
      </c>
      <c r="S2134" s="10">
        <f t="shared" si="202"/>
        <v>37990.487175925926</v>
      </c>
      <c r="T2134" s="10">
        <f t="shared" si="203"/>
        <v>38020.487175925926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games/</v>
      </c>
      <c r="R2135" t="str">
        <f t="shared" si="201"/>
        <v>video games</v>
      </c>
      <c r="S2135" s="10">
        <f t="shared" si="202"/>
        <v>36966.097210648149</v>
      </c>
      <c r="T2135" s="10">
        <f t="shared" si="203"/>
        <v>37004.290972222225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games/</v>
      </c>
      <c r="R2136" t="str">
        <f t="shared" si="201"/>
        <v>video games</v>
      </c>
      <c r="S2136" s="10">
        <f t="shared" si="202"/>
        <v>37708.886469907404</v>
      </c>
      <c r="T2136" s="10">
        <f t="shared" si="203"/>
        <v>37738.886469907404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games/</v>
      </c>
      <c r="R2137" t="str">
        <f t="shared" si="201"/>
        <v>video games</v>
      </c>
      <c r="S2137" s="10">
        <f t="shared" si="202"/>
        <v>37503.963344907403</v>
      </c>
      <c r="T2137" s="10">
        <f t="shared" si="203"/>
        <v>37533.963344907403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games/</v>
      </c>
      <c r="R2138" t="str">
        <f t="shared" si="201"/>
        <v>video games</v>
      </c>
      <c r="S2138" s="10">
        <f t="shared" si="202"/>
        <v>37883.509097222224</v>
      </c>
      <c r="T2138" s="10">
        <f t="shared" si="203"/>
        <v>37913.509097222224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games/</v>
      </c>
      <c r="R2139" t="str">
        <f t="shared" si="201"/>
        <v>video games</v>
      </c>
      <c r="S2139" s="10">
        <f t="shared" si="202"/>
        <v>38295.771168981482</v>
      </c>
      <c r="T2139" s="10">
        <f t="shared" si="203"/>
        <v>38325.771168981482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games/</v>
      </c>
      <c r="R2140" t="str">
        <f t="shared" si="201"/>
        <v>video games</v>
      </c>
      <c r="S2140" s="10">
        <f t="shared" si="202"/>
        <v>37904.013182870374</v>
      </c>
      <c r="T2140" s="10">
        <f t="shared" si="203"/>
        <v>37934.054849537039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games/</v>
      </c>
      <c r="R2141" t="str">
        <f t="shared" si="201"/>
        <v>video games</v>
      </c>
      <c r="S2141" s="10">
        <f t="shared" si="202"/>
        <v>38994.750092592592</v>
      </c>
      <c r="T2141" s="10">
        <f t="shared" si="203"/>
        <v>39024.750092592592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games/</v>
      </c>
      <c r="R2142" t="str">
        <f t="shared" si="201"/>
        <v>video games</v>
      </c>
      <c r="S2142" s="10">
        <f t="shared" si="202"/>
        <v>37602.833611111113</v>
      </c>
      <c r="T2142" s="10">
        <f t="shared" si="203"/>
        <v>37632.833611111113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games/</v>
      </c>
      <c r="R2143" t="str">
        <f t="shared" si="201"/>
        <v>video games</v>
      </c>
      <c r="S2143" s="10">
        <f t="shared" si="202"/>
        <v>38274.235636574071</v>
      </c>
      <c r="T2143" s="10">
        <f t="shared" si="203"/>
        <v>38304.277303240742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games/</v>
      </c>
      <c r="R2144" t="str">
        <f t="shared" si="201"/>
        <v>video games</v>
      </c>
      <c r="S2144" s="10">
        <f t="shared" si="202"/>
        <v>38687.701504629629</v>
      </c>
      <c r="T2144" s="10">
        <f t="shared" si="203"/>
        <v>38715.701504629629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games/</v>
      </c>
      <c r="R2145" t="str">
        <f t="shared" si="201"/>
        <v>video games</v>
      </c>
      <c r="S2145" s="10">
        <f t="shared" si="202"/>
        <v>36679.886712962965</v>
      </c>
      <c r="T2145" s="10">
        <f t="shared" si="203"/>
        <v>36727.791666666664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games/</v>
      </c>
      <c r="R2146" t="str">
        <f t="shared" si="201"/>
        <v>video games</v>
      </c>
      <c r="S2146" s="10">
        <f t="shared" si="202"/>
        <v>37846.546759259261</v>
      </c>
      <c r="T2146" s="10">
        <f t="shared" si="203"/>
        <v>37878.546759259261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games/</v>
      </c>
      <c r="R2147" t="str">
        <f t="shared" si="201"/>
        <v>video games</v>
      </c>
      <c r="S2147" s="10">
        <f t="shared" si="202"/>
        <v>37922.237430555557</v>
      </c>
      <c r="T2147" s="10">
        <f t="shared" si="203"/>
        <v>37952.279097222221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games/</v>
      </c>
      <c r="R2148" t="str">
        <f t="shared" si="201"/>
        <v>video games</v>
      </c>
      <c r="S2148" s="10">
        <f t="shared" si="202"/>
        <v>38744.679513888885</v>
      </c>
      <c r="T2148" s="10">
        <f t="shared" si="203"/>
        <v>38758.679513888885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games/</v>
      </c>
      <c r="R2149" t="str">
        <f t="shared" si="201"/>
        <v>video games</v>
      </c>
      <c r="S2149" s="10">
        <f t="shared" si="202"/>
        <v>38274.295694444445</v>
      </c>
      <c r="T2149" s="10">
        <f t="shared" si="203"/>
        <v>38306.337361111116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games/</v>
      </c>
      <c r="R2150" t="str">
        <f t="shared" si="201"/>
        <v>video games</v>
      </c>
      <c r="S2150" s="10">
        <f t="shared" si="202"/>
        <v>38413.733587962968</v>
      </c>
      <c r="T2150" s="10">
        <f t="shared" si="203"/>
        <v>38443.691921296297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games/</v>
      </c>
      <c r="R2151" t="str">
        <f t="shared" si="201"/>
        <v>video games</v>
      </c>
      <c r="S2151" s="10">
        <f t="shared" si="202"/>
        <v>36702.024953703702</v>
      </c>
      <c r="T2151" s="10">
        <f t="shared" si="203"/>
        <v>36737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games/</v>
      </c>
      <c r="R2152" t="str">
        <f t="shared" si="201"/>
        <v>video games</v>
      </c>
      <c r="S2152" s="10">
        <f t="shared" si="202"/>
        <v>38881.284710648149</v>
      </c>
      <c r="T2152" s="10">
        <f t="shared" si="203"/>
        <v>38911.284710648149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games/</v>
      </c>
      <c r="R2153" t="str">
        <f t="shared" si="201"/>
        <v>video games</v>
      </c>
      <c r="S2153" s="10">
        <f t="shared" si="202"/>
        <v>38867.847384259265</v>
      </c>
      <c r="T2153" s="10">
        <f t="shared" si="203"/>
        <v>38897.847384259265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games/</v>
      </c>
      <c r="R2154" t="str">
        <f t="shared" si="201"/>
        <v>video games</v>
      </c>
      <c r="S2154" s="10">
        <f t="shared" si="202"/>
        <v>38030.832280092596</v>
      </c>
      <c r="T2154" s="10">
        <f t="shared" si="203"/>
        <v>38060.790613425925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games/</v>
      </c>
      <c r="R2155" t="str">
        <f t="shared" si="201"/>
        <v>video games</v>
      </c>
      <c r="S2155" s="10">
        <f t="shared" si="202"/>
        <v>38321.911087962959</v>
      </c>
      <c r="T2155" s="10">
        <f t="shared" si="203"/>
        <v>38361.332638888889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games/</v>
      </c>
      <c r="R2156" t="str">
        <f t="shared" si="201"/>
        <v>video games</v>
      </c>
      <c r="S2156" s="10">
        <f t="shared" si="202"/>
        <v>37994.632256944446</v>
      </c>
      <c r="T2156" s="10">
        <f t="shared" si="203"/>
        <v>38014.632256944446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games/</v>
      </c>
      <c r="R2157" t="str">
        <f t="shared" si="201"/>
        <v>video games</v>
      </c>
      <c r="S2157" s="10">
        <f t="shared" si="202"/>
        <v>38777.747511574074</v>
      </c>
      <c r="T2157" s="10">
        <f t="shared" si="203"/>
        <v>38807.70584490741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games/</v>
      </c>
      <c r="R2158" t="str">
        <f t="shared" si="201"/>
        <v>video games</v>
      </c>
      <c r="S2158" s="10">
        <f t="shared" si="202"/>
        <v>37835.85423611111</v>
      </c>
      <c r="T2158" s="10">
        <f t="shared" si="203"/>
        <v>37880.85423611111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games/</v>
      </c>
      <c r="R2159" t="str">
        <f t="shared" si="201"/>
        <v>video games</v>
      </c>
      <c r="S2159" s="10">
        <f t="shared" si="202"/>
        <v>39041.98128472222</v>
      </c>
      <c r="T2159" s="10">
        <f t="shared" si="203"/>
        <v>39074.332638888889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games/</v>
      </c>
      <c r="R2160" t="str">
        <f t="shared" si="201"/>
        <v>video games</v>
      </c>
      <c r="S2160" s="10">
        <f t="shared" si="202"/>
        <v>37611.853865740741</v>
      </c>
      <c r="T2160" s="10">
        <f t="shared" si="203"/>
        <v>37656.853865740741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games/</v>
      </c>
      <c r="R2161" t="str">
        <f t="shared" si="201"/>
        <v>video games</v>
      </c>
      <c r="S2161" s="10">
        <f t="shared" si="202"/>
        <v>37057.731180555551</v>
      </c>
      <c r="T2161" s="10">
        <f t="shared" si="203"/>
        <v>37087.731180555551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games/</v>
      </c>
      <c r="R2162" t="str">
        <f t="shared" si="201"/>
        <v>video games</v>
      </c>
      <c r="S2162" s="10">
        <f t="shared" si="202"/>
        <v>37365.711863425924</v>
      </c>
      <c r="T2162" s="10">
        <f t="shared" si="203"/>
        <v>37395.711863425924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music/</v>
      </c>
      <c r="R2163" t="str">
        <f t="shared" si="201"/>
        <v>rock</v>
      </c>
      <c r="S2163" s="10">
        <f t="shared" si="202"/>
        <v>38587.852534722217</v>
      </c>
      <c r="T2163" s="10">
        <f t="shared" si="203"/>
        <v>38617.852534722217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music/</v>
      </c>
      <c r="R2164" t="str">
        <f t="shared" si="201"/>
        <v>rock</v>
      </c>
      <c r="S2164" s="10">
        <f t="shared" si="202"/>
        <v>38160.766099537039</v>
      </c>
      <c r="T2164" s="10">
        <f t="shared" si="203"/>
        <v>38191.766099537039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music/</v>
      </c>
      <c r="R2165" t="str">
        <f t="shared" si="201"/>
        <v>rock</v>
      </c>
      <c r="S2165" s="10">
        <f t="shared" si="202"/>
        <v>38458.899537037039</v>
      </c>
      <c r="T2165" s="10">
        <f t="shared" si="203"/>
        <v>38510.159722222219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music/</v>
      </c>
      <c r="R2166" t="str">
        <f t="shared" si="201"/>
        <v>rock</v>
      </c>
      <c r="S2166" s="10">
        <f t="shared" si="202"/>
        <v>38862.71775462963</v>
      </c>
      <c r="T2166" s="10">
        <f t="shared" si="203"/>
        <v>38893.165972222225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music/</v>
      </c>
      <c r="R2167" t="str">
        <f t="shared" si="201"/>
        <v>rock</v>
      </c>
      <c r="S2167" s="10">
        <f t="shared" si="202"/>
        <v>38785.667071759264</v>
      </c>
      <c r="T2167" s="10">
        <f t="shared" si="203"/>
        <v>38815.625405092593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music/</v>
      </c>
      <c r="R2168" t="str">
        <f t="shared" si="201"/>
        <v>rock</v>
      </c>
      <c r="S2168" s="10">
        <f t="shared" si="202"/>
        <v>38280.838171296295</v>
      </c>
      <c r="T2168" s="10">
        <f t="shared" si="203"/>
        <v>38325.879837962959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music/</v>
      </c>
      <c r="R2169" t="str">
        <f t="shared" si="201"/>
        <v>rock</v>
      </c>
      <c r="S2169" s="10">
        <f t="shared" si="202"/>
        <v>37500.066400462965</v>
      </c>
      <c r="T2169" s="10">
        <f t="shared" si="203"/>
        <v>37514.066400462965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music/</v>
      </c>
      <c r="R2170" t="str">
        <f t="shared" si="201"/>
        <v>rock</v>
      </c>
      <c r="S2170" s="10">
        <f t="shared" si="202"/>
        <v>39092.600243055553</v>
      </c>
      <c r="T2170" s="10">
        <f t="shared" si="203"/>
        <v>39123.208333333328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music/</v>
      </c>
      <c r="R2171" t="str">
        <f t="shared" si="201"/>
        <v>rock</v>
      </c>
      <c r="S2171" s="10">
        <f t="shared" si="202"/>
        <v>39140.700821759259</v>
      </c>
      <c r="T2171" s="10">
        <f t="shared" si="203"/>
        <v>39143.700821759259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music/</v>
      </c>
      <c r="R2172" t="str">
        <f t="shared" si="201"/>
        <v>rock</v>
      </c>
      <c r="S2172" s="10">
        <f t="shared" si="202"/>
        <v>38545.750254629631</v>
      </c>
      <c r="T2172" s="10">
        <f t="shared" si="203"/>
        <v>38585.750254629631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music/</v>
      </c>
      <c r="R2173" t="str">
        <f t="shared" si="201"/>
        <v>rock</v>
      </c>
      <c r="S2173" s="10">
        <f t="shared" si="202"/>
        <v>38488.95711805555</v>
      </c>
      <c r="T2173" s="10">
        <f t="shared" si="203"/>
        <v>38524.208333333328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music/</v>
      </c>
      <c r="R2174" t="str">
        <f t="shared" si="201"/>
        <v>rock</v>
      </c>
      <c r="S2174" s="10">
        <f t="shared" si="202"/>
        <v>38429.580092592587</v>
      </c>
      <c r="T2174" s="10">
        <f t="shared" si="203"/>
        <v>38459.580092592587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music/</v>
      </c>
      <c r="R2175" t="str">
        <f t="shared" si="201"/>
        <v>rock</v>
      </c>
      <c r="S2175" s="10">
        <f t="shared" si="202"/>
        <v>37842.692627314813</v>
      </c>
      <c r="T2175" s="10">
        <f t="shared" si="203"/>
        <v>37874.165972222225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music/</v>
      </c>
      <c r="R2176" t="str">
        <f t="shared" si="201"/>
        <v>rock</v>
      </c>
      <c r="S2176" s="10">
        <f t="shared" si="202"/>
        <v>38812.542905092589</v>
      </c>
      <c r="T2176" s="10">
        <f t="shared" si="203"/>
        <v>38842.542905092589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music/</v>
      </c>
      <c r="R2177" t="str">
        <f t="shared" si="201"/>
        <v>rock</v>
      </c>
      <c r="S2177" s="10">
        <f t="shared" si="202"/>
        <v>38912.009097222224</v>
      </c>
      <c r="T2177" s="10">
        <f t="shared" si="203"/>
        <v>38919.009097222224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music/</v>
      </c>
      <c r="R2178" t="str">
        <f t="shared" si="201"/>
        <v>rock</v>
      </c>
      <c r="S2178" s="10">
        <f t="shared" si="202"/>
        <v>38443.633206018523</v>
      </c>
      <c r="T2178" s="10">
        <f t="shared" si="203"/>
        <v>38473.633206018523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5">
        <f t="shared" ref="P2179:P2242" si="205">E2179/L2179</f>
        <v>65.868421052631575</v>
      </c>
      <c r="Q2179" t="str">
        <f t="shared" ref="Q2179:Q2242" si="206">LEFT(N2179,FIND("/",N2179))</f>
        <v>music/</v>
      </c>
      <c r="R2179" t="str">
        <f t="shared" ref="R2179:R2242" si="207">RIGHT(N2179,LEN(N2179)-FIND("/",N2179))</f>
        <v>rock</v>
      </c>
      <c r="S2179" s="10">
        <f t="shared" ref="S2179:S2242" si="208">(((J2179/60)/60)/24+DATE(1960,1,1))</f>
        <v>38849.250775462962</v>
      </c>
      <c r="T2179" s="10">
        <f t="shared" ref="T2179:T2242" si="209">(((I2179/60)/60)/24+DATE(1960,1,1))</f>
        <v>38874.250775462962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music/</v>
      </c>
      <c r="R2180" t="str">
        <f t="shared" si="207"/>
        <v>rock</v>
      </c>
      <c r="S2180" s="10">
        <f t="shared" si="208"/>
        <v>39070.63653935185</v>
      </c>
      <c r="T2180" s="10">
        <f t="shared" si="209"/>
        <v>39100.63653935185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music/</v>
      </c>
      <c r="R2181" t="str">
        <f t="shared" si="207"/>
        <v>rock</v>
      </c>
      <c r="S2181" s="10">
        <f t="shared" si="208"/>
        <v>38422.171203703707</v>
      </c>
      <c r="T2181" s="10">
        <f t="shared" si="209"/>
        <v>38452.171203703707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music/</v>
      </c>
      <c r="R2182" t="str">
        <f t="shared" si="207"/>
        <v>rock</v>
      </c>
      <c r="S2182" s="10">
        <f t="shared" si="208"/>
        <v>38626.669768518521</v>
      </c>
      <c r="T2182" s="10">
        <f t="shared" si="209"/>
        <v>38668.711435185185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games/</v>
      </c>
      <c r="R2183" t="str">
        <f t="shared" si="207"/>
        <v>tabletop games</v>
      </c>
      <c r="S2183" s="10">
        <f t="shared" si="208"/>
        <v>39120.005243055552</v>
      </c>
      <c r="T2183" s="10">
        <f t="shared" si="209"/>
        <v>39134.005243055552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games/</v>
      </c>
      <c r="R2184" t="str">
        <f t="shared" si="207"/>
        <v>tabletop games</v>
      </c>
      <c r="S2184" s="10">
        <f t="shared" si="208"/>
        <v>38226.900752314818</v>
      </c>
      <c r="T2184" s="10">
        <f t="shared" si="209"/>
        <v>38261.900752314818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games/</v>
      </c>
      <c r="R2185" t="str">
        <f t="shared" si="207"/>
        <v>tabletop games</v>
      </c>
      <c r="S2185" s="10">
        <f t="shared" si="208"/>
        <v>39092.365474537044</v>
      </c>
      <c r="T2185" s="10">
        <f t="shared" si="209"/>
        <v>39122.208333333328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games/</v>
      </c>
      <c r="R2186" t="str">
        <f t="shared" si="207"/>
        <v>tabletop games</v>
      </c>
      <c r="S2186" s="10">
        <f t="shared" si="208"/>
        <v>38727.690289351856</v>
      </c>
      <c r="T2186" s="10">
        <f t="shared" si="209"/>
        <v>38741.666666666672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games/</v>
      </c>
      <c r="R2187" t="str">
        <f t="shared" si="207"/>
        <v>tabletop games</v>
      </c>
      <c r="S2187" s="10">
        <f t="shared" si="208"/>
        <v>37666.349988425929</v>
      </c>
      <c r="T2187" s="10">
        <f t="shared" si="209"/>
        <v>37706.349988425929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games/</v>
      </c>
      <c r="R2188" t="str">
        <f t="shared" si="207"/>
        <v>tabletop games</v>
      </c>
      <c r="S2188" s="10">
        <f t="shared" si="208"/>
        <v>38930.615081018521</v>
      </c>
      <c r="T2188" s="10">
        <f t="shared" si="209"/>
        <v>38967.083333333328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games/</v>
      </c>
      <c r="R2189" t="str">
        <f t="shared" si="207"/>
        <v>tabletop games</v>
      </c>
      <c r="S2189" s="10">
        <f t="shared" si="208"/>
        <v>38415.209097222221</v>
      </c>
      <c r="T2189" s="10">
        <f t="shared" si="209"/>
        <v>38444.165972222225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games/</v>
      </c>
      <c r="R2190" t="str">
        <f t="shared" si="207"/>
        <v>tabletop games</v>
      </c>
      <c r="S2190" s="10">
        <f t="shared" si="208"/>
        <v>38980.586122685185</v>
      </c>
      <c r="T2190" s="10">
        <f t="shared" si="209"/>
        <v>39015.708333333328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games/</v>
      </c>
      <c r="R2191" t="str">
        <f t="shared" si="207"/>
        <v>tabletop games</v>
      </c>
      <c r="S2191" s="10">
        <f t="shared" si="208"/>
        <v>38814.788194444445</v>
      </c>
      <c r="T2191" s="10">
        <f t="shared" si="209"/>
        <v>38828.916666666672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games/</v>
      </c>
      <c r="R2192" t="str">
        <f t="shared" si="207"/>
        <v>tabletop games</v>
      </c>
      <c r="S2192" s="10">
        <f t="shared" si="208"/>
        <v>38764.625046296293</v>
      </c>
      <c r="T2192" s="10">
        <f t="shared" si="209"/>
        <v>38799.290972222225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games/</v>
      </c>
      <c r="R2193" t="str">
        <f t="shared" si="207"/>
        <v>tabletop games</v>
      </c>
      <c r="S2193" s="10">
        <f t="shared" si="208"/>
        <v>39115.833645833336</v>
      </c>
      <c r="T2193" s="10">
        <f t="shared" si="209"/>
        <v>39127.833645833336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games/</v>
      </c>
      <c r="R2194" t="str">
        <f t="shared" si="207"/>
        <v>tabletop games</v>
      </c>
      <c r="S2194" s="10">
        <f t="shared" si="208"/>
        <v>39038.8512037037</v>
      </c>
      <c r="T2194" s="10">
        <f t="shared" si="209"/>
        <v>39066.958333333328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games/</v>
      </c>
      <c r="R2195" t="str">
        <f t="shared" si="207"/>
        <v>tabletop games</v>
      </c>
      <c r="S2195" s="10">
        <f t="shared" si="208"/>
        <v>39011.405925925923</v>
      </c>
      <c r="T2195" s="10">
        <f t="shared" si="209"/>
        <v>39042.207638888889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games/</v>
      </c>
      <c r="R2196" t="str">
        <f t="shared" si="207"/>
        <v>tabletop games</v>
      </c>
      <c r="S2196" s="10">
        <f t="shared" si="208"/>
        <v>38772.757986111115</v>
      </c>
      <c r="T2196" s="10">
        <f t="shared" si="209"/>
        <v>38802.716319444444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games/</v>
      </c>
      <c r="R2197" t="str">
        <f t="shared" si="207"/>
        <v>tabletop games</v>
      </c>
      <c r="S2197" s="10">
        <f t="shared" si="208"/>
        <v>38544.771990740745</v>
      </c>
      <c r="T2197" s="10">
        <f t="shared" si="209"/>
        <v>38574.771990740745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games/</v>
      </c>
      <c r="R2198" t="str">
        <f t="shared" si="207"/>
        <v>tabletop games</v>
      </c>
      <c r="S2198" s="10">
        <f t="shared" si="208"/>
        <v>39022.487291666665</v>
      </c>
      <c r="T2198" s="10">
        <f t="shared" si="209"/>
        <v>39053.291666666672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games/</v>
      </c>
      <c r="R2199" t="str">
        <f t="shared" si="207"/>
        <v>tabletop games</v>
      </c>
      <c r="S2199" s="10">
        <f t="shared" si="208"/>
        <v>38380.584016203706</v>
      </c>
      <c r="T2199" s="10">
        <f t="shared" si="209"/>
        <v>38410.584016203706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games/</v>
      </c>
      <c r="R2200" t="str">
        <f t="shared" si="207"/>
        <v>tabletop games</v>
      </c>
      <c r="S2200" s="10">
        <f t="shared" si="208"/>
        <v>38639.513888888891</v>
      </c>
      <c r="T2200" s="10">
        <f t="shared" si="209"/>
        <v>38669.555555555555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games/</v>
      </c>
      <c r="R2201" t="str">
        <f t="shared" si="207"/>
        <v>tabletop games</v>
      </c>
      <c r="S2201" s="10">
        <f t="shared" si="208"/>
        <v>38609.416643518518</v>
      </c>
      <c r="T2201" s="10">
        <f t="shared" si="209"/>
        <v>38639.416643518518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games/</v>
      </c>
      <c r="R2202" t="str">
        <f t="shared" si="207"/>
        <v>tabletop games</v>
      </c>
      <c r="S2202" s="10">
        <f t="shared" si="208"/>
        <v>38510.625787037032</v>
      </c>
      <c r="T2202" s="10">
        <f t="shared" si="209"/>
        <v>38538.125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music/</v>
      </c>
      <c r="R2203" t="str">
        <f t="shared" si="207"/>
        <v>electronic music</v>
      </c>
      <c r="S2203" s="10">
        <f t="shared" si="208"/>
        <v>37623.846817129634</v>
      </c>
      <c r="T2203" s="10">
        <f t="shared" si="209"/>
        <v>37637.846817129634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music/</v>
      </c>
      <c r="R2204" t="str">
        <f t="shared" si="207"/>
        <v>electronic music</v>
      </c>
      <c r="S2204" s="10">
        <f t="shared" si="208"/>
        <v>37531.849166666667</v>
      </c>
      <c r="T2204" s="10">
        <f t="shared" si="209"/>
        <v>37561.849166666667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music/</v>
      </c>
      <c r="R2205" t="str">
        <f t="shared" si="207"/>
        <v>electronic music</v>
      </c>
      <c r="S2205" s="10">
        <f t="shared" si="208"/>
        <v>38588.85974537037</v>
      </c>
      <c r="T2205" s="10">
        <f t="shared" si="209"/>
        <v>38618.85974537037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music/</v>
      </c>
      <c r="R2206" t="str">
        <f t="shared" si="207"/>
        <v>electronic music</v>
      </c>
      <c r="S2206" s="10">
        <f t="shared" si="208"/>
        <v>37659.311562499999</v>
      </c>
      <c r="T2206" s="10">
        <f t="shared" si="209"/>
        <v>37689.311562499999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music/</v>
      </c>
      <c r="R2207" t="str">
        <f t="shared" si="207"/>
        <v>electronic music</v>
      </c>
      <c r="S2207" s="10">
        <f t="shared" si="208"/>
        <v>37378.82163194444</v>
      </c>
      <c r="T2207" s="10">
        <f t="shared" si="209"/>
        <v>37408.82163194444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music/</v>
      </c>
      <c r="R2208" t="str">
        <f t="shared" si="207"/>
        <v>electronic music</v>
      </c>
      <c r="S2208" s="10">
        <f t="shared" si="208"/>
        <v>37344.257222222222</v>
      </c>
      <c r="T2208" s="10">
        <f t="shared" si="209"/>
        <v>37362.257222222222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music/</v>
      </c>
      <c r="R2209" t="str">
        <f t="shared" si="207"/>
        <v>electronic music</v>
      </c>
      <c r="S2209" s="10">
        <f t="shared" si="208"/>
        <v>37911.194131944445</v>
      </c>
      <c r="T2209" s="10">
        <f t="shared" si="209"/>
        <v>37941.235798611109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music/</v>
      </c>
      <c r="R2210" t="str">
        <f t="shared" si="207"/>
        <v>electronic music</v>
      </c>
      <c r="S2210" s="10">
        <f t="shared" si="208"/>
        <v>37293.882245370369</v>
      </c>
      <c r="T2210" s="10">
        <f t="shared" si="209"/>
        <v>37353.166666666664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music/</v>
      </c>
      <c r="R2211" t="str">
        <f t="shared" si="207"/>
        <v>electronic music</v>
      </c>
      <c r="S2211" s="10">
        <f t="shared" si="208"/>
        <v>38079.479675925926</v>
      </c>
      <c r="T2211" s="10">
        <f t="shared" si="209"/>
        <v>38090.958333333336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music/</v>
      </c>
      <c r="R2212" t="str">
        <f t="shared" si="207"/>
        <v>electronic music</v>
      </c>
      <c r="S2212" s="10">
        <f t="shared" si="208"/>
        <v>37303.066087962965</v>
      </c>
      <c r="T2212" s="10">
        <f t="shared" si="209"/>
        <v>37360.73333333333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music/</v>
      </c>
      <c r="R2213" t="str">
        <f t="shared" si="207"/>
        <v>electronic music</v>
      </c>
      <c r="S2213" s="10">
        <f t="shared" si="208"/>
        <v>38063.785011574073</v>
      </c>
      <c r="T2213" s="10">
        <f t="shared" si="209"/>
        <v>38086.290972222225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music/</v>
      </c>
      <c r="R2214" t="str">
        <f t="shared" si="207"/>
        <v>electronic music</v>
      </c>
      <c r="S2214" s="10">
        <f t="shared" si="208"/>
        <v>37895.747418981482</v>
      </c>
      <c r="T2214" s="10">
        <f t="shared" si="209"/>
        <v>37929.041666666664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music/</v>
      </c>
      <c r="R2215" t="str">
        <f t="shared" si="207"/>
        <v>electronic music</v>
      </c>
      <c r="S2215" s="10">
        <f t="shared" si="208"/>
        <v>38456.826145833329</v>
      </c>
      <c r="T2215" s="10">
        <f t="shared" si="209"/>
        <v>38486.826145833329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music/</v>
      </c>
      <c r="R2216" t="str">
        <f t="shared" si="207"/>
        <v>electronic music</v>
      </c>
      <c r="S2216" s="10">
        <f t="shared" si="208"/>
        <v>37993.792222222226</v>
      </c>
      <c r="T2216" s="10">
        <f t="shared" si="209"/>
        <v>38023.792222222226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music/</v>
      </c>
      <c r="R2217" t="str">
        <f t="shared" si="207"/>
        <v>electronic music</v>
      </c>
      <c r="S2217" s="10">
        <f t="shared" si="208"/>
        <v>37305.717268518521</v>
      </c>
      <c r="T2217" s="10">
        <f t="shared" si="209"/>
        <v>37328.290972222225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music/</v>
      </c>
      <c r="R2218" t="str">
        <f t="shared" si="207"/>
        <v>electronic music</v>
      </c>
      <c r="S2218" s="10">
        <f t="shared" si="208"/>
        <v>38541.751678240747</v>
      </c>
      <c r="T2218" s="10">
        <f t="shared" si="209"/>
        <v>38555.751678240747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music/</v>
      </c>
      <c r="R2219" t="str">
        <f t="shared" si="207"/>
        <v>electronic music</v>
      </c>
      <c r="S2219" s="10">
        <f t="shared" si="208"/>
        <v>38646.776770833334</v>
      </c>
      <c r="T2219" s="10">
        <f t="shared" si="209"/>
        <v>38657.333333333328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music/</v>
      </c>
      <c r="R2220" t="str">
        <f t="shared" si="207"/>
        <v>electronic music</v>
      </c>
      <c r="S2220" s="10">
        <f t="shared" si="208"/>
        <v>37474.812303240738</v>
      </c>
      <c r="T2220" s="10">
        <f t="shared" si="209"/>
        <v>37497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music/</v>
      </c>
      <c r="R2221" t="str">
        <f t="shared" si="207"/>
        <v>electronic music</v>
      </c>
      <c r="S2221" s="10">
        <f t="shared" si="208"/>
        <v>38552.718888888892</v>
      </c>
      <c r="T2221" s="10">
        <f t="shared" si="209"/>
        <v>38582.718888888892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music/</v>
      </c>
      <c r="R2222" t="str">
        <f t="shared" si="207"/>
        <v>electronic music</v>
      </c>
      <c r="S2222" s="10">
        <f t="shared" si="208"/>
        <v>37799.060601851852</v>
      </c>
      <c r="T2222" s="10">
        <f t="shared" si="209"/>
        <v>37829.060601851852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games/</v>
      </c>
      <c r="R2223" t="str">
        <f t="shared" si="207"/>
        <v>tabletop games</v>
      </c>
      <c r="S2223" s="10">
        <f t="shared" si="208"/>
        <v>38799.666770833333</v>
      </c>
      <c r="T2223" s="10">
        <f t="shared" si="209"/>
        <v>38830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games/</v>
      </c>
      <c r="R2224" t="str">
        <f t="shared" si="207"/>
        <v>tabletop games</v>
      </c>
      <c r="S2224" s="10">
        <f t="shared" si="208"/>
        <v>37253.787581018521</v>
      </c>
      <c r="T2224" s="10">
        <f t="shared" si="209"/>
        <v>37283.787581018521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games/</v>
      </c>
      <c r="R2225" t="str">
        <f t="shared" si="207"/>
        <v>tabletop games</v>
      </c>
      <c r="S2225" s="10">
        <f t="shared" si="208"/>
        <v>38499.640833333338</v>
      </c>
      <c r="T2225" s="10">
        <f t="shared" si="209"/>
        <v>38529.640833333338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games/</v>
      </c>
      <c r="R2226" t="str">
        <f t="shared" si="207"/>
        <v>tabletop games</v>
      </c>
      <c r="S2226" s="10">
        <f t="shared" si="208"/>
        <v>38991.667534722219</v>
      </c>
      <c r="T2226" s="10">
        <f t="shared" si="209"/>
        <v>39019.791666666672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games/</v>
      </c>
      <c r="R2227" t="str">
        <f t="shared" si="207"/>
        <v>tabletop games</v>
      </c>
      <c r="S2227" s="10">
        <f t="shared" si="208"/>
        <v>38220.79184027778</v>
      </c>
      <c r="T2227" s="10">
        <f t="shared" si="209"/>
        <v>38250.79184027778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games/</v>
      </c>
      <c r="R2228" t="str">
        <f t="shared" si="207"/>
        <v>tabletop games</v>
      </c>
      <c r="S2228" s="10">
        <f t="shared" si="208"/>
        <v>38728.79886574074</v>
      </c>
      <c r="T2228" s="10">
        <f t="shared" si="209"/>
        <v>38759.207638888889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games/</v>
      </c>
      <c r="R2229" t="str">
        <f t="shared" si="207"/>
        <v>tabletop games</v>
      </c>
      <c r="S2229" s="10">
        <f t="shared" si="208"/>
        <v>37908.807349537034</v>
      </c>
      <c r="T2229" s="10">
        <f t="shared" si="209"/>
        <v>37938.849016203705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games/</v>
      </c>
      <c r="R2230" t="str">
        <f t="shared" si="207"/>
        <v>tabletop games</v>
      </c>
      <c r="S2230" s="10">
        <f t="shared" si="208"/>
        <v>38549.278194444443</v>
      </c>
      <c r="T2230" s="10">
        <f t="shared" si="209"/>
        <v>38579.278194444443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games/</v>
      </c>
      <c r="R2231" t="str">
        <f t="shared" si="207"/>
        <v>tabletop games</v>
      </c>
      <c r="S2231" s="10">
        <f t="shared" si="208"/>
        <v>37831.664247685185</v>
      </c>
      <c r="T2231" s="10">
        <f t="shared" si="209"/>
        <v>37867.166666666664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games/</v>
      </c>
      <c r="R2232" t="str">
        <f t="shared" si="207"/>
        <v>tabletop games</v>
      </c>
      <c r="S2232" s="10">
        <f t="shared" si="208"/>
        <v>38071.881099537037</v>
      </c>
      <c r="T2232" s="10">
        <f t="shared" si="209"/>
        <v>38101.881099537037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games/</v>
      </c>
      <c r="R2233" t="str">
        <f t="shared" si="207"/>
        <v>tabletop games</v>
      </c>
      <c r="S2233" s="10">
        <f t="shared" si="208"/>
        <v>37770.910891203705</v>
      </c>
      <c r="T2233" s="10">
        <f t="shared" si="209"/>
        <v>37797.208333333336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games/</v>
      </c>
      <c r="R2234" t="str">
        <f t="shared" si="207"/>
        <v>tabletop games</v>
      </c>
      <c r="S2234" s="10">
        <f t="shared" si="208"/>
        <v>38153.794074074074</v>
      </c>
      <c r="T2234" s="10">
        <f t="shared" si="209"/>
        <v>38186.125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games/</v>
      </c>
      <c r="R2235" t="str">
        <f t="shared" si="207"/>
        <v>tabletop games</v>
      </c>
      <c r="S2235" s="10">
        <f t="shared" si="208"/>
        <v>38678.378923611104</v>
      </c>
      <c r="T2235" s="10">
        <f t="shared" si="209"/>
        <v>38699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games/</v>
      </c>
      <c r="R2236" t="str">
        <f t="shared" si="207"/>
        <v>tabletop games</v>
      </c>
      <c r="S2236" s="10">
        <f t="shared" si="208"/>
        <v>39057.824618055558</v>
      </c>
      <c r="T2236" s="10">
        <f t="shared" si="209"/>
        <v>39087.824618055558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games/</v>
      </c>
      <c r="R2237" t="str">
        <f t="shared" si="207"/>
        <v>tabletop games</v>
      </c>
      <c r="S2237" s="10">
        <f t="shared" si="208"/>
        <v>38409.022118055553</v>
      </c>
      <c r="T2237" s="10">
        <f t="shared" si="209"/>
        <v>38438.980451388896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games/</v>
      </c>
      <c r="R2238" t="str">
        <f t="shared" si="207"/>
        <v>tabletop games</v>
      </c>
      <c r="S2238" s="10">
        <f t="shared" si="208"/>
        <v>38718.617164351846</v>
      </c>
      <c r="T2238" s="10">
        <f t="shared" si="209"/>
        <v>38748.617164351846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games/</v>
      </c>
      <c r="R2239" t="str">
        <f t="shared" si="207"/>
        <v>tabletop games</v>
      </c>
      <c r="S2239" s="10">
        <f t="shared" si="208"/>
        <v>38262.003275462965</v>
      </c>
      <c r="T2239" s="10">
        <f t="shared" si="209"/>
        <v>38302.332638888889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games/</v>
      </c>
      <c r="R2240" t="str">
        <f t="shared" si="207"/>
        <v>tabletop games</v>
      </c>
      <c r="S2240" s="10">
        <f t="shared" si="208"/>
        <v>39121.621712962966</v>
      </c>
      <c r="T2240" s="10">
        <f t="shared" si="209"/>
        <v>39151.621712962966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games/</v>
      </c>
      <c r="R2241" t="str">
        <f t="shared" si="207"/>
        <v>tabletop games</v>
      </c>
      <c r="S2241" s="10">
        <f t="shared" si="208"/>
        <v>37919.958495370374</v>
      </c>
      <c r="T2241" s="10">
        <f t="shared" si="209"/>
        <v>37956.168055555558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games/</v>
      </c>
      <c r="R2242" t="str">
        <f t="shared" si="207"/>
        <v>tabletop games</v>
      </c>
      <c r="S2242" s="10">
        <f t="shared" si="208"/>
        <v>38799.825740740736</v>
      </c>
      <c r="T2242" s="10">
        <f t="shared" si="209"/>
        <v>38829.825740740736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5">
        <f t="shared" ref="P2243:P2306" si="211">E2243/L2243</f>
        <v>49.472392638036808</v>
      </c>
      <c r="Q2243" t="str">
        <f t="shared" ref="Q2243:Q2306" si="212">LEFT(N2243,FIND("/",N2243))</f>
        <v>games/</v>
      </c>
      <c r="R2243" t="str">
        <f t="shared" ref="R2243:R2306" si="213">RIGHT(N2243,LEN(N2243)-FIND("/",N2243))</f>
        <v>tabletop games</v>
      </c>
      <c r="S2243" s="10">
        <f t="shared" ref="S2243:S2306" si="214">(((J2243/60)/60)/24+DATE(1960,1,1))</f>
        <v>39113.827546296292</v>
      </c>
      <c r="T2243" s="10">
        <f t="shared" ref="T2243:T2306" si="215">(((I2243/60)/60)/24+DATE(1960,1,1))</f>
        <v>39143.827546296292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games/</v>
      </c>
      <c r="R2244" t="str">
        <f t="shared" si="213"/>
        <v>tabletop games</v>
      </c>
      <c r="S2244" s="10">
        <f t="shared" si="214"/>
        <v>37916.575613425928</v>
      </c>
      <c r="T2244" s="10">
        <f t="shared" si="215"/>
        <v>37952.126388888886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games/</v>
      </c>
      <c r="R2245" t="str">
        <f t="shared" si="213"/>
        <v>tabletop games</v>
      </c>
      <c r="S2245" s="10">
        <f t="shared" si="214"/>
        <v>39147.751041666663</v>
      </c>
      <c r="T2245" s="10">
        <f t="shared" si="215"/>
        <v>39154.125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games/</v>
      </c>
      <c r="R2246" t="str">
        <f t="shared" si="213"/>
        <v>tabletop games</v>
      </c>
      <c r="S2246" s="10">
        <f t="shared" si="214"/>
        <v>38994.818819444445</v>
      </c>
      <c r="T2246" s="10">
        <f t="shared" si="215"/>
        <v>39006.854166666672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games/</v>
      </c>
      <c r="R2247" t="str">
        <f t="shared" si="213"/>
        <v>tabletop games</v>
      </c>
      <c r="S2247" s="10">
        <f t="shared" si="214"/>
        <v>38007.708530092597</v>
      </c>
      <c r="T2247" s="10">
        <f t="shared" si="215"/>
        <v>38038.75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games/</v>
      </c>
      <c r="R2248" t="str">
        <f t="shared" si="213"/>
        <v>tabletop games</v>
      </c>
      <c r="S2248" s="10">
        <f t="shared" si="214"/>
        <v>38568.79178240741</v>
      </c>
      <c r="T2248" s="10">
        <f t="shared" si="215"/>
        <v>38598.79178240741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games/</v>
      </c>
      <c r="R2249" t="str">
        <f t="shared" si="213"/>
        <v>tabletop games</v>
      </c>
      <c r="S2249" s="10">
        <f t="shared" si="214"/>
        <v>38547.666261574079</v>
      </c>
      <c r="T2249" s="10">
        <f t="shared" si="215"/>
        <v>38561.666261574079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games/</v>
      </c>
      <c r="R2250" t="str">
        <f t="shared" si="213"/>
        <v>tabletop games</v>
      </c>
      <c r="S2250" s="10">
        <f t="shared" si="214"/>
        <v>39035.875902777778</v>
      </c>
      <c r="T2250" s="10">
        <f t="shared" si="215"/>
        <v>39065.875902777778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games/</v>
      </c>
      <c r="R2251" t="str">
        <f t="shared" si="213"/>
        <v>tabletop games</v>
      </c>
      <c r="S2251" s="10">
        <f t="shared" si="214"/>
        <v>37683.703298611108</v>
      </c>
      <c r="T2251" s="10">
        <f t="shared" si="215"/>
        <v>37713.661631944444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games/</v>
      </c>
      <c r="R2252" t="str">
        <f t="shared" si="213"/>
        <v>tabletop games</v>
      </c>
      <c r="S2252" s="10">
        <f t="shared" si="214"/>
        <v>39024.005474537036</v>
      </c>
      <c r="T2252" s="10">
        <f t="shared" si="215"/>
        <v>39054.0471412037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games/</v>
      </c>
      <c r="R2253" t="str">
        <f t="shared" si="213"/>
        <v>tabletop games</v>
      </c>
      <c r="S2253" s="10">
        <f t="shared" si="214"/>
        <v>38193.34579861111</v>
      </c>
      <c r="T2253" s="10">
        <f t="shared" si="215"/>
        <v>38214.34579861111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games/</v>
      </c>
      <c r="R2254" t="str">
        <f t="shared" si="213"/>
        <v>tabletop games</v>
      </c>
      <c r="S2254" s="10">
        <f t="shared" si="214"/>
        <v>38920.327986111108</v>
      </c>
      <c r="T2254" s="10">
        <f t="shared" si="215"/>
        <v>38935.327986111108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games/</v>
      </c>
      <c r="R2255" t="str">
        <f t="shared" si="213"/>
        <v>tabletop games</v>
      </c>
      <c r="S2255" s="10">
        <f t="shared" si="214"/>
        <v>38643.631331018521</v>
      </c>
      <c r="T2255" s="10">
        <f t="shared" si="215"/>
        <v>38673.672997685186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games/</v>
      </c>
      <c r="R2256" t="str">
        <f t="shared" si="213"/>
        <v>tabletop games</v>
      </c>
      <c r="S2256" s="10">
        <f t="shared" si="214"/>
        <v>39099.647777777776</v>
      </c>
      <c r="T2256" s="10">
        <f t="shared" si="215"/>
        <v>39106.647777777776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games/</v>
      </c>
      <c r="R2257" t="str">
        <f t="shared" si="213"/>
        <v>tabletop games</v>
      </c>
      <c r="S2257" s="10">
        <f t="shared" si="214"/>
        <v>38814.951979166668</v>
      </c>
      <c r="T2257" s="10">
        <f t="shared" si="215"/>
        <v>38844.951979166668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games/</v>
      </c>
      <c r="R2258" t="str">
        <f t="shared" si="213"/>
        <v>tabletop games</v>
      </c>
      <c r="S2258" s="10">
        <f t="shared" si="214"/>
        <v>39029.451921296291</v>
      </c>
      <c r="T2258" s="10">
        <f t="shared" si="215"/>
        <v>39043.451921296291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games/</v>
      </c>
      <c r="R2259" t="str">
        <f t="shared" si="213"/>
        <v>tabletop games</v>
      </c>
      <c r="S2259" s="10">
        <f t="shared" si="214"/>
        <v>38852.936678240745</v>
      </c>
      <c r="T2259" s="10">
        <f t="shared" si="215"/>
        <v>38887.958333333328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games/</v>
      </c>
      <c r="R2260" t="str">
        <f t="shared" si="213"/>
        <v>tabletop games</v>
      </c>
      <c r="S2260" s="10">
        <f t="shared" si="214"/>
        <v>38483.75100694444</v>
      </c>
      <c r="T2260" s="10">
        <f t="shared" si="215"/>
        <v>38513.75100694444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games/</v>
      </c>
      <c r="R2261" t="str">
        <f t="shared" si="213"/>
        <v>tabletop games</v>
      </c>
      <c r="S2261" s="10">
        <f t="shared" si="214"/>
        <v>39049.804814814815</v>
      </c>
      <c r="T2261" s="10">
        <f t="shared" si="215"/>
        <v>39059.804814814815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games/</v>
      </c>
      <c r="R2262" t="str">
        <f t="shared" si="213"/>
        <v>tabletop games</v>
      </c>
      <c r="S2262" s="10">
        <f t="shared" si="214"/>
        <v>38042.016782407409</v>
      </c>
      <c r="T2262" s="10">
        <f t="shared" si="215"/>
        <v>38071.975115740745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games/</v>
      </c>
      <c r="R2263" t="str">
        <f t="shared" si="213"/>
        <v>tabletop games</v>
      </c>
      <c r="S2263" s="10">
        <f t="shared" si="214"/>
        <v>39106.724768518514</v>
      </c>
      <c r="T2263" s="10">
        <f t="shared" si="215"/>
        <v>39127.724768518514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games/</v>
      </c>
      <c r="R2264" t="str">
        <f t="shared" si="213"/>
        <v>tabletop games</v>
      </c>
      <c r="S2264" s="10">
        <f t="shared" si="214"/>
        <v>38273.585162037038</v>
      </c>
      <c r="T2264" s="10">
        <f t="shared" si="215"/>
        <v>38308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games/</v>
      </c>
      <c r="R2265" t="str">
        <f t="shared" si="213"/>
        <v>tabletop games</v>
      </c>
      <c r="S2265" s="10">
        <f t="shared" si="214"/>
        <v>38361.832326388889</v>
      </c>
      <c r="T2265" s="10">
        <f t="shared" si="215"/>
        <v>38382.832326388889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games/</v>
      </c>
      <c r="R2266" t="str">
        <f t="shared" si="213"/>
        <v>tabletop games</v>
      </c>
      <c r="S2266" s="10">
        <f t="shared" si="214"/>
        <v>38843.582337962958</v>
      </c>
      <c r="T2266" s="10">
        <f t="shared" si="215"/>
        <v>38860.125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games/</v>
      </c>
      <c r="R2267" t="str">
        <f t="shared" si="213"/>
        <v>tabletop games</v>
      </c>
      <c r="S2267" s="10">
        <f t="shared" si="214"/>
        <v>39036.853090277778</v>
      </c>
      <c r="T2267" s="10">
        <f t="shared" si="215"/>
        <v>39043.853090277778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games/</v>
      </c>
      <c r="R2268" t="str">
        <f t="shared" si="213"/>
        <v>tabletop games</v>
      </c>
      <c r="S2268" s="10">
        <f t="shared" si="214"/>
        <v>38816.874907407408</v>
      </c>
      <c r="T2268" s="10">
        <f t="shared" si="215"/>
        <v>38834.083333333328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games/</v>
      </c>
      <c r="R2269" t="str">
        <f t="shared" si="213"/>
        <v>tabletop games</v>
      </c>
      <c r="S2269" s="10">
        <f t="shared" si="214"/>
        <v>38315.829826388886</v>
      </c>
      <c r="T2269" s="10">
        <f t="shared" si="215"/>
        <v>38341.041666666672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games/</v>
      </c>
      <c r="R2270" t="str">
        <f t="shared" si="213"/>
        <v>tabletop games</v>
      </c>
      <c r="S2270" s="10">
        <f t="shared" si="214"/>
        <v>39123.082349537035</v>
      </c>
      <c r="T2270" s="10">
        <f t="shared" si="215"/>
        <v>39153.082349537035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games/</v>
      </c>
      <c r="R2271" t="str">
        <f t="shared" si="213"/>
        <v>tabletop games</v>
      </c>
      <c r="S2271" s="10">
        <f t="shared" si="214"/>
        <v>39123.704432870371</v>
      </c>
      <c r="T2271" s="10">
        <f t="shared" si="215"/>
        <v>39148.208333333328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games/</v>
      </c>
      <c r="R2272" t="str">
        <f t="shared" si="213"/>
        <v>tabletop games</v>
      </c>
      <c r="S2272" s="10">
        <f t="shared" si="214"/>
        <v>39072.869363425925</v>
      </c>
      <c r="T2272" s="10">
        <f t="shared" si="215"/>
        <v>39092.915972222225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games/</v>
      </c>
      <c r="R2273" t="str">
        <f t="shared" si="213"/>
        <v>tabletop games</v>
      </c>
      <c r="S2273" s="10">
        <f t="shared" si="214"/>
        <v>39031.000046296293</v>
      </c>
      <c r="T2273" s="10">
        <f t="shared" si="215"/>
        <v>39061.000046296293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games/</v>
      </c>
      <c r="R2274" t="str">
        <f t="shared" si="213"/>
        <v>tabletop games</v>
      </c>
      <c r="S2274" s="10">
        <f t="shared" si="214"/>
        <v>38662.699490740735</v>
      </c>
      <c r="T2274" s="10">
        <f t="shared" si="215"/>
        <v>38692.699490740735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games/</v>
      </c>
      <c r="R2275" t="str">
        <f t="shared" si="213"/>
        <v>tabletop games</v>
      </c>
      <c r="S2275" s="10">
        <f t="shared" si="214"/>
        <v>39128.549097222218</v>
      </c>
      <c r="T2275" s="10">
        <f t="shared" si="215"/>
        <v>39153.507430555561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games/</v>
      </c>
      <c r="R2276" t="str">
        <f t="shared" si="213"/>
        <v>tabletop games</v>
      </c>
      <c r="S2276" s="10">
        <f t="shared" si="214"/>
        <v>38010.500659722224</v>
      </c>
      <c r="T2276" s="10">
        <f t="shared" si="215"/>
        <v>38040.500659722224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games/</v>
      </c>
      <c r="R2277" t="str">
        <f t="shared" si="213"/>
        <v>tabletop games</v>
      </c>
      <c r="S2277" s="10">
        <f t="shared" si="214"/>
        <v>38312.616655092599</v>
      </c>
      <c r="T2277" s="10">
        <f t="shared" si="215"/>
        <v>38342.616655092599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games/</v>
      </c>
      <c r="R2278" t="str">
        <f t="shared" si="213"/>
        <v>tabletop games</v>
      </c>
      <c r="S2278" s="10">
        <f t="shared" si="214"/>
        <v>37961.651493055557</v>
      </c>
      <c r="T2278" s="10">
        <f t="shared" si="215"/>
        <v>37991.651493055557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games/</v>
      </c>
      <c r="R2279" t="str">
        <f t="shared" si="213"/>
        <v>tabletop games</v>
      </c>
      <c r="S2279" s="10">
        <f t="shared" si="214"/>
        <v>37283.678506944445</v>
      </c>
      <c r="T2279" s="10">
        <f t="shared" si="215"/>
        <v>37313.678506944445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games/</v>
      </c>
      <c r="R2280" t="str">
        <f t="shared" si="213"/>
        <v>tabletop games</v>
      </c>
      <c r="S2280" s="10">
        <f t="shared" si="214"/>
        <v>38685.709108796291</v>
      </c>
      <c r="T2280" s="10">
        <f t="shared" si="215"/>
        <v>38719.957638888889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games/</v>
      </c>
      <c r="R2281" t="str">
        <f t="shared" si="213"/>
        <v>tabletop games</v>
      </c>
      <c r="S2281" s="10">
        <f t="shared" si="214"/>
        <v>38367.806701388887</v>
      </c>
      <c r="T2281" s="10">
        <f t="shared" si="215"/>
        <v>38386.166666666672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games/</v>
      </c>
      <c r="R2282" t="str">
        <f t="shared" si="213"/>
        <v>tabletop games</v>
      </c>
      <c r="S2282" s="10">
        <f t="shared" si="214"/>
        <v>38581.624895833331</v>
      </c>
      <c r="T2282" s="10">
        <f t="shared" si="215"/>
        <v>38611.624895833331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music/</v>
      </c>
      <c r="R2283" t="str">
        <f t="shared" si="213"/>
        <v>rock</v>
      </c>
      <c r="S2283" s="10">
        <f t="shared" si="214"/>
        <v>37034.285844907405</v>
      </c>
      <c r="T2283" s="10">
        <f t="shared" si="215"/>
        <v>37096.284722222219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music/</v>
      </c>
      <c r="R2284" t="str">
        <f t="shared" si="213"/>
        <v>rock</v>
      </c>
      <c r="S2284" s="10">
        <f t="shared" si="214"/>
        <v>38670.17460648148</v>
      </c>
      <c r="T2284" s="10">
        <f t="shared" si="215"/>
        <v>38730.17460648148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music/</v>
      </c>
      <c r="R2285" t="str">
        <f t="shared" si="213"/>
        <v>rock</v>
      </c>
      <c r="S2285" s="10">
        <f t="shared" si="214"/>
        <v>37325.125046296293</v>
      </c>
      <c r="T2285" s="10">
        <f t="shared" si="215"/>
        <v>37385.083379629628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music/</v>
      </c>
      <c r="R2286" t="str">
        <f t="shared" si="213"/>
        <v>rock</v>
      </c>
      <c r="S2286" s="10">
        <f t="shared" si="214"/>
        <v>36932.796817129631</v>
      </c>
      <c r="T2286" s="10">
        <f t="shared" si="215"/>
        <v>36961.166666666664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music/</v>
      </c>
      <c r="R2287" t="str">
        <f t="shared" si="213"/>
        <v>rock</v>
      </c>
      <c r="S2287" s="10">
        <f t="shared" si="214"/>
        <v>37406.185682870368</v>
      </c>
      <c r="T2287" s="10">
        <f t="shared" si="215"/>
        <v>37436.185682870368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music/</v>
      </c>
      <c r="R2288" t="str">
        <f t="shared" si="213"/>
        <v>rock</v>
      </c>
      <c r="S2288" s="10">
        <f t="shared" si="214"/>
        <v>37841.963587962964</v>
      </c>
      <c r="T2288" s="10">
        <f t="shared" si="215"/>
        <v>37870.165972222225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music/</v>
      </c>
      <c r="R2289" t="str">
        <f t="shared" si="213"/>
        <v>rock</v>
      </c>
      <c r="S2289" s="10">
        <f t="shared" si="214"/>
        <v>38139.667361111111</v>
      </c>
      <c r="T2289" s="10">
        <f t="shared" si="215"/>
        <v>38160.667361111111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music/</v>
      </c>
      <c r="R2290" t="str">
        <f t="shared" si="213"/>
        <v>rock</v>
      </c>
      <c r="S2290" s="10">
        <f t="shared" si="214"/>
        <v>37414.827418981484</v>
      </c>
      <c r="T2290" s="10">
        <f t="shared" si="215"/>
        <v>37433.75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music/</v>
      </c>
      <c r="R2291" t="str">
        <f t="shared" si="213"/>
        <v>rock</v>
      </c>
      <c r="S2291" s="10">
        <f t="shared" si="214"/>
        <v>37918.998379629629</v>
      </c>
      <c r="T2291" s="10">
        <f t="shared" si="215"/>
        <v>37961.973611111112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music/</v>
      </c>
      <c r="R2292" t="str">
        <f t="shared" si="213"/>
        <v>rock</v>
      </c>
      <c r="S2292" s="10">
        <f t="shared" si="214"/>
        <v>36417.253819444442</v>
      </c>
      <c r="T2292" s="10">
        <f t="shared" si="215"/>
        <v>36495.708333333336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music/</v>
      </c>
      <c r="R2293" t="str">
        <f t="shared" si="213"/>
        <v>rock</v>
      </c>
      <c r="S2293" s="10">
        <f t="shared" si="214"/>
        <v>37334.977060185185</v>
      </c>
      <c r="T2293" s="10">
        <f t="shared" si="215"/>
        <v>37369.166666666664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music/</v>
      </c>
      <c r="R2294" t="str">
        <f t="shared" si="213"/>
        <v>rock</v>
      </c>
      <c r="S2294" s="10">
        <f t="shared" si="214"/>
        <v>37334.697638888887</v>
      </c>
      <c r="T2294" s="10">
        <f t="shared" si="215"/>
        <v>37364.697638888887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music/</v>
      </c>
      <c r="R2295" t="str">
        <f t="shared" si="213"/>
        <v>rock</v>
      </c>
      <c r="S2295" s="10">
        <f t="shared" si="214"/>
        <v>37498.708321759259</v>
      </c>
      <c r="T2295" s="10">
        <f t="shared" si="215"/>
        <v>37524.165972222225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music/</v>
      </c>
      <c r="R2296" t="str">
        <f t="shared" si="213"/>
        <v>rock</v>
      </c>
      <c r="S2296" s="10">
        <f t="shared" si="214"/>
        <v>37611.72314814815</v>
      </c>
      <c r="T2296" s="10">
        <f t="shared" si="215"/>
        <v>37641.72314814815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music/</v>
      </c>
      <c r="R2297" t="str">
        <f t="shared" si="213"/>
        <v>rock</v>
      </c>
      <c r="S2297" s="10">
        <f t="shared" si="214"/>
        <v>37617.954351851848</v>
      </c>
      <c r="T2297" s="10">
        <f t="shared" si="215"/>
        <v>37647.954351851848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music/</v>
      </c>
      <c r="R2298" t="str">
        <f t="shared" si="213"/>
        <v>rock</v>
      </c>
      <c r="S2298" s="10">
        <f t="shared" si="214"/>
        <v>37274.731782407405</v>
      </c>
      <c r="T2298" s="10">
        <f t="shared" si="215"/>
        <v>37309.731782407405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music/</v>
      </c>
      <c r="R2299" t="str">
        <f t="shared" si="213"/>
        <v>rock</v>
      </c>
      <c r="S2299" s="10">
        <f t="shared" si="214"/>
        <v>37295.042233796295</v>
      </c>
      <c r="T2299" s="10">
        <f t="shared" si="215"/>
        <v>37329.165972222225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music/</v>
      </c>
      <c r="R2300" t="str">
        <f t="shared" si="213"/>
        <v>rock</v>
      </c>
      <c r="S2300" s="10">
        <f t="shared" si="214"/>
        <v>38041.84065972222</v>
      </c>
      <c r="T2300" s="10">
        <f t="shared" si="215"/>
        <v>38071.798993055556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music/</v>
      </c>
      <c r="R2301" t="str">
        <f t="shared" si="213"/>
        <v>rock</v>
      </c>
      <c r="S2301" s="10">
        <f t="shared" si="214"/>
        <v>36912.032511574071</v>
      </c>
      <c r="T2301" s="10">
        <f t="shared" si="215"/>
        <v>36927.032511574071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music/</v>
      </c>
      <c r="R2302" t="str">
        <f t="shared" si="213"/>
        <v>rock</v>
      </c>
      <c r="S2302" s="10">
        <f t="shared" si="214"/>
        <v>37421.727037037039</v>
      </c>
      <c r="T2302" s="10">
        <f t="shared" si="215"/>
        <v>37435.727037037039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music/</v>
      </c>
      <c r="R2303" t="str">
        <f t="shared" si="213"/>
        <v>indie rock</v>
      </c>
      <c r="S2303" s="10">
        <f t="shared" si="214"/>
        <v>37763.146944444445</v>
      </c>
      <c r="T2303" s="10">
        <f t="shared" si="215"/>
        <v>37793.146944444445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music/</v>
      </c>
      <c r="R2304" t="str">
        <f t="shared" si="213"/>
        <v>indie rock</v>
      </c>
      <c r="S2304" s="10">
        <f t="shared" si="214"/>
        <v>37952.868449074071</v>
      </c>
      <c r="T2304" s="10">
        <f t="shared" si="215"/>
        <v>37986.291666666664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music/</v>
      </c>
      <c r="R2305" t="str">
        <f t="shared" si="213"/>
        <v>indie rock</v>
      </c>
      <c r="S2305" s="10">
        <f t="shared" si="214"/>
        <v>37197.111064814817</v>
      </c>
      <c r="T2305" s="10">
        <f t="shared" si="215"/>
        <v>37237.152731481481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music/</v>
      </c>
      <c r="R2306" t="str">
        <f t="shared" si="213"/>
        <v>indie rock</v>
      </c>
      <c r="S2306" s="10">
        <f t="shared" si="214"/>
        <v>36849.815868055557</v>
      </c>
      <c r="T2306" s="10">
        <f t="shared" si="215"/>
        <v>36891.207638888889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5">
        <f t="shared" ref="P2307:P2370" si="217">E2307/L2307</f>
        <v>109.10778443113773</v>
      </c>
      <c r="Q2307" t="str">
        <f t="shared" ref="Q2307:Q2370" si="218">LEFT(N2307,FIND("/",N2307))</f>
        <v>music/</v>
      </c>
      <c r="R2307" t="str">
        <f t="shared" ref="R2307:R2370" si="219">RIGHT(N2307,LEN(N2307)-FIND("/",N2307))</f>
        <v>indie rock</v>
      </c>
      <c r="S2307" s="10">
        <f t="shared" ref="S2307:S2370" si="220">(((J2307/60)/60)/24+DATE(1960,1,1))</f>
        <v>38181.695277777777</v>
      </c>
      <c r="T2307" s="10">
        <f t="shared" ref="T2307:T2370" si="221">(((I2307/60)/60)/24+DATE(1960,1,1))</f>
        <v>38206.75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music/</v>
      </c>
      <c r="R2308" t="str">
        <f t="shared" si="219"/>
        <v>indie rock</v>
      </c>
      <c r="S2308" s="10">
        <f t="shared" si="220"/>
        <v>37295.16815972222</v>
      </c>
      <c r="T2308" s="10">
        <f t="shared" si="221"/>
        <v>37325.16815972222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music/</v>
      </c>
      <c r="R2309" t="str">
        <f t="shared" si="219"/>
        <v>indie rock</v>
      </c>
      <c r="S2309" s="10">
        <f t="shared" si="220"/>
        <v>37351.802465277775</v>
      </c>
      <c r="T2309" s="10">
        <f t="shared" si="221"/>
        <v>37381.802407407406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music/</v>
      </c>
      <c r="R2310" t="str">
        <f t="shared" si="219"/>
        <v>indie rock</v>
      </c>
      <c r="S2310" s="10">
        <f t="shared" si="220"/>
        <v>38198.962916666671</v>
      </c>
      <c r="T2310" s="10">
        <f t="shared" si="221"/>
        <v>38227.041666666664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music/</v>
      </c>
      <c r="R2311" t="str">
        <f t="shared" si="219"/>
        <v>indie rock</v>
      </c>
      <c r="S2311" s="10">
        <f t="shared" si="220"/>
        <v>37654.987696759257</v>
      </c>
      <c r="T2311" s="10">
        <f t="shared" si="221"/>
        <v>37689.987696759257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music/</v>
      </c>
      <c r="R2312" t="str">
        <f t="shared" si="219"/>
        <v>indie rock</v>
      </c>
      <c r="S2312" s="10">
        <f t="shared" si="220"/>
        <v>37671.79415509259</v>
      </c>
      <c r="T2312" s="10">
        <f t="shared" si="221"/>
        <v>37701.752488425926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music/</v>
      </c>
      <c r="R2313" t="str">
        <f t="shared" si="219"/>
        <v>indie rock</v>
      </c>
      <c r="S2313" s="10">
        <f t="shared" si="220"/>
        <v>38083.004502314812</v>
      </c>
      <c r="T2313" s="10">
        <f t="shared" si="221"/>
        <v>38113.004502314812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music/</v>
      </c>
      <c r="R2314" t="str">
        <f t="shared" si="219"/>
        <v>indie rock</v>
      </c>
      <c r="S2314" s="10">
        <f t="shared" si="220"/>
        <v>38063.632847222223</v>
      </c>
      <c r="T2314" s="10">
        <f t="shared" si="221"/>
        <v>38094.958333333336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music/</v>
      </c>
      <c r="R2315" t="str">
        <f t="shared" si="219"/>
        <v>indie rock</v>
      </c>
      <c r="S2315" s="10">
        <f t="shared" si="220"/>
        <v>37349.958634259259</v>
      </c>
      <c r="T2315" s="10">
        <f t="shared" si="221"/>
        <v>37379.958634259259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music/</v>
      </c>
      <c r="R2316" t="str">
        <f t="shared" si="219"/>
        <v>indie rock</v>
      </c>
      <c r="S2316" s="10">
        <f t="shared" si="220"/>
        <v>37384.551585648151</v>
      </c>
      <c r="T2316" s="10">
        <f t="shared" si="221"/>
        <v>37414.551585648151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music/</v>
      </c>
      <c r="R2317" t="str">
        <f t="shared" si="219"/>
        <v>indie rock</v>
      </c>
      <c r="S2317" s="10">
        <f t="shared" si="220"/>
        <v>37351.72619212963</v>
      </c>
      <c r="T2317" s="10">
        <f t="shared" si="221"/>
        <v>37381.72619212963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music/</v>
      </c>
      <c r="R2318" t="str">
        <f t="shared" si="219"/>
        <v>indie rock</v>
      </c>
      <c r="S2318" s="10">
        <f t="shared" si="220"/>
        <v>36426.725115740745</v>
      </c>
      <c r="T2318" s="10">
        <f t="shared" si="221"/>
        <v>36503.76666666667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music/</v>
      </c>
      <c r="R2319" t="str">
        <f t="shared" si="219"/>
        <v>indie rock</v>
      </c>
      <c r="S2319" s="10">
        <f t="shared" si="220"/>
        <v>36539.542233796295</v>
      </c>
      <c r="T2319" s="10">
        <f t="shared" si="221"/>
        <v>36571.208333333336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music/</v>
      </c>
      <c r="R2320" t="str">
        <f t="shared" si="219"/>
        <v>indie rock</v>
      </c>
      <c r="S2320" s="10">
        <f t="shared" si="220"/>
        <v>36397.643680555557</v>
      </c>
      <c r="T2320" s="10">
        <f t="shared" si="221"/>
        <v>36429.165972222225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music/</v>
      </c>
      <c r="R2321" t="str">
        <f t="shared" si="219"/>
        <v>indie rock</v>
      </c>
      <c r="S2321" s="10">
        <f t="shared" si="220"/>
        <v>37940.082002314812</v>
      </c>
      <c r="T2321" s="10">
        <f t="shared" si="221"/>
        <v>37970.082002314812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music/</v>
      </c>
      <c r="R2322" t="str">
        <f t="shared" si="219"/>
        <v>indie rock</v>
      </c>
      <c r="S2322" s="10">
        <f t="shared" si="220"/>
        <v>38043.817129629628</v>
      </c>
      <c r="T2322" s="10">
        <f t="shared" si="221"/>
        <v>38078.775462962964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food/</v>
      </c>
      <c r="R2323" t="str">
        <f t="shared" si="219"/>
        <v>small batch</v>
      </c>
      <c r="S2323" s="10">
        <f t="shared" si="220"/>
        <v>39146.260428240741</v>
      </c>
      <c r="T2323" s="10">
        <f t="shared" si="221"/>
        <v>39176.21876157407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food/</v>
      </c>
      <c r="R2324" t="str">
        <f t="shared" si="219"/>
        <v>small batch</v>
      </c>
      <c r="S2324" s="10">
        <f t="shared" si="220"/>
        <v>39151.895474537043</v>
      </c>
      <c r="T2324" s="10">
        <f t="shared" si="221"/>
        <v>39181.853807870371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food/</v>
      </c>
      <c r="R2325" t="str">
        <f t="shared" si="219"/>
        <v>small batch</v>
      </c>
      <c r="S2325" s="10">
        <f t="shared" si="220"/>
        <v>39154.755173611105</v>
      </c>
      <c r="T2325" s="10">
        <f t="shared" si="221"/>
        <v>39161.755173611105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food/</v>
      </c>
      <c r="R2326" t="str">
        <f t="shared" si="219"/>
        <v>small batch</v>
      </c>
      <c r="S2326" s="10">
        <f t="shared" si="220"/>
        <v>39137.885243055556</v>
      </c>
      <c r="T2326" s="10">
        <f t="shared" si="221"/>
        <v>39167.843576388885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food/</v>
      </c>
      <c r="R2327" t="str">
        <f t="shared" si="219"/>
        <v>small batch</v>
      </c>
      <c r="S2327" s="10">
        <f t="shared" si="220"/>
        <v>39141.022349537037</v>
      </c>
      <c r="T2327" s="10">
        <f t="shared" si="221"/>
        <v>39170.980682870373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food/</v>
      </c>
      <c r="R2328" t="str">
        <f t="shared" si="219"/>
        <v>small batch</v>
      </c>
      <c r="S2328" s="10">
        <f t="shared" si="220"/>
        <v>39151.034120370372</v>
      </c>
      <c r="T2328" s="10">
        <f t="shared" si="221"/>
        <v>39202.708333333328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food/</v>
      </c>
      <c r="R2329" t="str">
        <f t="shared" si="219"/>
        <v>small batch</v>
      </c>
      <c r="S2329" s="10">
        <f t="shared" si="220"/>
        <v>38189.917129629634</v>
      </c>
      <c r="T2329" s="10">
        <f t="shared" si="221"/>
        <v>38224.917129629634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food/</v>
      </c>
      <c r="R2330" t="str">
        <f t="shared" si="219"/>
        <v>small batch</v>
      </c>
      <c r="S2330" s="10">
        <f t="shared" si="220"/>
        <v>38486.781678240746</v>
      </c>
      <c r="T2330" s="10">
        <f t="shared" si="221"/>
        <v>38516.781678240746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food/</v>
      </c>
      <c r="R2331" t="str">
        <f t="shared" si="219"/>
        <v>small batch</v>
      </c>
      <c r="S2331" s="10">
        <f t="shared" si="220"/>
        <v>38154.624374999999</v>
      </c>
      <c r="T2331" s="10">
        <f t="shared" si="221"/>
        <v>38184.624374999999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food/</v>
      </c>
      <c r="R2332" t="str">
        <f t="shared" si="219"/>
        <v>small batch</v>
      </c>
      <c r="S2332" s="10">
        <f t="shared" si="220"/>
        <v>38679.89980324074</v>
      </c>
      <c r="T2332" s="10">
        <f t="shared" si="221"/>
        <v>38710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food/</v>
      </c>
      <c r="R2333" t="str">
        <f t="shared" si="219"/>
        <v>small batch</v>
      </c>
      <c r="S2333" s="10">
        <f t="shared" si="220"/>
        <v>38186.005671296298</v>
      </c>
      <c r="T2333" s="10">
        <f t="shared" si="221"/>
        <v>38216.005671296298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food/</v>
      </c>
      <c r="R2334" t="str">
        <f t="shared" si="219"/>
        <v>small batch</v>
      </c>
      <c r="S2334" s="10">
        <f t="shared" si="220"/>
        <v>38358.628136574072</v>
      </c>
      <c r="T2334" s="10">
        <f t="shared" si="221"/>
        <v>38388.628136574072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food/</v>
      </c>
      <c r="R2335" t="str">
        <f t="shared" si="219"/>
        <v>small batch</v>
      </c>
      <c r="S2335" s="10">
        <f t="shared" si="220"/>
        <v>38114.650347222225</v>
      </c>
      <c r="T2335" s="10">
        <f t="shared" si="221"/>
        <v>38135.743055555555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food/</v>
      </c>
      <c r="R2336" t="str">
        <f t="shared" si="219"/>
        <v>small batch</v>
      </c>
      <c r="S2336" s="10">
        <f t="shared" si="220"/>
        <v>38265.670115740737</v>
      </c>
      <c r="T2336" s="10">
        <f t="shared" si="221"/>
        <v>38295.731944444444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food/</v>
      </c>
      <c r="R2337" t="str">
        <f t="shared" si="219"/>
        <v>small batch</v>
      </c>
      <c r="S2337" s="10">
        <f t="shared" si="220"/>
        <v>38118.572256944448</v>
      </c>
      <c r="T2337" s="10">
        <f t="shared" si="221"/>
        <v>38148.572256944448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food/</v>
      </c>
      <c r="R2338" t="str">
        <f t="shared" si="219"/>
        <v>small batch</v>
      </c>
      <c r="S2338" s="10">
        <f t="shared" si="220"/>
        <v>38013.924710648149</v>
      </c>
      <c r="T2338" s="10">
        <f t="shared" si="221"/>
        <v>38053.924710648149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food/</v>
      </c>
      <c r="R2339" t="str">
        <f t="shared" si="219"/>
        <v>small batch</v>
      </c>
      <c r="S2339" s="10">
        <f t="shared" si="220"/>
        <v>38133.640543981484</v>
      </c>
      <c r="T2339" s="10">
        <f t="shared" si="221"/>
        <v>38163.640543981484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food/</v>
      </c>
      <c r="R2340" t="str">
        <f t="shared" si="219"/>
        <v>small batch</v>
      </c>
      <c r="S2340" s="10">
        <f t="shared" si="220"/>
        <v>38136.896805555552</v>
      </c>
      <c r="T2340" s="10">
        <f t="shared" si="221"/>
        <v>38166.896805555552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food/</v>
      </c>
      <c r="R2341" t="str">
        <f t="shared" si="219"/>
        <v>small batch</v>
      </c>
      <c r="S2341" s="10">
        <f t="shared" si="220"/>
        <v>39039.79987268518</v>
      </c>
      <c r="T2341" s="10">
        <f t="shared" si="221"/>
        <v>39070.332638888889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food/</v>
      </c>
      <c r="R2342" t="str">
        <f t="shared" si="219"/>
        <v>small batch</v>
      </c>
      <c r="S2342" s="10">
        <f t="shared" si="220"/>
        <v>38990.642800925925</v>
      </c>
      <c r="T2342" s="10">
        <f t="shared" si="221"/>
        <v>39020.642800925925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technology/</v>
      </c>
      <c r="R2343" t="str">
        <f t="shared" si="219"/>
        <v>web</v>
      </c>
      <c r="S2343" s="10">
        <f t="shared" si="220"/>
        <v>38514.813703703709</v>
      </c>
      <c r="T2343" s="10">
        <f t="shared" si="221"/>
        <v>38544.813703703709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technology/</v>
      </c>
      <c r="R2344" t="str">
        <f t="shared" si="219"/>
        <v>web</v>
      </c>
      <c r="S2344" s="10">
        <f t="shared" si="220"/>
        <v>38244.702199074076</v>
      </c>
      <c r="T2344" s="10">
        <f t="shared" si="221"/>
        <v>38265.208333333336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technology/</v>
      </c>
      <c r="R2345" t="str">
        <f t="shared" si="219"/>
        <v>web</v>
      </c>
      <c r="S2345" s="10">
        <f t="shared" si="220"/>
        <v>38674.825289351851</v>
      </c>
      <c r="T2345" s="10">
        <f t="shared" si="221"/>
        <v>38724.82430555555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technology/</v>
      </c>
      <c r="R2346" t="str">
        <f t="shared" si="219"/>
        <v>web</v>
      </c>
      <c r="S2346" s="10">
        <f t="shared" si="220"/>
        <v>38862.727650462963</v>
      </c>
      <c r="T2346" s="10">
        <f t="shared" si="221"/>
        <v>38892.727650462963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technology/</v>
      </c>
      <c r="R2347" t="str">
        <f t="shared" si="219"/>
        <v>web</v>
      </c>
      <c r="S2347" s="10">
        <f t="shared" si="220"/>
        <v>38407.001805555556</v>
      </c>
      <c r="T2347" s="10">
        <f t="shared" si="221"/>
        <v>38441.985416666663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technology/</v>
      </c>
      <c r="R2348" t="str">
        <f t="shared" si="219"/>
        <v>web</v>
      </c>
      <c r="S2348" s="10">
        <f t="shared" si="220"/>
        <v>38962.79896990741</v>
      </c>
      <c r="T2348" s="10">
        <f t="shared" si="221"/>
        <v>39007.79896990741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technology/</v>
      </c>
      <c r="R2349" t="str">
        <f t="shared" si="219"/>
        <v>web</v>
      </c>
      <c r="S2349" s="10">
        <f t="shared" si="220"/>
        <v>38924.607361111113</v>
      </c>
      <c r="T2349" s="10">
        <f t="shared" si="221"/>
        <v>38954.607361111113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technology/</v>
      </c>
      <c r="R2350" t="str">
        <f t="shared" si="219"/>
        <v>web</v>
      </c>
      <c r="S2350" s="10">
        <f t="shared" si="220"/>
        <v>38707.932152777779</v>
      </c>
      <c r="T2350" s="10">
        <f t="shared" si="221"/>
        <v>38767.932152777779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technology/</v>
      </c>
      <c r="R2351" t="str">
        <f t="shared" si="219"/>
        <v>web</v>
      </c>
      <c r="S2351" s="10">
        <f t="shared" si="220"/>
        <v>38545.775787037041</v>
      </c>
      <c r="T2351" s="10">
        <f t="shared" si="221"/>
        <v>38574.775787037041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technology/</v>
      </c>
      <c r="R2352" t="str">
        <f t="shared" si="219"/>
        <v>web</v>
      </c>
      <c r="S2352" s="10">
        <f t="shared" si="220"/>
        <v>39055.842245370368</v>
      </c>
      <c r="T2352" s="10">
        <f t="shared" si="221"/>
        <v>39085.842245370368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technology/</v>
      </c>
      <c r="R2353" t="str">
        <f t="shared" si="219"/>
        <v>web</v>
      </c>
      <c r="S2353" s="10">
        <f t="shared" si="220"/>
        <v>38441.101145833338</v>
      </c>
      <c r="T2353" s="10">
        <f t="shared" si="221"/>
        <v>38471.101145833338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technology/</v>
      </c>
      <c r="R2354" t="str">
        <f t="shared" si="219"/>
        <v>web</v>
      </c>
      <c r="S2354" s="10">
        <f t="shared" si="220"/>
        <v>38448.633703703701</v>
      </c>
      <c r="T2354" s="10">
        <f t="shared" si="221"/>
        <v>38508.633703703701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technology/</v>
      </c>
      <c r="R2355" t="str">
        <f t="shared" si="219"/>
        <v>web</v>
      </c>
      <c r="S2355" s="10">
        <f t="shared" si="220"/>
        <v>38450.676180555558</v>
      </c>
      <c r="T2355" s="10">
        <f t="shared" si="221"/>
        <v>38462.676180555558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technology/</v>
      </c>
      <c r="R2356" t="str">
        <f t="shared" si="219"/>
        <v>web</v>
      </c>
      <c r="S2356" s="10">
        <f t="shared" si="220"/>
        <v>38301.722916666666</v>
      </c>
      <c r="T2356" s="10">
        <f t="shared" si="221"/>
        <v>38361.722916666666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technology/</v>
      </c>
      <c r="R2357" t="str">
        <f t="shared" si="219"/>
        <v>web</v>
      </c>
      <c r="S2357" s="10">
        <f t="shared" si="220"/>
        <v>38443.918240740735</v>
      </c>
      <c r="T2357" s="10">
        <f t="shared" si="221"/>
        <v>38473.918240740735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technology/</v>
      </c>
      <c r="R2358" t="str">
        <f t="shared" si="219"/>
        <v>web</v>
      </c>
      <c r="S2358" s="10">
        <f t="shared" si="220"/>
        <v>38477.78361111111</v>
      </c>
      <c r="T2358" s="10">
        <f t="shared" si="221"/>
        <v>38507.78361111111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technology/</v>
      </c>
      <c r="R2359" t="str">
        <f t="shared" si="219"/>
        <v>web</v>
      </c>
      <c r="S2359" s="10">
        <f t="shared" si="220"/>
        <v>38611.620115740734</v>
      </c>
      <c r="T2359" s="10">
        <f t="shared" si="221"/>
        <v>38641.620115740734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technology/</v>
      </c>
      <c r="R2360" t="str">
        <f t="shared" si="219"/>
        <v>web</v>
      </c>
      <c r="S2360" s="10">
        <f t="shared" si="220"/>
        <v>38325.930972222224</v>
      </c>
      <c r="T2360" s="10">
        <f t="shared" si="221"/>
        <v>38382.027083333334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technology/</v>
      </c>
      <c r="R2361" t="str">
        <f t="shared" si="219"/>
        <v>web</v>
      </c>
      <c r="S2361" s="10">
        <f t="shared" si="220"/>
        <v>38506.649583333332</v>
      </c>
      <c r="T2361" s="10">
        <f t="shared" si="221"/>
        <v>38566.649583333332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technology/</v>
      </c>
      <c r="R2362" t="str">
        <f t="shared" si="219"/>
        <v>web</v>
      </c>
      <c r="S2362" s="10">
        <f t="shared" si="220"/>
        <v>38724.70694444445</v>
      </c>
      <c r="T2362" s="10">
        <f t="shared" si="221"/>
        <v>38754.70694444445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technology/</v>
      </c>
      <c r="R2363" t="str">
        <f t="shared" si="219"/>
        <v>web</v>
      </c>
      <c r="S2363" s="10">
        <f t="shared" si="220"/>
        <v>38813.858888888892</v>
      </c>
      <c r="T2363" s="10">
        <f t="shared" si="221"/>
        <v>38837.916666666672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technology/</v>
      </c>
      <c r="R2364" t="str">
        <f t="shared" si="219"/>
        <v>web</v>
      </c>
      <c r="S2364" s="10">
        <f t="shared" si="220"/>
        <v>38301.688310185185</v>
      </c>
      <c r="T2364" s="10">
        <f t="shared" si="221"/>
        <v>38331.688310185185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technology/</v>
      </c>
      <c r="R2365" t="str">
        <f t="shared" si="219"/>
        <v>web</v>
      </c>
      <c r="S2365" s="10">
        <f t="shared" si="220"/>
        <v>38669.011574074073</v>
      </c>
      <c r="T2365" s="10">
        <f t="shared" si="221"/>
        <v>38714.011574074073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technology/</v>
      </c>
      <c r="R2366" t="str">
        <f t="shared" si="219"/>
        <v>web</v>
      </c>
      <c r="S2366" s="10">
        <f t="shared" si="220"/>
        <v>38595.934675925921</v>
      </c>
      <c r="T2366" s="10">
        <f t="shared" si="221"/>
        <v>38650.934675925921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technology/</v>
      </c>
      <c r="R2367" t="str">
        <f t="shared" si="219"/>
        <v>web</v>
      </c>
      <c r="S2367" s="10">
        <f t="shared" si="220"/>
        <v>38693.736400462964</v>
      </c>
      <c r="T2367" s="10">
        <f t="shared" si="221"/>
        <v>38733.958333333328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technology/</v>
      </c>
      <c r="R2368" t="str">
        <f t="shared" si="219"/>
        <v>web</v>
      </c>
      <c r="S2368" s="10">
        <f t="shared" si="220"/>
        <v>38615.531631944439</v>
      </c>
      <c r="T2368" s="10">
        <f t="shared" si="221"/>
        <v>38645.531631944439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technology/</v>
      </c>
      <c r="R2369" t="str">
        <f t="shared" si="219"/>
        <v>web</v>
      </c>
      <c r="S2369" s="10">
        <f t="shared" si="220"/>
        <v>38772.970092592594</v>
      </c>
      <c r="T2369" s="10">
        <f t="shared" si="221"/>
        <v>38832.928425925929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technology/</v>
      </c>
      <c r="R2370" t="str">
        <f t="shared" si="219"/>
        <v>web</v>
      </c>
      <c r="S2370" s="10">
        <f t="shared" si="220"/>
        <v>38410.721817129626</v>
      </c>
      <c r="T2370" s="10">
        <f t="shared" si="221"/>
        <v>38455.680150462969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5" t="e">
        <f t="shared" ref="P2371:P2434" si="223">E2371/L2371</f>
        <v>#DIV/0!</v>
      </c>
      <c r="Q2371" t="str">
        <f t="shared" ref="Q2371:Q2434" si="224">LEFT(N2371,FIND("/",N2371))</f>
        <v>technology/</v>
      </c>
      <c r="R2371" t="str">
        <f t="shared" ref="R2371:R2434" si="225">RIGHT(N2371,LEN(N2371)-FIND("/",N2371))</f>
        <v>web</v>
      </c>
      <c r="S2371" s="10">
        <f t="shared" ref="S2371:S2434" si="226">(((J2371/60)/60)/24+DATE(1960,1,1))</f>
        <v>38727.812627314815</v>
      </c>
      <c r="T2371" s="10">
        <f t="shared" ref="T2371:T2434" si="227">(((I2371/60)/60)/24+DATE(1960,1,1))</f>
        <v>38757.812627314815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technology/</v>
      </c>
      <c r="R2372" t="str">
        <f t="shared" si="225"/>
        <v>web</v>
      </c>
      <c r="S2372" s="10">
        <f t="shared" si="226"/>
        <v>38308.18913194444</v>
      </c>
      <c r="T2372" s="10">
        <f t="shared" si="227"/>
        <v>38338.18913194444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technology/</v>
      </c>
      <c r="R2373" t="str">
        <f t="shared" si="225"/>
        <v>web</v>
      </c>
      <c r="S2373" s="10">
        <f t="shared" si="226"/>
        <v>38497.777731481481</v>
      </c>
      <c r="T2373" s="10">
        <f t="shared" si="227"/>
        <v>38527.777731481481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technology/</v>
      </c>
      <c r="R2374" t="str">
        <f t="shared" si="225"/>
        <v>web</v>
      </c>
      <c r="S2374" s="10">
        <f t="shared" si="226"/>
        <v>38435.069108796291</v>
      </c>
      <c r="T2374" s="10">
        <f t="shared" si="227"/>
        <v>38465.069108796291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technology/</v>
      </c>
      <c r="R2375" t="str">
        <f t="shared" si="225"/>
        <v>web</v>
      </c>
      <c r="S2375" s="10">
        <f t="shared" si="226"/>
        <v>38562.662314814821</v>
      </c>
      <c r="T2375" s="10">
        <f t="shared" si="227"/>
        <v>38592.662314814821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technology/</v>
      </c>
      <c r="R2376" t="str">
        <f t="shared" si="225"/>
        <v>web</v>
      </c>
      <c r="S2376" s="10">
        <f t="shared" si="226"/>
        <v>38364.843287037031</v>
      </c>
      <c r="T2376" s="10">
        <f t="shared" si="227"/>
        <v>38394.843287037031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technology/</v>
      </c>
      <c r="R2377" t="str">
        <f t="shared" si="225"/>
        <v>web</v>
      </c>
      <c r="S2377" s="10">
        <f t="shared" si="226"/>
        <v>38939.836076388892</v>
      </c>
      <c r="T2377" s="10">
        <f t="shared" si="227"/>
        <v>38969.836076388892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technology/</v>
      </c>
      <c r="R2378" t="str">
        <f t="shared" si="225"/>
        <v>web</v>
      </c>
      <c r="S2378" s="10">
        <f t="shared" si="226"/>
        <v>38665.925532407404</v>
      </c>
      <c r="T2378" s="10">
        <f t="shared" si="227"/>
        <v>38695.925532407404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technology/</v>
      </c>
      <c r="R2379" t="str">
        <f t="shared" si="225"/>
        <v>web</v>
      </c>
      <c r="S2379" s="10">
        <f t="shared" si="226"/>
        <v>39016.870173611111</v>
      </c>
      <c r="T2379" s="10">
        <f t="shared" si="227"/>
        <v>39046.911840277782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technology/</v>
      </c>
      <c r="R2380" t="str">
        <f t="shared" si="225"/>
        <v>web</v>
      </c>
      <c r="S2380" s="10">
        <f t="shared" si="226"/>
        <v>38560.013078703705</v>
      </c>
      <c r="T2380" s="10">
        <f t="shared" si="227"/>
        <v>38589.013078703705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technology/</v>
      </c>
      <c r="R2381" t="str">
        <f t="shared" si="225"/>
        <v>web</v>
      </c>
      <c r="S2381" s="10">
        <f t="shared" si="226"/>
        <v>38584.016388888893</v>
      </c>
      <c r="T2381" s="10">
        <f t="shared" si="227"/>
        <v>38629.016388888893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technology/</v>
      </c>
      <c r="R2382" t="str">
        <f t="shared" si="225"/>
        <v>web</v>
      </c>
      <c r="S2382" s="10">
        <f t="shared" si="226"/>
        <v>38595.793310185181</v>
      </c>
      <c r="T2382" s="10">
        <f t="shared" si="227"/>
        <v>38625.793310185181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technology/</v>
      </c>
      <c r="R2383" t="str">
        <f t="shared" si="225"/>
        <v>web</v>
      </c>
      <c r="S2383" s="10">
        <f t="shared" si="226"/>
        <v>38421.935740740737</v>
      </c>
      <c r="T2383" s="10">
        <f t="shared" si="227"/>
        <v>38451.935740740737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technology/</v>
      </c>
      <c r="R2384" t="str">
        <f t="shared" si="225"/>
        <v>web</v>
      </c>
      <c r="S2384" s="10">
        <f t="shared" si="226"/>
        <v>38542.187534722223</v>
      </c>
      <c r="T2384" s="10">
        <f t="shared" si="227"/>
        <v>38567.187534722223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technology/</v>
      </c>
      <c r="R2385" t="str">
        <f t="shared" si="225"/>
        <v>web</v>
      </c>
      <c r="S2385" s="10">
        <f t="shared" si="226"/>
        <v>38374.056793981479</v>
      </c>
      <c r="T2385" s="10">
        <f t="shared" si="227"/>
        <v>38404.056793981479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technology/</v>
      </c>
      <c r="R2386" t="str">
        <f t="shared" si="225"/>
        <v>web</v>
      </c>
      <c r="S2386" s="10">
        <f t="shared" si="226"/>
        <v>38274.067627314813</v>
      </c>
      <c r="T2386" s="10">
        <f t="shared" si="227"/>
        <v>38304.109293981484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technology/</v>
      </c>
      <c r="R2387" t="str">
        <f t="shared" si="225"/>
        <v>web</v>
      </c>
      <c r="S2387" s="10">
        <f t="shared" si="226"/>
        <v>38538.70175925926</v>
      </c>
      <c r="T2387" s="10">
        <f t="shared" si="227"/>
        <v>38568.70175925926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technology/</v>
      </c>
      <c r="R2388" t="str">
        <f t="shared" si="225"/>
        <v>web</v>
      </c>
      <c r="S2388" s="10">
        <f t="shared" si="226"/>
        <v>38301.838240740741</v>
      </c>
      <c r="T2388" s="10">
        <f t="shared" si="227"/>
        <v>38361.838240740741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technology/</v>
      </c>
      <c r="R2389" t="str">
        <f t="shared" si="225"/>
        <v>web</v>
      </c>
      <c r="S2389" s="10">
        <f t="shared" si="226"/>
        <v>38875.626620370371</v>
      </c>
      <c r="T2389" s="10">
        <f t="shared" si="227"/>
        <v>38920.626620370371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technology/</v>
      </c>
      <c r="R2390" t="str">
        <f t="shared" si="225"/>
        <v>web</v>
      </c>
      <c r="S2390" s="10">
        <f t="shared" si="226"/>
        <v>38336.853692129633</v>
      </c>
      <c r="T2390" s="10">
        <f t="shared" si="227"/>
        <v>38366.811805555553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technology/</v>
      </c>
      <c r="R2391" t="str">
        <f t="shared" si="225"/>
        <v>web</v>
      </c>
      <c r="S2391" s="10">
        <f t="shared" si="226"/>
        <v>38526.653379629628</v>
      </c>
      <c r="T2391" s="10">
        <f t="shared" si="227"/>
        <v>38557.915972222225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technology/</v>
      </c>
      <c r="R2392" t="str">
        <f t="shared" si="225"/>
        <v>web</v>
      </c>
      <c r="S2392" s="10">
        <f t="shared" si="226"/>
        <v>38315.262314814812</v>
      </c>
      <c r="T2392" s="10">
        <f t="shared" si="227"/>
        <v>38355.262314814812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technology/</v>
      </c>
      <c r="R2393" t="str">
        <f t="shared" si="225"/>
        <v>web</v>
      </c>
      <c r="S2393" s="10">
        <f t="shared" si="226"/>
        <v>38411.794490740736</v>
      </c>
      <c r="T2393" s="10">
        <f t="shared" si="227"/>
        <v>38441.752824074079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technology/</v>
      </c>
      <c r="R2394" t="str">
        <f t="shared" si="225"/>
        <v>web</v>
      </c>
      <c r="S2394" s="10">
        <f t="shared" si="226"/>
        <v>38623.120636574073</v>
      </c>
      <c r="T2394" s="10">
        <f t="shared" si="227"/>
        <v>38653.120636574073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technology/</v>
      </c>
      <c r="R2395" t="str">
        <f t="shared" si="225"/>
        <v>web</v>
      </c>
      <c r="S2395" s="10">
        <f t="shared" si="226"/>
        <v>38541.648344907408</v>
      </c>
      <c r="T2395" s="10">
        <f t="shared" si="227"/>
        <v>38571.648344907408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technology/</v>
      </c>
      <c r="R2396" t="str">
        <f t="shared" si="225"/>
        <v>web</v>
      </c>
      <c r="S2396" s="10">
        <f t="shared" si="226"/>
        <v>38378.362187499995</v>
      </c>
      <c r="T2396" s="10">
        <f t="shared" si="227"/>
        <v>38408.362187499995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technology/</v>
      </c>
      <c r="R2397" t="str">
        <f t="shared" si="225"/>
        <v>web</v>
      </c>
      <c r="S2397" s="10">
        <f t="shared" si="226"/>
        <v>39064.121377314819</v>
      </c>
      <c r="T2397" s="10">
        <f t="shared" si="227"/>
        <v>39092.372916666667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technology/</v>
      </c>
      <c r="R2398" t="str">
        <f t="shared" si="225"/>
        <v>web</v>
      </c>
      <c r="S2398" s="10">
        <f t="shared" si="226"/>
        <v>38609.849050925928</v>
      </c>
      <c r="T2398" s="10">
        <f t="shared" si="227"/>
        <v>38639.849050925928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technology/</v>
      </c>
      <c r="R2399" t="str">
        <f t="shared" si="225"/>
        <v>web</v>
      </c>
      <c r="S2399" s="10">
        <f t="shared" si="226"/>
        <v>38323.88490740741</v>
      </c>
      <c r="T2399" s="10">
        <f t="shared" si="227"/>
        <v>38353.88490740741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technology/</v>
      </c>
      <c r="R2400" t="str">
        <f t="shared" si="225"/>
        <v>web</v>
      </c>
      <c r="S2400" s="10">
        <f t="shared" si="226"/>
        <v>38504.916481481487</v>
      </c>
      <c r="T2400" s="10">
        <f t="shared" si="227"/>
        <v>38534.916481481487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technology/</v>
      </c>
      <c r="R2401" t="str">
        <f t="shared" si="225"/>
        <v>web</v>
      </c>
      <c r="S2401" s="10">
        <f t="shared" si="226"/>
        <v>38303.853078703702</v>
      </c>
      <c r="T2401" s="10">
        <f t="shared" si="227"/>
        <v>38338.853078703702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technology/</v>
      </c>
      <c r="R2402" t="str">
        <f t="shared" si="225"/>
        <v>web</v>
      </c>
      <c r="S2402" s="10">
        <f t="shared" si="226"/>
        <v>38791.268101851849</v>
      </c>
      <c r="T2402" s="10">
        <f t="shared" si="227"/>
        <v>38821.268101851849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food/</v>
      </c>
      <c r="R2403" t="str">
        <f t="shared" si="225"/>
        <v>food trucks</v>
      </c>
      <c r="S2403" s="10">
        <f t="shared" si="226"/>
        <v>38721.822870370372</v>
      </c>
      <c r="T2403" s="10">
        <f t="shared" si="227"/>
        <v>38781.822870370372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food/</v>
      </c>
      <c r="R2404" t="str">
        <f t="shared" si="225"/>
        <v>food trucks</v>
      </c>
      <c r="S2404" s="10">
        <f t="shared" si="226"/>
        <v>38454.679756944446</v>
      </c>
      <c r="T2404" s="10">
        <f t="shared" si="227"/>
        <v>38484.679756944446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food/</v>
      </c>
      <c r="R2405" t="str">
        <f t="shared" si="225"/>
        <v>food trucks</v>
      </c>
      <c r="S2405" s="10">
        <f t="shared" si="226"/>
        <v>38746.882615740738</v>
      </c>
      <c r="T2405" s="10">
        <f t="shared" si="227"/>
        <v>38806.840949074074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food/</v>
      </c>
      <c r="R2406" t="str">
        <f t="shared" si="225"/>
        <v>food trucks</v>
      </c>
      <c r="S2406" s="10">
        <f t="shared" si="226"/>
        <v>38689.03943287037</v>
      </c>
      <c r="T2406" s="10">
        <f t="shared" si="227"/>
        <v>38719.03943287037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food/</v>
      </c>
      <c r="R2407" t="str">
        <f t="shared" si="225"/>
        <v>food trucks</v>
      </c>
      <c r="S2407" s="10">
        <f t="shared" si="226"/>
        <v>38942.585358796292</v>
      </c>
      <c r="T2407" s="10">
        <f t="shared" si="227"/>
        <v>38963.585358796292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food/</v>
      </c>
      <c r="R2408" t="str">
        <f t="shared" si="225"/>
        <v>food trucks</v>
      </c>
      <c r="S2408" s="10">
        <f t="shared" si="226"/>
        <v>38330.110995370371</v>
      </c>
      <c r="T2408" s="10">
        <f t="shared" si="227"/>
        <v>38370.110995370371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food/</v>
      </c>
      <c r="R2409" t="str">
        <f t="shared" si="225"/>
        <v>food trucks</v>
      </c>
      <c r="S2409" s="10">
        <f t="shared" si="226"/>
        <v>38429.575555555552</v>
      </c>
      <c r="T2409" s="10">
        <f t="shared" si="227"/>
        <v>38452.25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food/</v>
      </c>
      <c r="R2410" t="str">
        <f t="shared" si="225"/>
        <v>food trucks</v>
      </c>
      <c r="S2410" s="10">
        <f t="shared" si="226"/>
        <v>38266.140706018516</v>
      </c>
      <c r="T2410" s="10">
        <f t="shared" si="227"/>
        <v>38296.182372685187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food/</v>
      </c>
      <c r="R2411" t="str">
        <f t="shared" si="225"/>
        <v>food trucks</v>
      </c>
      <c r="S2411" s="10">
        <f t="shared" si="226"/>
        <v>38551.875868055555</v>
      </c>
      <c r="T2411" s="10">
        <f t="shared" si="227"/>
        <v>38581.875868055555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food/</v>
      </c>
      <c r="R2412" t="str">
        <f t="shared" si="225"/>
        <v>food trucks</v>
      </c>
      <c r="S2412" s="10">
        <f t="shared" si="226"/>
        <v>38571.408275462964</v>
      </c>
      <c r="T2412" s="10">
        <f t="shared" si="227"/>
        <v>38601.408275462964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food/</v>
      </c>
      <c r="R2413" t="str">
        <f t="shared" si="225"/>
        <v>food trucks</v>
      </c>
      <c r="S2413" s="10">
        <f t="shared" si="226"/>
        <v>38558.732430555552</v>
      </c>
      <c r="T2413" s="10">
        <f t="shared" si="227"/>
        <v>38588.732430555552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food/</v>
      </c>
      <c r="R2414" t="str">
        <f t="shared" si="225"/>
        <v>food trucks</v>
      </c>
      <c r="S2414" s="10">
        <f t="shared" si="226"/>
        <v>39002.736956018518</v>
      </c>
      <c r="T2414" s="10">
        <f t="shared" si="227"/>
        <v>39047.778622685189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food/</v>
      </c>
      <c r="R2415" t="str">
        <f t="shared" si="225"/>
        <v>food trucks</v>
      </c>
      <c r="S2415" s="10">
        <f t="shared" si="226"/>
        <v>38107.10974537037</v>
      </c>
      <c r="T2415" s="10">
        <f t="shared" si="227"/>
        <v>38137.979166666664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food/</v>
      </c>
      <c r="R2416" t="str">
        <f t="shared" si="225"/>
        <v>food trucks</v>
      </c>
      <c r="S2416" s="10">
        <f t="shared" si="226"/>
        <v>38545.695138888885</v>
      </c>
      <c r="T2416" s="10">
        <f t="shared" si="227"/>
        <v>38585.165972222225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food/</v>
      </c>
      <c r="R2417" t="str">
        <f t="shared" si="225"/>
        <v>food trucks</v>
      </c>
      <c r="S2417" s="10">
        <f t="shared" si="226"/>
        <v>38883.862800925926</v>
      </c>
      <c r="T2417" s="10">
        <f t="shared" si="227"/>
        <v>38913.862800925926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food/</v>
      </c>
      <c r="R2418" t="str">
        <f t="shared" si="225"/>
        <v>food trucks</v>
      </c>
      <c r="S2418" s="10">
        <f t="shared" si="226"/>
        <v>38366.737766203703</v>
      </c>
      <c r="T2418" s="10">
        <f t="shared" si="227"/>
        <v>38424.625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food/</v>
      </c>
      <c r="R2419" t="str">
        <f t="shared" si="225"/>
        <v>food trucks</v>
      </c>
      <c r="S2419" s="10">
        <f t="shared" si="226"/>
        <v>38178.884108796294</v>
      </c>
      <c r="T2419" s="10">
        <f t="shared" si="227"/>
        <v>38208.884108796294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food/</v>
      </c>
      <c r="R2420" t="str">
        <f t="shared" si="225"/>
        <v>food trucks</v>
      </c>
      <c r="S2420" s="10">
        <f t="shared" si="226"/>
        <v>38374.856990740736</v>
      </c>
      <c r="T2420" s="10">
        <f t="shared" si="227"/>
        <v>38434.815324074079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food/</v>
      </c>
      <c r="R2421" t="str">
        <f t="shared" si="225"/>
        <v>food trucks</v>
      </c>
      <c r="S2421" s="10">
        <f t="shared" si="226"/>
        <v>38340.738298611104</v>
      </c>
      <c r="T2421" s="10">
        <f t="shared" si="227"/>
        <v>38400.738298611104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food/</v>
      </c>
      <c r="R2422" t="str">
        <f t="shared" si="225"/>
        <v>food trucks</v>
      </c>
      <c r="S2422" s="10">
        <f t="shared" si="226"/>
        <v>38240.028877314813</v>
      </c>
      <c r="T2422" s="10">
        <f t="shared" si="227"/>
        <v>38300.070543981477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food/</v>
      </c>
      <c r="R2423" t="str">
        <f t="shared" si="225"/>
        <v>food trucks</v>
      </c>
      <c r="S2423" s="10">
        <f t="shared" si="226"/>
        <v>38373.687453703707</v>
      </c>
      <c r="T2423" s="10">
        <f t="shared" si="227"/>
        <v>38403.687453703707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food/</v>
      </c>
      <c r="R2424" t="str">
        <f t="shared" si="225"/>
        <v>food trucks</v>
      </c>
      <c r="S2424" s="10">
        <f t="shared" si="226"/>
        <v>38391.724953703699</v>
      </c>
      <c r="T2424" s="10">
        <f t="shared" si="227"/>
        <v>38421.683287037042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food/</v>
      </c>
      <c r="R2425" t="str">
        <f t="shared" si="225"/>
        <v>food trucks</v>
      </c>
      <c r="S2425" s="10">
        <f t="shared" si="226"/>
        <v>38321.704745370371</v>
      </c>
      <c r="T2425" s="10">
        <f t="shared" si="227"/>
        <v>38351.704745370371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food/</v>
      </c>
      <c r="R2426" t="str">
        <f t="shared" si="225"/>
        <v>food trucks</v>
      </c>
      <c r="S2426" s="10">
        <f t="shared" si="226"/>
        <v>38256.892453703702</v>
      </c>
      <c r="T2426" s="10">
        <f t="shared" si="227"/>
        <v>38286.892453703702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food/</v>
      </c>
      <c r="R2427" t="str">
        <f t="shared" si="225"/>
        <v>food trucks</v>
      </c>
      <c r="S2427" s="10">
        <f t="shared" si="226"/>
        <v>38849.913761574076</v>
      </c>
      <c r="T2427" s="10">
        <f t="shared" si="227"/>
        <v>38864.919444444444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food/</v>
      </c>
      <c r="R2428" t="str">
        <f t="shared" si="225"/>
        <v>food trucks</v>
      </c>
      <c r="S2428" s="10">
        <f t="shared" si="226"/>
        <v>38511.170046296291</v>
      </c>
      <c r="T2428" s="10">
        <f t="shared" si="227"/>
        <v>38571.170046296291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food/</v>
      </c>
      <c r="R2429" t="str">
        <f t="shared" si="225"/>
        <v>food trucks</v>
      </c>
      <c r="S2429" s="10">
        <f t="shared" si="226"/>
        <v>38759.318668981476</v>
      </c>
      <c r="T2429" s="10">
        <f t="shared" si="227"/>
        <v>38799.277002314819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food/</v>
      </c>
      <c r="R2430" t="str">
        <f t="shared" si="225"/>
        <v>food trucks</v>
      </c>
      <c r="S2430" s="10">
        <f t="shared" si="226"/>
        <v>38392.784155092595</v>
      </c>
      <c r="T2430" s="10">
        <f t="shared" si="227"/>
        <v>38422.742488425924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food/</v>
      </c>
      <c r="R2431" t="str">
        <f t="shared" si="225"/>
        <v>food trucks</v>
      </c>
      <c r="S2431" s="10">
        <f t="shared" si="226"/>
        <v>39081.879236111112</v>
      </c>
      <c r="T2431" s="10">
        <f t="shared" si="227"/>
        <v>39118.697222222225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food/</v>
      </c>
      <c r="R2432" t="str">
        <f t="shared" si="225"/>
        <v>food trucks</v>
      </c>
      <c r="S2432" s="10">
        <f t="shared" si="226"/>
        <v>38729.130833333329</v>
      </c>
      <c r="T2432" s="10">
        <f t="shared" si="227"/>
        <v>38759.130833333329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food/</v>
      </c>
      <c r="R2433" t="str">
        <f t="shared" si="225"/>
        <v>food trucks</v>
      </c>
      <c r="S2433" s="10">
        <f t="shared" si="226"/>
        <v>38836.099687499998</v>
      </c>
      <c r="T2433" s="10">
        <f t="shared" si="227"/>
        <v>38896.099687499998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food/</v>
      </c>
      <c r="R2434" t="str">
        <f t="shared" si="225"/>
        <v>food trucks</v>
      </c>
      <c r="S2434" s="10">
        <f t="shared" si="226"/>
        <v>38388.218715277777</v>
      </c>
      <c r="T2434" s="10">
        <f t="shared" si="227"/>
        <v>38418.218715277777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5" t="e">
        <f t="shared" ref="P2435:P2498" si="229">E2435/L2435</f>
        <v>#DIV/0!</v>
      </c>
      <c r="Q2435" t="str">
        <f t="shared" ref="Q2435:Q2498" si="230">LEFT(N2435,FIND("/",N2435))</f>
        <v>food/</v>
      </c>
      <c r="R2435" t="str">
        <f t="shared" ref="R2435:R2498" si="231">RIGHT(N2435,LEN(N2435)-FIND("/",N2435))</f>
        <v>food trucks</v>
      </c>
      <c r="S2435" s="10">
        <f t="shared" ref="S2435:S2498" si="232">(((J2435/60)/60)/24+DATE(1960,1,1))</f>
        <v>38744.89980324074</v>
      </c>
      <c r="T2435" s="10">
        <f t="shared" ref="T2435:T2498" si="233">(((I2435/60)/60)/24+DATE(1960,1,1))</f>
        <v>38774.89980324074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food/</v>
      </c>
      <c r="R2436" t="str">
        <f t="shared" si="231"/>
        <v>food trucks</v>
      </c>
      <c r="S2436" s="10">
        <f t="shared" si="232"/>
        <v>38527.18604166666</v>
      </c>
      <c r="T2436" s="10">
        <f t="shared" si="233"/>
        <v>38567.18604166666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food/</v>
      </c>
      <c r="R2437" t="str">
        <f t="shared" si="231"/>
        <v>food trucks</v>
      </c>
      <c r="S2437" s="10">
        <f t="shared" si="232"/>
        <v>38599.277615740735</v>
      </c>
      <c r="T2437" s="10">
        <f t="shared" si="233"/>
        <v>38629.277615740735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food/</v>
      </c>
      <c r="R2438" t="str">
        <f t="shared" si="231"/>
        <v>food trucks</v>
      </c>
      <c r="S2438" s="10">
        <f t="shared" si="232"/>
        <v>38685.615393518514</v>
      </c>
      <c r="T2438" s="10">
        <f t="shared" si="233"/>
        <v>38745.615393518514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food/</v>
      </c>
      <c r="R2439" t="str">
        <f t="shared" si="231"/>
        <v>food trucks</v>
      </c>
      <c r="S2439" s="10">
        <f t="shared" si="232"/>
        <v>38378.965138888889</v>
      </c>
      <c r="T2439" s="10">
        <f t="shared" si="233"/>
        <v>38427.75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food/</v>
      </c>
      <c r="R2440" t="str">
        <f t="shared" si="231"/>
        <v>food trucks</v>
      </c>
      <c r="S2440" s="10">
        <f t="shared" si="232"/>
        <v>38632.91506944444</v>
      </c>
      <c r="T2440" s="10">
        <f t="shared" si="233"/>
        <v>38692.956736111111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food/</v>
      </c>
      <c r="R2441" t="str">
        <f t="shared" si="231"/>
        <v>food trucks</v>
      </c>
      <c r="S2441" s="10">
        <f t="shared" si="232"/>
        <v>38612.818622685183</v>
      </c>
      <c r="T2441" s="10">
        <f t="shared" si="233"/>
        <v>38642.818622685183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food/</v>
      </c>
      <c r="R2442" t="str">
        <f t="shared" si="231"/>
        <v>food trucks</v>
      </c>
      <c r="S2442" s="10">
        <f t="shared" si="232"/>
        <v>38730.899456018517</v>
      </c>
      <c r="T2442" s="10">
        <f t="shared" si="233"/>
        <v>38760.899456018517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food/</v>
      </c>
      <c r="R2443" t="str">
        <f t="shared" si="231"/>
        <v>small batch</v>
      </c>
      <c r="S2443" s="10">
        <f t="shared" si="232"/>
        <v>38534.125625000001</v>
      </c>
      <c r="T2443" s="10">
        <f t="shared" si="233"/>
        <v>38555.207638888889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food/</v>
      </c>
      <c r="R2444" t="str">
        <f t="shared" si="231"/>
        <v>small batch</v>
      </c>
      <c r="S2444" s="10">
        <f t="shared" si="232"/>
        <v>38399.666990740734</v>
      </c>
      <c r="T2444" s="10">
        <f t="shared" si="233"/>
        <v>38429.625324074077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food/</v>
      </c>
      <c r="R2445" t="str">
        <f t="shared" si="231"/>
        <v>small batch</v>
      </c>
      <c r="S2445" s="10">
        <f t="shared" si="232"/>
        <v>38183.625254629631</v>
      </c>
      <c r="T2445" s="10">
        <f t="shared" si="233"/>
        <v>38213.625254629631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food/</v>
      </c>
      <c r="R2446" t="str">
        <f t="shared" si="231"/>
        <v>small batch</v>
      </c>
      <c r="S2446" s="10">
        <f t="shared" si="232"/>
        <v>38832.754525462966</v>
      </c>
      <c r="T2446" s="10">
        <f t="shared" si="233"/>
        <v>38862.754525462966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food/</v>
      </c>
      <c r="R2447" t="str">
        <f t="shared" si="231"/>
        <v>small batch</v>
      </c>
      <c r="S2447" s="10">
        <f t="shared" si="232"/>
        <v>38590.190057870372</v>
      </c>
      <c r="T2447" s="10">
        <f t="shared" si="233"/>
        <v>38620.190057870372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food/</v>
      </c>
      <c r="R2448" t="str">
        <f t="shared" si="231"/>
        <v>small batch</v>
      </c>
      <c r="S2448" s="10">
        <f t="shared" si="232"/>
        <v>39017.602673611109</v>
      </c>
      <c r="T2448" s="10">
        <f t="shared" si="233"/>
        <v>39047.64434027778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food/</v>
      </c>
      <c r="R2449" t="str">
        <f t="shared" si="231"/>
        <v>small batch</v>
      </c>
      <c r="S2449" s="10">
        <f t="shared" si="232"/>
        <v>39001.469826388886</v>
      </c>
      <c r="T2449" s="10">
        <f t="shared" si="233"/>
        <v>39033.166666666672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food/</v>
      </c>
      <c r="R2450" t="str">
        <f t="shared" si="231"/>
        <v>small batch</v>
      </c>
      <c r="S2450" s="10">
        <f t="shared" si="232"/>
        <v>38954.316122685181</v>
      </c>
      <c r="T2450" s="10">
        <f t="shared" si="233"/>
        <v>38960.233333333337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food/</v>
      </c>
      <c r="R2451" t="str">
        <f t="shared" si="231"/>
        <v>small batch</v>
      </c>
      <c r="S2451" s="10">
        <f t="shared" si="232"/>
        <v>38290.142534722225</v>
      </c>
      <c r="T2451" s="10">
        <f t="shared" si="233"/>
        <v>38320.184201388889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food/</v>
      </c>
      <c r="R2452" t="str">
        <f t="shared" si="231"/>
        <v>small batch</v>
      </c>
      <c r="S2452" s="10">
        <f t="shared" si="232"/>
        <v>38249.07240740741</v>
      </c>
      <c r="T2452" s="10">
        <f t="shared" si="233"/>
        <v>38287.132638888892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food/</v>
      </c>
      <c r="R2453" t="str">
        <f t="shared" si="231"/>
        <v>small batch</v>
      </c>
      <c r="S2453" s="10">
        <f t="shared" si="232"/>
        <v>39126.908449074079</v>
      </c>
      <c r="T2453" s="10">
        <f t="shared" si="233"/>
        <v>39146.908449074079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food/</v>
      </c>
      <c r="R2454" t="str">
        <f t="shared" si="231"/>
        <v>small batch</v>
      </c>
      <c r="S2454" s="10">
        <f t="shared" si="232"/>
        <v>38685.84375</v>
      </c>
      <c r="T2454" s="10">
        <f t="shared" si="233"/>
        <v>38714.958333333328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food/</v>
      </c>
      <c r="R2455" t="str">
        <f t="shared" si="231"/>
        <v>small batch</v>
      </c>
      <c r="S2455" s="10">
        <f t="shared" si="232"/>
        <v>39085.692233796297</v>
      </c>
      <c r="T2455" s="10">
        <f t="shared" si="233"/>
        <v>39115.692233796297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food/</v>
      </c>
      <c r="R2456" t="str">
        <f t="shared" si="231"/>
        <v>small batch</v>
      </c>
      <c r="S2456" s="10">
        <f t="shared" si="232"/>
        <v>39117.201481481476</v>
      </c>
      <c r="T2456" s="10">
        <f t="shared" si="233"/>
        <v>39152.201481481476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food/</v>
      </c>
      <c r="R2457" t="str">
        <f t="shared" si="231"/>
        <v>small batch</v>
      </c>
      <c r="S2457" s="10">
        <f t="shared" si="232"/>
        <v>38799.781828703708</v>
      </c>
      <c r="T2457" s="10">
        <f t="shared" si="233"/>
        <v>38827.781828703708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food/</v>
      </c>
      <c r="R2458" t="str">
        <f t="shared" si="231"/>
        <v>small batch</v>
      </c>
      <c r="S2458" s="10">
        <f t="shared" si="232"/>
        <v>39108.961099537039</v>
      </c>
      <c r="T2458" s="10">
        <f t="shared" si="233"/>
        <v>39138.961099537039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food/</v>
      </c>
      <c r="R2459" t="str">
        <f t="shared" si="231"/>
        <v>small batch</v>
      </c>
      <c r="S2459" s="10">
        <f t="shared" si="232"/>
        <v>38770.602500000001</v>
      </c>
      <c r="T2459" s="10">
        <f t="shared" si="233"/>
        <v>38800.560833333337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food/</v>
      </c>
      <c r="R2460" t="str">
        <f t="shared" si="231"/>
        <v>small batch</v>
      </c>
      <c r="S2460" s="10">
        <f t="shared" si="232"/>
        <v>38842.871736111112</v>
      </c>
      <c r="T2460" s="10">
        <f t="shared" si="233"/>
        <v>38877.791666666672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food/</v>
      </c>
      <c r="R2461" t="str">
        <f t="shared" si="231"/>
        <v>small batch</v>
      </c>
      <c r="S2461" s="10">
        <f t="shared" si="232"/>
        <v>38754.637557870374</v>
      </c>
      <c r="T2461" s="10">
        <f t="shared" si="233"/>
        <v>38799.595891203702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food/</v>
      </c>
      <c r="R2462" t="str">
        <f t="shared" si="231"/>
        <v>small batch</v>
      </c>
      <c r="S2462" s="10">
        <f t="shared" si="232"/>
        <v>39051.187118055561</v>
      </c>
      <c r="T2462" s="10">
        <f t="shared" si="233"/>
        <v>39085.178472222222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music/</v>
      </c>
      <c r="R2463" t="str">
        <f t="shared" si="231"/>
        <v>indie rock</v>
      </c>
      <c r="S2463" s="10">
        <f t="shared" si="232"/>
        <v>37131.012696759259</v>
      </c>
      <c r="T2463" s="10">
        <f t="shared" si="233"/>
        <v>37164.125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music/</v>
      </c>
      <c r="R2464" t="str">
        <f t="shared" si="231"/>
        <v>indie rock</v>
      </c>
      <c r="S2464" s="10">
        <f t="shared" si="232"/>
        <v>37436.186296296299</v>
      </c>
      <c r="T2464" s="10">
        <f t="shared" si="233"/>
        <v>37456.186296296299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music/</v>
      </c>
      <c r="R2465" t="str">
        <f t="shared" si="231"/>
        <v>indie rock</v>
      </c>
      <c r="S2465" s="10">
        <f t="shared" si="232"/>
        <v>37688.111400462964</v>
      </c>
      <c r="T2465" s="10">
        <f t="shared" si="233"/>
        <v>37727.791666666664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music/</v>
      </c>
      <c r="R2466" t="str">
        <f t="shared" si="231"/>
        <v>indie rock</v>
      </c>
      <c r="S2466" s="10">
        <f t="shared" si="232"/>
        <v>38595.90042824074</v>
      </c>
      <c r="T2466" s="10">
        <f t="shared" si="233"/>
        <v>38624.811805555553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music/</v>
      </c>
      <c r="R2467" t="str">
        <f t="shared" si="231"/>
        <v>indie rock</v>
      </c>
      <c r="S2467" s="10">
        <f t="shared" si="232"/>
        <v>37492.719305555554</v>
      </c>
      <c r="T2467" s="10">
        <f t="shared" si="233"/>
        <v>37522.719305555554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music/</v>
      </c>
      <c r="R2468" t="str">
        <f t="shared" si="231"/>
        <v>indie rock</v>
      </c>
      <c r="S2468" s="10">
        <f t="shared" si="232"/>
        <v>37720.102465277778</v>
      </c>
      <c r="T2468" s="10">
        <f t="shared" si="233"/>
        <v>37750.102465277778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music/</v>
      </c>
      <c r="R2469" t="str">
        <f t="shared" si="231"/>
        <v>indie rock</v>
      </c>
      <c r="S2469" s="10">
        <f t="shared" si="232"/>
        <v>37372.874201388891</v>
      </c>
      <c r="T2469" s="10">
        <f t="shared" si="233"/>
        <v>37386.708333333336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music/</v>
      </c>
      <c r="R2470" t="str">
        <f t="shared" si="231"/>
        <v>indie rock</v>
      </c>
      <c r="S2470" s="10">
        <f t="shared" si="232"/>
        <v>37521.154178240737</v>
      </c>
      <c r="T2470" s="10">
        <f t="shared" si="233"/>
        <v>37557.208333333336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music/</v>
      </c>
      <c r="R2471" t="str">
        <f t="shared" si="231"/>
        <v>indie rock</v>
      </c>
      <c r="S2471" s="10">
        <f t="shared" si="232"/>
        <v>36904.429733796293</v>
      </c>
      <c r="T2471" s="10">
        <f t="shared" si="233"/>
        <v>36929.429733796293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music/</v>
      </c>
      <c r="R2472" t="str">
        <f t="shared" si="231"/>
        <v>indie rock</v>
      </c>
      <c r="S2472" s="10">
        <f t="shared" si="232"/>
        <v>37370.07471064815</v>
      </c>
      <c r="T2472" s="10">
        <f t="shared" si="233"/>
        <v>37400.07471064815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music/</v>
      </c>
      <c r="R2473" t="str">
        <f t="shared" si="231"/>
        <v>indie rock</v>
      </c>
      <c r="S2473" s="10">
        <f t="shared" si="232"/>
        <v>37240.992962962962</v>
      </c>
      <c r="T2473" s="10">
        <f t="shared" si="233"/>
        <v>37280.992962962962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music/</v>
      </c>
      <c r="R2474" t="str">
        <f t="shared" si="231"/>
        <v>indie rock</v>
      </c>
      <c r="S2474" s="10">
        <f t="shared" si="232"/>
        <v>36701.11550925926</v>
      </c>
      <c r="T2474" s="10">
        <f t="shared" si="233"/>
        <v>36772.043749999997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music/</v>
      </c>
      <c r="R2475" t="str">
        <f t="shared" si="231"/>
        <v>indie rock</v>
      </c>
      <c r="S2475" s="10">
        <f t="shared" si="232"/>
        <v>37540.748483796298</v>
      </c>
      <c r="T2475" s="10">
        <f t="shared" si="233"/>
        <v>37570.790150462963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music/</v>
      </c>
      <c r="R2476" t="str">
        <f t="shared" si="231"/>
        <v>indie rock</v>
      </c>
      <c r="S2476" s="10">
        <f t="shared" si="232"/>
        <v>36764.011296296296</v>
      </c>
      <c r="T2476" s="10">
        <f t="shared" si="233"/>
        <v>36809.011296296296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music/</v>
      </c>
      <c r="R2477" t="str">
        <f t="shared" si="231"/>
        <v>indie rock</v>
      </c>
      <c r="S2477" s="10">
        <f t="shared" si="232"/>
        <v>36657.287673611114</v>
      </c>
      <c r="T2477" s="10">
        <f t="shared" si="233"/>
        <v>36716.916666666664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music/</v>
      </c>
      <c r="R2478" t="str">
        <f t="shared" si="231"/>
        <v>indie rock</v>
      </c>
      <c r="S2478" s="10">
        <f t="shared" si="232"/>
        <v>38260.328356481477</v>
      </c>
      <c r="T2478" s="10">
        <f t="shared" si="233"/>
        <v>38293.370023148149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music/</v>
      </c>
      <c r="R2479" t="str">
        <f t="shared" si="231"/>
        <v>indie rock</v>
      </c>
      <c r="S2479" s="10">
        <f t="shared" si="232"/>
        <v>37435.691493055558</v>
      </c>
      <c r="T2479" s="10">
        <f t="shared" si="233"/>
        <v>37480.691493055558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music/</v>
      </c>
      <c r="R2480" t="str">
        <f t="shared" si="231"/>
        <v>indie rock</v>
      </c>
      <c r="S2480" s="10">
        <f t="shared" si="232"/>
        <v>37604.950381944444</v>
      </c>
      <c r="T2480" s="10">
        <f t="shared" si="233"/>
        <v>37634.950381944444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music/</v>
      </c>
      <c r="R2481" t="str">
        <f t="shared" si="231"/>
        <v>indie rock</v>
      </c>
      <c r="S2481" s="10">
        <f t="shared" si="232"/>
        <v>37454.726782407408</v>
      </c>
      <c r="T2481" s="10">
        <f t="shared" si="233"/>
        <v>37465.083333333336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music/</v>
      </c>
      <c r="R2482" t="str">
        <f t="shared" si="231"/>
        <v>indie rock</v>
      </c>
      <c r="S2482" s="10">
        <f t="shared" si="232"/>
        <v>38574.936157407406</v>
      </c>
      <c r="T2482" s="10">
        <f t="shared" si="233"/>
        <v>38634.936157407406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music/</v>
      </c>
      <c r="R2483" t="str">
        <f t="shared" si="231"/>
        <v>indie rock</v>
      </c>
      <c r="S2483" s="10">
        <f t="shared" si="232"/>
        <v>37346.645925925928</v>
      </c>
      <c r="T2483" s="10">
        <f t="shared" si="233"/>
        <v>37376.645925925928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music/</v>
      </c>
      <c r="R2484" t="str">
        <f t="shared" si="231"/>
        <v>indie rock</v>
      </c>
      <c r="S2484" s="10">
        <f t="shared" si="232"/>
        <v>37058.782210648147</v>
      </c>
      <c r="T2484" s="10">
        <f t="shared" si="233"/>
        <v>37103.782210648147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music/</v>
      </c>
      <c r="R2485" t="str">
        <f t="shared" si="231"/>
        <v>indie rock</v>
      </c>
      <c r="S2485" s="10">
        <f t="shared" si="232"/>
        <v>37317.750034722223</v>
      </c>
      <c r="T2485" s="10">
        <f t="shared" si="233"/>
        <v>37377.708368055559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music/</v>
      </c>
      <c r="R2486" t="str">
        <f t="shared" si="231"/>
        <v>indie rock</v>
      </c>
      <c r="S2486" s="10">
        <f t="shared" si="232"/>
        <v>37118.916701388887</v>
      </c>
      <c r="T2486" s="10">
        <f t="shared" si="233"/>
        <v>37148.916701388887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music/</v>
      </c>
      <c r="R2487" t="str">
        <f t="shared" si="231"/>
        <v>indie rock</v>
      </c>
      <c r="S2487" s="10">
        <f t="shared" si="232"/>
        <v>37140.998599537037</v>
      </c>
      <c r="T2487" s="10">
        <f t="shared" si="233"/>
        <v>37175.998599537037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music/</v>
      </c>
      <c r="R2488" t="str">
        <f t="shared" si="231"/>
        <v>indie rock</v>
      </c>
      <c r="S2488" s="10">
        <f t="shared" si="232"/>
        <v>37338.708055555559</v>
      </c>
      <c r="T2488" s="10">
        <f t="shared" si="233"/>
        <v>37368.708055555559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music/</v>
      </c>
      <c r="R2489" t="str">
        <f t="shared" si="231"/>
        <v>indie rock</v>
      </c>
      <c r="S2489" s="10">
        <f t="shared" si="232"/>
        <v>37373.083298611113</v>
      </c>
      <c r="T2489" s="10">
        <f t="shared" si="233"/>
        <v>37403.083298611113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music/</v>
      </c>
      <c r="R2490" t="str">
        <f t="shared" si="231"/>
        <v>indie rock</v>
      </c>
      <c r="S2490" s="10">
        <f t="shared" si="232"/>
        <v>37180.633194444446</v>
      </c>
      <c r="T2490" s="10">
        <f t="shared" si="233"/>
        <v>37210.674861111111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music/</v>
      </c>
      <c r="R2491" t="str">
        <f t="shared" si="231"/>
        <v>indie rock</v>
      </c>
      <c r="S2491" s="10">
        <f t="shared" si="232"/>
        <v>37720.690266203703</v>
      </c>
      <c r="T2491" s="10">
        <f t="shared" si="233"/>
        <v>37750.690266203703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music/</v>
      </c>
      <c r="R2492" t="str">
        <f t="shared" si="231"/>
        <v>indie rock</v>
      </c>
      <c r="S2492" s="10">
        <f t="shared" si="232"/>
        <v>37370.227731481478</v>
      </c>
      <c r="T2492" s="10">
        <f t="shared" si="233"/>
        <v>37430.227731481478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music/</v>
      </c>
      <c r="R2493" t="str">
        <f t="shared" si="231"/>
        <v>indie rock</v>
      </c>
      <c r="S2493" s="10">
        <f t="shared" si="232"/>
        <v>36889.839282407411</v>
      </c>
      <c r="T2493" s="10">
        <f t="shared" si="233"/>
        <v>36906.07708333333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music/</v>
      </c>
      <c r="R2494" t="str">
        <f t="shared" si="231"/>
        <v>indie rock</v>
      </c>
      <c r="S2494" s="10">
        <f t="shared" si="232"/>
        <v>37371.985972222225</v>
      </c>
      <c r="T2494" s="10">
        <f t="shared" si="233"/>
        <v>37423.415972222225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music/</v>
      </c>
      <c r="R2495" t="str">
        <f t="shared" si="231"/>
        <v>indie rock</v>
      </c>
      <c r="S2495" s="10">
        <f t="shared" si="232"/>
        <v>37695.168287037035</v>
      </c>
      <c r="T2495" s="10">
        <f t="shared" si="233"/>
        <v>37740.168287037035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music/</v>
      </c>
      <c r="R2496" t="str">
        <f t="shared" si="231"/>
        <v>indie rock</v>
      </c>
      <c r="S2496" s="10">
        <f t="shared" si="232"/>
        <v>37369.645185185182</v>
      </c>
      <c r="T2496" s="10">
        <f t="shared" si="233"/>
        <v>37399.645185185182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music/</v>
      </c>
      <c r="R2497" t="str">
        <f t="shared" si="231"/>
        <v>indie rock</v>
      </c>
      <c r="S2497" s="10">
        <f t="shared" si="232"/>
        <v>37383.946469907409</v>
      </c>
      <c r="T2497" s="10">
        <f t="shared" si="233"/>
        <v>37413.946469907409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music/</v>
      </c>
      <c r="R2498" t="str">
        <f t="shared" si="231"/>
        <v>indie rock</v>
      </c>
      <c r="S2498" s="10">
        <f t="shared" si="232"/>
        <v>37674.996435185189</v>
      </c>
      <c r="T2498" s="10">
        <f t="shared" si="233"/>
        <v>37709.954768518517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5">
        <f t="shared" ref="P2499:P2562" si="235">E2499/L2499</f>
        <v>80.551071428571419</v>
      </c>
      <c r="Q2499" t="str">
        <f t="shared" ref="Q2499:Q2562" si="236">LEFT(N2499,FIND("/",N2499))</f>
        <v>music/</v>
      </c>
      <c r="R2499" t="str">
        <f t="shared" ref="R2499:R2562" si="237">RIGHT(N2499,LEN(N2499)-FIND("/",N2499))</f>
        <v>indie rock</v>
      </c>
      <c r="S2499" s="10">
        <f t="shared" ref="S2499:S2562" si="238">(((J2499/60)/60)/24+DATE(1960,1,1))</f>
        <v>37077.878912037035</v>
      </c>
      <c r="T2499" s="10">
        <f t="shared" ref="T2499:T2562" si="239">(((I2499/60)/60)/24+DATE(1960,1,1))</f>
        <v>37107.878912037035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music/</v>
      </c>
      <c r="R2500" t="str">
        <f t="shared" si="237"/>
        <v>indie rock</v>
      </c>
      <c r="S2500" s="10">
        <f t="shared" si="238"/>
        <v>38364.967442129629</v>
      </c>
      <c r="T2500" s="10">
        <f t="shared" si="239"/>
        <v>38378.967442129629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music/</v>
      </c>
      <c r="R2501" t="str">
        <f t="shared" si="237"/>
        <v>indie rock</v>
      </c>
      <c r="S2501" s="10">
        <f t="shared" si="238"/>
        <v>37573.648576388885</v>
      </c>
      <c r="T2501" s="10">
        <f t="shared" si="239"/>
        <v>37621.75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music/</v>
      </c>
      <c r="R2502" t="str">
        <f t="shared" si="237"/>
        <v>indie rock</v>
      </c>
      <c r="S2502" s="10">
        <f t="shared" si="238"/>
        <v>37400.772858796299</v>
      </c>
      <c r="T2502" s="10">
        <f t="shared" si="239"/>
        <v>37430.772858796299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food/</v>
      </c>
      <c r="R2503" t="str">
        <f t="shared" si="237"/>
        <v>restaurants</v>
      </c>
      <c r="S2503" s="10">
        <f t="shared" si="238"/>
        <v>38591.776666666665</v>
      </c>
      <c r="T2503" s="10">
        <f t="shared" si="239"/>
        <v>38621.776666666665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food/</v>
      </c>
      <c r="R2504" t="str">
        <f t="shared" si="237"/>
        <v>restaurants</v>
      </c>
      <c r="S2504" s="10">
        <f t="shared" si="238"/>
        <v>38205.825439814813</v>
      </c>
      <c r="T2504" s="10">
        <f t="shared" si="239"/>
        <v>38250.825439814813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food/</v>
      </c>
      <c r="R2505" t="str">
        <f t="shared" si="237"/>
        <v>restaurants</v>
      </c>
      <c r="S2505" s="10">
        <f t="shared" si="238"/>
        <v>38845.899398148147</v>
      </c>
      <c r="T2505" s="10">
        <f t="shared" si="239"/>
        <v>38875.879166666666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food/</v>
      </c>
      <c r="R2506" t="str">
        <f t="shared" si="237"/>
        <v>restaurants</v>
      </c>
      <c r="S2506" s="10">
        <f t="shared" si="238"/>
        <v>38275.015439814815</v>
      </c>
      <c r="T2506" s="10">
        <f t="shared" si="239"/>
        <v>38305.057106481487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food/</v>
      </c>
      <c r="R2507" t="str">
        <f t="shared" si="237"/>
        <v>restaurants</v>
      </c>
      <c r="S2507" s="10">
        <f t="shared" si="238"/>
        <v>38394.05574074074</v>
      </c>
      <c r="T2507" s="10">
        <f t="shared" si="239"/>
        <v>38424.014074074075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food/</v>
      </c>
      <c r="R2508" t="str">
        <f t="shared" si="237"/>
        <v>restaurants</v>
      </c>
      <c r="S2508" s="10">
        <f t="shared" si="238"/>
        <v>38605.297094907408</v>
      </c>
      <c r="T2508" s="10">
        <f t="shared" si="239"/>
        <v>38627.875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food/</v>
      </c>
      <c r="R2509" t="str">
        <f t="shared" si="237"/>
        <v>restaurants</v>
      </c>
      <c r="S2509" s="10">
        <f t="shared" si="238"/>
        <v>38452.072962962964</v>
      </c>
      <c r="T2509" s="10">
        <f t="shared" si="239"/>
        <v>38482.072962962964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food/</v>
      </c>
      <c r="R2510" t="str">
        <f t="shared" si="237"/>
        <v>restaurants</v>
      </c>
      <c r="S2510" s="10">
        <f t="shared" si="238"/>
        <v>38182.951782407406</v>
      </c>
      <c r="T2510" s="10">
        <f t="shared" si="239"/>
        <v>38212.951782407406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food/</v>
      </c>
      <c r="R2511" t="str">
        <f t="shared" si="237"/>
        <v>restaurants</v>
      </c>
      <c r="S2511" s="10">
        <f t="shared" si="238"/>
        <v>38405.809594907405</v>
      </c>
      <c r="T2511" s="10">
        <f t="shared" si="239"/>
        <v>38461.767928240741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food/</v>
      </c>
      <c r="R2512" t="str">
        <f t="shared" si="237"/>
        <v>restaurants</v>
      </c>
      <c r="S2512" s="10">
        <f t="shared" si="238"/>
        <v>38425.997361111105</v>
      </c>
      <c r="T2512" s="10">
        <f t="shared" si="239"/>
        <v>38485.997361111105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food/</v>
      </c>
      <c r="R2513" t="str">
        <f t="shared" si="237"/>
        <v>restaurants</v>
      </c>
      <c r="S2513" s="10">
        <f t="shared" si="238"/>
        <v>38718.446909722217</v>
      </c>
      <c r="T2513" s="10">
        <f t="shared" si="239"/>
        <v>38748.446909722217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food/</v>
      </c>
      <c r="R2514" t="str">
        <f t="shared" si="237"/>
        <v>restaurants</v>
      </c>
      <c r="S2514" s="10">
        <f t="shared" si="238"/>
        <v>38318.876863425925</v>
      </c>
      <c r="T2514" s="10">
        <f t="shared" si="239"/>
        <v>38333.876863425925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food/</v>
      </c>
      <c r="R2515" t="str">
        <f t="shared" si="237"/>
        <v>restaurants</v>
      </c>
      <c r="S2515" s="10">
        <f t="shared" si="238"/>
        <v>39079.00681712963</v>
      </c>
      <c r="T2515" s="10">
        <f t="shared" si="239"/>
        <v>39139.00681712963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food/</v>
      </c>
      <c r="R2516" t="str">
        <f t="shared" si="237"/>
        <v>restaurants</v>
      </c>
      <c r="S2516" s="10">
        <f t="shared" si="238"/>
        <v>38201.389780092592</v>
      </c>
      <c r="T2516" s="10">
        <f t="shared" si="239"/>
        <v>38218.389780092592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food/</v>
      </c>
      <c r="R2517" t="str">
        <f t="shared" si="237"/>
        <v>restaurants</v>
      </c>
      <c r="S2517" s="10">
        <f t="shared" si="238"/>
        <v>38374.839733796296</v>
      </c>
      <c r="T2517" s="10">
        <f t="shared" si="239"/>
        <v>38404.839733796296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food/</v>
      </c>
      <c r="R2518" t="str">
        <f t="shared" si="237"/>
        <v>restaurants</v>
      </c>
      <c r="S2518" s="10">
        <f t="shared" si="238"/>
        <v>38289.653379629628</v>
      </c>
      <c r="T2518" s="10">
        <f t="shared" si="239"/>
        <v>38319.6950462963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food/</v>
      </c>
      <c r="R2519" t="str">
        <f t="shared" si="237"/>
        <v>restaurants</v>
      </c>
      <c r="S2519" s="10">
        <f t="shared" si="238"/>
        <v>38399.802430555559</v>
      </c>
      <c r="T2519" s="10">
        <f t="shared" si="239"/>
        <v>38429.760763888888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food/</v>
      </c>
      <c r="R2520" t="str">
        <f t="shared" si="237"/>
        <v>restaurants</v>
      </c>
      <c r="S2520" s="10">
        <f t="shared" si="238"/>
        <v>38273.680879629632</v>
      </c>
      <c r="T2520" s="10">
        <f t="shared" si="239"/>
        <v>38303.722546296296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food/</v>
      </c>
      <c r="R2521" t="str">
        <f t="shared" si="237"/>
        <v>restaurants</v>
      </c>
      <c r="S2521" s="10">
        <f t="shared" si="238"/>
        <v>38156.155138888891</v>
      </c>
      <c r="T2521" s="10">
        <f t="shared" si="239"/>
        <v>38186.155138888891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food/</v>
      </c>
      <c r="R2522" t="str">
        <f t="shared" si="237"/>
        <v>restaurants</v>
      </c>
      <c r="S2522" s="10">
        <f t="shared" si="238"/>
        <v>38959.600520833337</v>
      </c>
      <c r="T2522" s="10">
        <f t="shared" si="239"/>
        <v>39005.806249999994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music/</v>
      </c>
      <c r="R2523" t="str">
        <f t="shared" si="237"/>
        <v>classical music</v>
      </c>
      <c r="S2523" s="10">
        <f t="shared" si="238"/>
        <v>38616.967835648145</v>
      </c>
      <c r="T2523" s="10">
        <f t="shared" si="239"/>
        <v>38637.967835648145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music/</v>
      </c>
      <c r="R2524" t="str">
        <f t="shared" si="237"/>
        <v>classical music</v>
      </c>
      <c r="S2524" s="10">
        <f t="shared" si="238"/>
        <v>38807.573611111111</v>
      </c>
      <c r="T2524" s="10">
        <f t="shared" si="239"/>
        <v>38829.619444444441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music/</v>
      </c>
      <c r="R2525" t="str">
        <f t="shared" si="237"/>
        <v>classical music</v>
      </c>
      <c r="S2525" s="10">
        <f t="shared" si="238"/>
        <v>38277.975601851853</v>
      </c>
      <c r="T2525" s="10">
        <f t="shared" si="239"/>
        <v>38308.017268518524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music/</v>
      </c>
      <c r="R2526" t="str">
        <f t="shared" si="237"/>
        <v>classical music</v>
      </c>
      <c r="S2526" s="10">
        <f t="shared" si="238"/>
        <v>38308.807372685187</v>
      </c>
      <c r="T2526" s="10">
        <f t="shared" si="239"/>
        <v>38341.1875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music/</v>
      </c>
      <c r="R2527" t="str">
        <f t="shared" si="237"/>
        <v>classical music</v>
      </c>
      <c r="S2527" s="10">
        <f t="shared" si="238"/>
        <v>37405.844571759262</v>
      </c>
      <c r="T2527" s="10">
        <f t="shared" si="239"/>
        <v>37435.844571759262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music/</v>
      </c>
      <c r="R2528" t="str">
        <f t="shared" si="237"/>
        <v>classical music</v>
      </c>
      <c r="S2528" s="10">
        <f t="shared" si="238"/>
        <v>38300.091134259259</v>
      </c>
      <c r="T2528" s="10">
        <f t="shared" si="239"/>
        <v>38328.207638888889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music/</v>
      </c>
      <c r="R2529" t="str">
        <f t="shared" si="237"/>
        <v>classical music</v>
      </c>
      <c r="S2529" s="10">
        <f t="shared" si="238"/>
        <v>37893.75105324074</v>
      </c>
      <c r="T2529" s="10">
        <f t="shared" si="239"/>
        <v>37912.165972222225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music/</v>
      </c>
      <c r="R2530" t="str">
        <f t="shared" si="237"/>
        <v>classical music</v>
      </c>
      <c r="S2530" s="10">
        <f t="shared" si="238"/>
        <v>38564.834525462968</v>
      </c>
      <c r="T2530" s="10">
        <f t="shared" si="239"/>
        <v>38583.458333333328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music/</v>
      </c>
      <c r="R2531" t="str">
        <f t="shared" si="237"/>
        <v>classical music</v>
      </c>
      <c r="S2531" s="10">
        <f t="shared" si="238"/>
        <v>37295.080729166664</v>
      </c>
      <c r="T2531" s="10">
        <f t="shared" si="239"/>
        <v>37340.0390625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music/</v>
      </c>
      <c r="R2532" t="str">
        <f t="shared" si="237"/>
        <v>classical music</v>
      </c>
      <c r="S2532" s="10">
        <f t="shared" si="238"/>
        <v>38428.864641203705</v>
      </c>
      <c r="T2532" s="10">
        <f t="shared" si="239"/>
        <v>38461.201388888891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music/</v>
      </c>
      <c r="R2533" t="str">
        <f t="shared" si="237"/>
        <v>classical music</v>
      </c>
      <c r="S2533" s="10">
        <f t="shared" si="238"/>
        <v>38555.680023148147</v>
      </c>
      <c r="T2533" s="10">
        <f t="shared" si="239"/>
        <v>38578.165972222225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music/</v>
      </c>
      <c r="R2534" t="str">
        <f t="shared" si="237"/>
        <v>classical music</v>
      </c>
      <c r="S2534" s="10">
        <f t="shared" si="238"/>
        <v>37454.849143518521</v>
      </c>
      <c r="T2534" s="10">
        <f t="shared" si="239"/>
        <v>37484.849143518521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music/</v>
      </c>
      <c r="R2535" t="str">
        <f t="shared" si="237"/>
        <v>classical music</v>
      </c>
      <c r="S2535" s="10">
        <f t="shared" si="238"/>
        <v>37651.751284722224</v>
      </c>
      <c r="T2535" s="10">
        <f t="shared" si="239"/>
        <v>37681.750787037039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music/</v>
      </c>
      <c r="R2536" t="str">
        <f t="shared" si="237"/>
        <v>classical music</v>
      </c>
      <c r="S2536" s="10">
        <f t="shared" si="238"/>
        <v>36474.700370370374</v>
      </c>
      <c r="T2536" s="10">
        <f t="shared" si="239"/>
        <v>36526.25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music/</v>
      </c>
      <c r="R2537" t="str">
        <f t="shared" si="237"/>
        <v>classical music</v>
      </c>
      <c r="S2537" s="10">
        <f t="shared" si="238"/>
        <v>38290.791030092594</v>
      </c>
      <c r="T2537" s="10">
        <f t="shared" si="239"/>
        <v>38321.832696759258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music/</v>
      </c>
      <c r="R2538" t="str">
        <f t="shared" si="237"/>
        <v>classical music</v>
      </c>
      <c r="S2538" s="10">
        <f t="shared" si="238"/>
        <v>37811.106087962966</v>
      </c>
      <c r="T2538" s="10">
        <f t="shared" si="239"/>
        <v>37832.106087962966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music/</v>
      </c>
      <c r="R2539" t="str">
        <f t="shared" si="237"/>
        <v>classical music</v>
      </c>
      <c r="S2539" s="10">
        <f t="shared" si="238"/>
        <v>37043.648784722223</v>
      </c>
      <c r="T2539" s="10">
        <f t="shared" si="239"/>
        <v>37103.648784722223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music/</v>
      </c>
      <c r="R2540" t="str">
        <f t="shared" si="237"/>
        <v>classical music</v>
      </c>
      <c r="S2540" s="10">
        <f t="shared" si="238"/>
        <v>37645.509965277779</v>
      </c>
      <c r="T2540" s="10">
        <f t="shared" si="239"/>
        <v>37676.207638888889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music/</v>
      </c>
      <c r="R2541" t="str">
        <f t="shared" si="237"/>
        <v>classical music</v>
      </c>
      <c r="S2541" s="10">
        <f t="shared" si="238"/>
        <v>38324.902222222227</v>
      </c>
      <c r="T2541" s="10">
        <f t="shared" si="239"/>
        <v>38384.902222222227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music/</v>
      </c>
      <c r="R2542" t="str">
        <f t="shared" si="237"/>
        <v>classical music</v>
      </c>
      <c r="S2542" s="10">
        <f t="shared" si="238"/>
        <v>37132.675011574072</v>
      </c>
      <c r="T2542" s="10">
        <f t="shared" si="239"/>
        <v>37192.675011574072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music/</v>
      </c>
      <c r="R2543" t="str">
        <f t="shared" si="237"/>
        <v>classical music</v>
      </c>
      <c r="S2543" s="10">
        <f t="shared" si="238"/>
        <v>37830.449282407404</v>
      </c>
      <c r="T2543" s="10">
        <f t="shared" si="239"/>
        <v>37890.449282407404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music/</v>
      </c>
      <c r="R2544" t="str">
        <f t="shared" si="237"/>
        <v>classical music</v>
      </c>
      <c r="S2544" s="10">
        <f t="shared" si="238"/>
        <v>37856.426585648151</v>
      </c>
      <c r="T2544" s="10">
        <f t="shared" si="239"/>
        <v>37895.165972222225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music/</v>
      </c>
      <c r="R2545" t="str">
        <f t="shared" si="237"/>
        <v>classical music</v>
      </c>
      <c r="S2545" s="10">
        <f t="shared" si="238"/>
        <v>36861.107615740737</v>
      </c>
      <c r="T2545" s="10">
        <f t="shared" si="239"/>
        <v>36892.125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music/</v>
      </c>
      <c r="R2546" t="str">
        <f t="shared" si="237"/>
        <v>classical music</v>
      </c>
      <c r="S2546" s="10">
        <f t="shared" si="238"/>
        <v>37415.520474537036</v>
      </c>
      <c r="T2546" s="10">
        <f t="shared" si="239"/>
        <v>37445.520474537036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music/</v>
      </c>
      <c r="R2547" t="str">
        <f t="shared" si="237"/>
        <v>classical music</v>
      </c>
      <c r="S2547" s="10">
        <f t="shared" si="238"/>
        <v>38374.13817129629</v>
      </c>
      <c r="T2547" s="10">
        <f t="shared" si="239"/>
        <v>38409.020833333328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music/</v>
      </c>
      <c r="R2548" t="str">
        <f t="shared" si="237"/>
        <v>classical music</v>
      </c>
      <c r="S2548" s="10">
        <f t="shared" si="238"/>
        <v>37871.858553240738</v>
      </c>
      <c r="T2548" s="10">
        <f t="shared" si="239"/>
        <v>37899.208333333336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music/</v>
      </c>
      <c r="R2549" t="str">
        <f t="shared" si="237"/>
        <v>classical music</v>
      </c>
      <c r="S2549" s="10">
        <f t="shared" si="238"/>
        <v>37320.773182870369</v>
      </c>
      <c r="T2549" s="10">
        <f t="shared" si="239"/>
        <v>37350.731516203705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music/</v>
      </c>
      <c r="R2550" t="str">
        <f t="shared" si="237"/>
        <v>classical music</v>
      </c>
      <c r="S2550" s="10">
        <f t="shared" si="238"/>
        <v>38965.625428240746</v>
      </c>
      <c r="T2550" s="10">
        <f t="shared" si="239"/>
        <v>38990.185416666667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music/</v>
      </c>
      <c r="R2551" t="str">
        <f t="shared" si="237"/>
        <v>classical music</v>
      </c>
      <c r="S2551" s="10">
        <f t="shared" si="238"/>
        <v>37737.757754629631</v>
      </c>
      <c r="T2551" s="10">
        <f t="shared" si="239"/>
        <v>37772.708333333336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music/</v>
      </c>
      <c r="R2552" t="str">
        <f t="shared" si="237"/>
        <v>classical music</v>
      </c>
      <c r="S2552" s="10">
        <f t="shared" si="238"/>
        <v>38575.634328703702</v>
      </c>
      <c r="T2552" s="10">
        <f t="shared" si="239"/>
        <v>38632.165972222225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music/</v>
      </c>
      <c r="R2553" t="str">
        <f t="shared" si="237"/>
        <v>classical music</v>
      </c>
      <c r="S2553" s="10">
        <f t="shared" si="238"/>
        <v>37308.252141203702</v>
      </c>
      <c r="T2553" s="10">
        <f t="shared" si="239"/>
        <v>37336.866666666669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music/</v>
      </c>
      <c r="R2554" t="str">
        <f t="shared" si="237"/>
        <v>classical music</v>
      </c>
      <c r="S2554" s="10">
        <f t="shared" si="238"/>
        <v>39116.809965277775</v>
      </c>
      <c r="T2554" s="10">
        <f t="shared" si="239"/>
        <v>39146.809965277775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music/</v>
      </c>
      <c r="R2555" t="str">
        <f t="shared" si="237"/>
        <v>classical music</v>
      </c>
      <c r="S2555" s="10">
        <f t="shared" si="238"/>
        <v>37460.199155092596</v>
      </c>
      <c r="T2555" s="10">
        <f t="shared" si="239"/>
        <v>37520.199155092596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music/</v>
      </c>
      <c r="R2556" t="str">
        <f t="shared" si="237"/>
        <v>classical music</v>
      </c>
      <c r="S2556" s="10">
        <f t="shared" si="238"/>
        <v>38472.078275462962</v>
      </c>
      <c r="T2556" s="10">
        <f t="shared" si="239"/>
        <v>38503.165972222225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music/</v>
      </c>
      <c r="R2557" t="str">
        <f t="shared" si="237"/>
        <v>classical music</v>
      </c>
      <c r="S2557" s="10">
        <f t="shared" si="238"/>
        <v>37373.655011574076</v>
      </c>
      <c r="T2557" s="10">
        <f t="shared" si="239"/>
        <v>37404.655011574076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music/</v>
      </c>
      <c r="R2558" t="str">
        <f t="shared" si="237"/>
        <v>classical music</v>
      </c>
      <c r="S2558" s="10">
        <f t="shared" si="238"/>
        <v>37569.991400462961</v>
      </c>
      <c r="T2558" s="10">
        <f t="shared" si="239"/>
        <v>37614.991400462961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music/</v>
      </c>
      <c r="R2559" t="str">
        <f t="shared" si="237"/>
        <v>classical music</v>
      </c>
      <c r="S2559" s="10">
        <f t="shared" si="238"/>
        <v>38091.745208333334</v>
      </c>
      <c r="T2559" s="10">
        <f t="shared" si="239"/>
        <v>38121.745208333334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music/</v>
      </c>
      <c r="R2560" t="str">
        <f t="shared" si="237"/>
        <v>classical music</v>
      </c>
      <c r="S2560" s="10">
        <f t="shared" si="238"/>
        <v>38440.860023148154</v>
      </c>
      <c r="T2560" s="10">
        <f t="shared" si="239"/>
        <v>38472.582638888889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music/</v>
      </c>
      <c r="R2561" t="str">
        <f t="shared" si="237"/>
        <v>classical music</v>
      </c>
      <c r="S2561" s="10">
        <f t="shared" si="238"/>
        <v>37176.873657407406</v>
      </c>
      <c r="T2561" s="10">
        <f t="shared" si="239"/>
        <v>37209.817361111112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music/</v>
      </c>
      <c r="R2562" t="str">
        <f t="shared" si="237"/>
        <v>classical music</v>
      </c>
      <c r="S2562" s="10">
        <f t="shared" si="238"/>
        <v>38386.951087962967</v>
      </c>
      <c r="T2562" s="10">
        <f t="shared" si="239"/>
        <v>38416.951087962967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5" t="e">
        <f t="shared" ref="P2563:P2626" si="241">E2563/L2563</f>
        <v>#DIV/0!</v>
      </c>
      <c r="Q2563" t="str">
        <f t="shared" ref="Q2563:Q2626" si="242">LEFT(N2563,FIND("/",N2563))</f>
        <v>food/</v>
      </c>
      <c r="R2563" t="str">
        <f t="shared" ref="R2563:R2626" si="243">RIGHT(N2563,LEN(N2563)-FIND("/",N2563))</f>
        <v>food trucks</v>
      </c>
      <c r="S2563" s="10">
        <f t="shared" ref="S2563:S2626" si="244">(((J2563/60)/60)/24+DATE(1960,1,1))</f>
        <v>38607.528807870374</v>
      </c>
      <c r="T2563" s="10">
        <f t="shared" ref="T2563:T2626" si="245">(((I2563/60)/60)/24+DATE(1960,1,1))</f>
        <v>38637.528807870374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food/</v>
      </c>
      <c r="R2564" t="str">
        <f t="shared" si="243"/>
        <v>food trucks</v>
      </c>
      <c r="S2564" s="10">
        <f t="shared" si="244"/>
        <v>38941.524756944447</v>
      </c>
      <c r="T2564" s="10">
        <f t="shared" si="245"/>
        <v>39001.524756944447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food/</v>
      </c>
      <c r="R2565" t="str">
        <f t="shared" si="243"/>
        <v>food trucks</v>
      </c>
      <c r="S2565" s="10">
        <f t="shared" si="244"/>
        <v>38502.139479166668</v>
      </c>
      <c r="T2565" s="10">
        <f t="shared" si="245"/>
        <v>38562.139479166668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food/</v>
      </c>
      <c r="R2566" t="str">
        <f t="shared" si="243"/>
        <v>food trucks</v>
      </c>
      <c r="S2566" s="10">
        <f t="shared" si="244"/>
        <v>38169.040497685186</v>
      </c>
      <c r="T2566" s="10">
        <f t="shared" si="245"/>
        <v>38199.040497685186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food/</v>
      </c>
      <c r="R2567" t="str">
        <f t="shared" si="243"/>
        <v>food trucks</v>
      </c>
      <c r="S2567" s="10">
        <f t="shared" si="244"/>
        <v>38787.650335648148</v>
      </c>
      <c r="T2567" s="10">
        <f t="shared" si="245"/>
        <v>38846.868055555555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food/</v>
      </c>
      <c r="R2568" t="str">
        <f t="shared" si="243"/>
        <v>food trucks</v>
      </c>
      <c r="S2568" s="10">
        <f t="shared" si="244"/>
        <v>38189.980879629627</v>
      </c>
      <c r="T2568" s="10">
        <f t="shared" si="245"/>
        <v>38219.980879629627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food/</v>
      </c>
      <c r="R2569" t="str">
        <f t="shared" si="243"/>
        <v>food trucks</v>
      </c>
      <c r="S2569" s="10">
        <f t="shared" si="244"/>
        <v>38434.878912037035</v>
      </c>
      <c r="T2569" s="10">
        <f t="shared" si="245"/>
        <v>38464.878912037035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food/</v>
      </c>
      <c r="R2570" t="str">
        <f t="shared" si="243"/>
        <v>food trucks</v>
      </c>
      <c r="S2570" s="10">
        <f t="shared" si="244"/>
        <v>38931.666597222225</v>
      </c>
      <c r="T2570" s="10">
        <f t="shared" si="245"/>
        <v>38961.666597222225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food/</v>
      </c>
      <c r="R2571" t="str">
        <f t="shared" si="243"/>
        <v>food trucks</v>
      </c>
      <c r="S2571" s="10">
        <f t="shared" si="244"/>
        <v>38581.105462962965</v>
      </c>
      <c r="T2571" s="10">
        <f t="shared" si="245"/>
        <v>38611.105462962965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food/</v>
      </c>
      <c r="R2572" t="str">
        <f t="shared" si="243"/>
        <v>food trucks</v>
      </c>
      <c r="S2572" s="10">
        <f t="shared" si="244"/>
        <v>39091.903182870374</v>
      </c>
      <c r="T2572" s="10">
        <f t="shared" si="245"/>
        <v>39121.903182870374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food/</v>
      </c>
      <c r="R2573" t="str">
        <f t="shared" si="243"/>
        <v>food trucks</v>
      </c>
      <c r="S2573" s="10">
        <f t="shared" si="244"/>
        <v>38796.341678240744</v>
      </c>
      <c r="T2573" s="10">
        <f t="shared" si="245"/>
        <v>38856.341678240744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food/</v>
      </c>
      <c r="R2574" t="str">
        <f t="shared" si="243"/>
        <v>food trucks</v>
      </c>
      <c r="S2574" s="10">
        <f t="shared" si="244"/>
        <v>38424.119409722218</v>
      </c>
      <c r="T2574" s="10">
        <f t="shared" si="245"/>
        <v>38454.119409722218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food/</v>
      </c>
      <c r="R2575" t="str">
        <f t="shared" si="243"/>
        <v>food trucks</v>
      </c>
      <c r="S2575" s="10">
        <f t="shared" si="244"/>
        <v>38176.592002314814</v>
      </c>
      <c r="T2575" s="10">
        <f t="shared" si="245"/>
        <v>38221.592002314814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food/</v>
      </c>
      <c r="R2576" t="str">
        <f t="shared" si="243"/>
        <v>food trucks</v>
      </c>
      <c r="S2576" s="10">
        <f t="shared" si="244"/>
        <v>38834.825752314813</v>
      </c>
      <c r="T2576" s="10">
        <f t="shared" si="245"/>
        <v>38855.825752314813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food/</v>
      </c>
      <c r="R2577" t="str">
        <f t="shared" si="243"/>
        <v>food trucks</v>
      </c>
      <c r="S2577" s="10">
        <f t="shared" si="244"/>
        <v>38333.108726851846</v>
      </c>
      <c r="T2577" s="10">
        <f t="shared" si="245"/>
        <v>38363.108726851846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food/</v>
      </c>
      <c r="R2578" t="str">
        <f t="shared" si="243"/>
        <v>food trucks</v>
      </c>
      <c r="S2578" s="10">
        <f t="shared" si="244"/>
        <v>38407.00980324074</v>
      </c>
      <c r="T2578" s="10">
        <f t="shared" si="245"/>
        <v>38451.968136574069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food/</v>
      </c>
      <c r="R2579" t="str">
        <f t="shared" si="243"/>
        <v>food trucks</v>
      </c>
      <c r="S2579" s="10">
        <f t="shared" si="244"/>
        <v>38177.820567129631</v>
      </c>
      <c r="T2579" s="10">
        <f t="shared" si="245"/>
        <v>38202.820567129631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food/</v>
      </c>
      <c r="R2580" t="str">
        <f t="shared" si="243"/>
        <v>food trucks</v>
      </c>
      <c r="S2580" s="10">
        <f t="shared" si="244"/>
        <v>38585.022905092599</v>
      </c>
      <c r="T2580" s="10">
        <f t="shared" si="245"/>
        <v>38633.708333333328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food/</v>
      </c>
      <c r="R2581" t="str">
        <f t="shared" si="243"/>
        <v>food trucks</v>
      </c>
      <c r="S2581" s="10">
        <f t="shared" si="244"/>
        <v>38184.829895833333</v>
      </c>
      <c r="T2581" s="10">
        <f t="shared" si="245"/>
        <v>38244.829895833333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food/</v>
      </c>
      <c r="R2582" t="str">
        <f t="shared" si="243"/>
        <v>food trucks</v>
      </c>
      <c r="S2582" s="10">
        <f t="shared" si="244"/>
        <v>38457.326423611114</v>
      </c>
      <c r="T2582" s="10">
        <f t="shared" si="245"/>
        <v>38487.125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food/</v>
      </c>
      <c r="R2583" t="str">
        <f t="shared" si="243"/>
        <v>food trucks</v>
      </c>
      <c r="S2583" s="10">
        <f t="shared" si="244"/>
        <v>38641.628449074073</v>
      </c>
      <c r="T2583" s="10">
        <f t="shared" si="245"/>
        <v>38671.670115740737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food/</v>
      </c>
      <c r="R2584" t="str">
        <f t="shared" si="243"/>
        <v>food trucks</v>
      </c>
      <c r="S2584" s="10">
        <f t="shared" si="244"/>
        <v>38989.988819444443</v>
      </c>
      <c r="T2584" s="10">
        <f t="shared" si="245"/>
        <v>39019.988819444443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food/</v>
      </c>
      <c r="R2585" t="str">
        <f t="shared" si="243"/>
        <v>food trucks</v>
      </c>
      <c r="S2585" s="10">
        <f t="shared" si="244"/>
        <v>38366.76944444445</v>
      </c>
      <c r="T2585" s="10">
        <f t="shared" si="245"/>
        <v>38426.727777777778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food/</v>
      </c>
      <c r="R2586" t="str">
        <f t="shared" si="243"/>
        <v>food trucks</v>
      </c>
      <c r="S2586" s="10">
        <f t="shared" si="244"/>
        <v>38487.173252314817</v>
      </c>
      <c r="T2586" s="10">
        <f t="shared" si="245"/>
        <v>38517.173252314817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food/</v>
      </c>
      <c r="R2587" t="str">
        <f t="shared" si="243"/>
        <v>food trucks</v>
      </c>
      <c r="S2587" s="10">
        <f t="shared" si="244"/>
        <v>38142.963333333333</v>
      </c>
      <c r="T2587" s="10">
        <f t="shared" si="245"/>
        <v>38172.963333333333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food/</v>
      </c>
      <c r="R2588" t="str">
        <f t="shared" si="243"/>
        <v>food trucks</v>
      </c>
      <c r="S2588" s="10">
        <f t="shared" si="244"/>
        <v>38680.330277777779</v>
      </c>
      <c r="T2588" s="10">
        <f t="shared" si="245"/>
        <v>38710.330277777779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food/</v>
      </c>
      <c r="R2589" t="str">
        <f t="shared" si="243"/>
        <v>food trucks</v>
      </c>
      <c r="S2589" s="10">
        <f t="shared" si="244"/>
        <v>38685.675381944442</v>
      </c>
      <c r="T2589" s="10">
        <f t="shared" si="245"/>
        <v>38715.675381944442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food/</v>
      </c>
      <c r="R2590" t="str">
        <f t="shared" si="243"/>
        <v>food trucks</v>
      </c>
      <c r="S2590" s="10">
        <f t="shared" si="244"/>
        <v>38389.676226851851</v>
      </c>
      <c r="T2590" s="10">
        <f t="shared" si="245"/>
        <v>38441.551388888889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food/</v>
      </c>
      <c r="R2591" t="str">
        <f t="shared" si="243"/>
        <v>food trucks</v>
      </c>
      <c r="S2591" s="10">
        <f t="shared" si="244"/>
        <v>38769.536192129628</v>
      </c>
      <c r="T2591" s="10">
        <f t="shared" si="245"/>
        <v>38799.494525462964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food/</v>
      </c>
      <c r="R2592" t="str">
        <f t="shared" si="243"/>
        <v>food trucks</v>
      </c>
      <c r="S2592" s="10">
        <f t="shared" si="244"/>
        <v>38735.589085648149</v>
      </c>
      <c r="T2592" s="10">
        <f t="shared" si="245"/>
        <v>38742.589085648149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food/</v>
      </c>
      <c r="R2593" t="str">
        <f t="shared" si="243"/>
        <v>food trucks</v>
      </c>
      <c r="S2593" s="10">
        <f t="shared" si="244"/>
        <v>38729.906527777777</v>
      </c>
      <c r="T2593" s="10">
        <f t="shared" si="245"/>
        <v>38789.864861111113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food/</v>
      </c>
      <c r="R2594" t="str">
        <f t="shared" si="243"/>
        <v>food trucks</v>
      </c>
      <c r="S2594" s="10">
        <f t="shared" si="244"/>
        <v>38234.801168981481</v>
      </c>
      <c r="T2594" s="10">
        <f t="shared" si="245"/>
        <v>38264.801168981481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food/</v>
      </c>
      <c r="R2595" t="str">
        <f t="shared" si="243"/>
        <v>food trucks</v>
      </c>
      <c r="S2595" s="10">
        <f t="shared" si="244"/>
        <v>38436.84520833334</v>
      </c>
      <c r="T2595" s="10">
        <f t="shared" si="245"/>
        <v>38466.84520833334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food/</v>
      </c>
      <c r="R2596" t="str">
        <f t="shared" si="243"/>
        <v>food trucks</v>
      </c>
      <c r="S2596" s="10">
        <f t="shared" si="244"/>
        <v>38175.967916666668</v>
      </c>
      <c r="T2596" s="10">
        <f t="shared" si="245"/>
        <v>38205.967916666668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food/</v>
      </c>
      <c r="R2597" t="str">
        <f t="shared" si="243"/>
        <v>food trucks</v>
      </c>
      <c r="S2597" s="10">
        <f t="shared" si="244"/>
        <v>39107.244212962964</v>
      </c>
      <c r="T2597" s="10">
        <f t="shared" si="245"/>
        <v>39137.244212962964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food/</v>
      </c>
      <c r="R2598" t="str">
        <f t="shared" si="243"/>
        <v>food trucks</v>
      </c>
      <c r="S2598" s="10">
        <f t="shared" si="244"/>
        <v>38175.664456018516</v>
      </c>
      <c r="T2598" s="10">
        <f t="shared" si="245"/>
        <v>38205.664456018516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food/</v>
      </c>
      <c r="R2599" t="str">
        <f t="shared" si="243"/>
        <v>food trucks</v>
      </c>
      <c r="S2599" s="10">
        <f t="shared" si="244"/>
        <v>38857.341631944444</v>
      </c>
      <c r="T2599" s="10">
        <f t="shared" si="245"/>
        <v>38887.341631944444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food/</v>
      </c>
      <c r="R2600" t="str">
        <f t="shared" si="243"/>
        <v>food trucks</v>
      </c>
      <c r="S2600" s="10">
        <f t="shared" si="244"/>
        <v>38587.840289351851</v>
      </c>
      <c r="T2600" s="10">
        <f t="shared" si="245"/>
        <v>38617.840289351851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food/</v>
      </c>
      <c r="R2601" t="str">
        <f t="shared" si="243"/>
        <v>food trucks</v>
      </c>
      <c r="S2601" s="10">
        <f t="shared" si="244"/>
        <v>38156.754016203704</v>
      </c>
      <c r="T2601" s="10">
        <f t="shared" si="245"/>
        <v>38201.754016203704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food/</v>
      </c>
      <c r="R2602" t="str">
        <f t="shared" si="243"/>
        <v>food trucks</v>
      </c>
      <c r="S2602" s="10">
        <f t="shared" si="244"/>
        <v>38741.900462962964</v>
      </c>
      <c r="T2602" s="10">
        <f t="shared" si="245"/>
        <v>38801.858796296292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technology/</v>
      </c>
      <c r="R2603" t="str">
        <f t="shared" si="243"/>
        <v>space exploration</v>
      </c>
      <c r="S2603" s="10">
        <f t="shared" si="244"/>
        <v>37497.902187499996</v>
      </c>
      <c r="T2603" s="10">
        <f t="shared" si="245"/>
        <v>37512.165972222225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technology/</v>
      </c>
      <c r="R2604" t="str">
        <f t="shared" si="243"/>
        <v>space exploration</v>
      </c>
      <c r="S2604" s="10">
        <f t="shared" si="244"/>
        <v>38262.747314814813</v>
      </c>
      <c r="T2604" s="10">
        <f t="shared" si="245"/>
        <v>38302.888888888891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technology/</v>
      </c>
      <c r="R2605" t="str">
        <f t="shared" si="243"/>
        <v>space exploration</v>
      </c>
      <c r="S2605" s="10">
        <f t="shared" si="244"/>
        <v>37964.912662037037</v>
      </c>
      <c r="T2605" s="10">
        <f t="shared" si="245"/>
        <v>37978.912662037037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technology/</v>
      </c>
      <c r="R2606" t="str">
        <f t="shared" si="243"/>
        <v>space exploration</v>
      </c>
      <c r="S2606" s="10">
        <f t="shared" si="244"/>
        <v>37345.051192129627</v>
      </c>
      <c r="T2606" s="10">
        <f t="shared" si="245"/>
        <v>37375.051192129627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technology/</v>
      </c>
      <c r="R2607" t="str">
        <f t="shared" si="243"/>
        <v>space exploration</v>
      </c>
      <c r="S2607" s="10">
        <f t="shared" si="244"/>
        <v>38855.541550925926</v>
      </c>
      <c r="T2607" s="10">
        <f t="shared" si="245"/>
        <v>38885.541550925926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technology/</v>
      </c>
      <c r="R2608" t="str">
        <f t="shared" si="243"/>
        <v>space exploration</v>
      </c>
      <c r="S2608" s="10">
        <f t="shared" si="244"/>
        <v>38073.712754629632</v>
      </c>
      <c r="T2608" s="10">
        <f t="shared" si="245"/>
        <v>38105.712754629632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technology/</v>
      </c>
      <c r="R2609" t="str">
        <f t="shared" si="243"/>
        <v>space exploration</v>
      </c>
      <c r="S2609" s="10">
        <f t="shared" si="244"/>
        <v>38531.874675925923</v>
      </c>
      <c r="T2609" s="10">
        <f t="shared" si="245"/>
        <v>38575.083333333328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technology/</v>
      </c>
      <c r="R2610" t="str">
        <f t="shared" si="243"/>
        <v>space exploration</v>
      </c>
      <c r="S2610" s="10">
        <f t="shared" si="244"/>
        <v>39114.801712962959</v>
      </c>
      <c r="T2610" s="10">
        <f t="shared" si="245"/>
        <v>39156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technology/</v>
      </c>
      <c r="R2611" t="str">
        <f t="shared" si="243"/>
        <v>space exploration</v>
      </c>
      <c r="S2611" s="10">
        <f t="shared" si="244"/>
        <v>37422.237858796296</v>
      </c>
      <c r="T2611" s="10">
        <f t="shared" si="245"/>
        <v>37452.237858796296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technology/</v>
      </c>
      <c r="R2612" t="str">
        <f t="shared" si="243"/>
        <v>space exploration</v>
      </c>
      <c r="S2612" s="10">
        <f t="shared" si="244"/>
        <v>38911.881076388891</v>
      </c>
      <c r="T2612" s="10">
        <f t="shared" si="245"/>
        <v>38951.290972222225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technology/</v>
      </c>
      <c r="R2613" t="str">
        <f t="shared" si="243"/>
        <v>space exploration</v>
      </c>
      <c r="S2613" s="10">
        <f t="shared" si="244"/>
        <v>39051.335810185185</v>
      </c>
      <c r="T2613" s="10">
        <f t="shared" si="245"/>
        <v>39084.957638888889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technology/</v>
      </c>
      <c r="R2614" t="str">
        <f t="shared" si="243"/>
        <v>space exploration</v>
      </c>
      <c r="S2614" s="10">
        <f t="shared" si="244"/>
        <v>38329.143171296295</v>
      </c>
      <c r="T2614" s="10">
        <f t="shared" si="245"/>
        <v>38360.143171296295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technology/</v>
      </c>
      <c r="R2615" t="str">
        <f t="shared" si="243"/>
        <v>space exploration</v>
      </c>
      <c r="S2615" s="10">
        <f t="shared" si="244"/>
        <v>37490.81821759259</v>
      </c>
      <c r="T2615" s="10">
        <f t="shared" si="245"/>
        <v>37520.81821759259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technology/</v>
      </c>
      <c r="R2616" t="str">
        <f t="shared" si="243"/>
        <v>space exploration</v>
      </c>
      <c r="S2616" s="10">
        <f t="shared" si="244"/>
        <v>38077.708472222221</v>
      </c>
      <c r="T2616" s="10">
        <f t="shared" si="245"/>
        <v>38106.208333333336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technology/</v>
      </c>
      <c r="R2617" t="str">
        <f t="shared" si="243"/>
        <v>space exploration</v>
      </c>
      <c r="S2617" s="10">
        <f t="shared" si="244"/>
        <v>38800.49726851852</v>
      </c>
      <c r="T2617" s="10">
        <f t="shared" si="245"/>
        <v>38837.5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technology/</v>
      </c>
      <c r="R2618" t="str">
        <f t="shared" si="243"/>
        <v>space exploration</v>
      </c>
      <c r="S2618" s="10">
        <f t="shared" si="244"/>
        <v>38558.99454861111</v>
      </c>
      <c r="T2618" s="10">
        <f t="shared" si="245"/>
        <v>38588.99454861111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technology/</v>
      </c>
      <c r="R2619" t="str">
        <f t="shared" si="243"/>
        <v>space exploration</v>
      </c>
      <c r="S2619" s="10">
        <f t="shared" si="244"/>
        <v>38249.874432870369</v>
      </c>
      <c r="T2619" s="10">
        <f t="shared" si="245"/>
        <v>38279.874432870369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technology/</v>
      </c>
      <c r="R2620" t="str">
        <f t="shared" si="243"/>
        <v>space exploration</v>
      </c>
      <c r="S2620" s="10">
        <f t="shared" si="244"/>
        <v>38626.792372685188</v>
      </c>
      <c r="T2620" s="10">
        <f t="shared" si="245"/>
        <v>38686.834039351852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technology/</v>
      </c>
      <c r="R2621" t="str">
        <f t="shared" si="243"/>
        <v>space exploration</v>
      </c>
      <c r="S2621" s="10">
        <f t="shared" si="244"/>
        <v>38620.884305555555</v>
      </c>
      <c r="T2621" s="10">
        <f t="shared" si="245"/>
        <v>38647.458333333328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technology/</v>
      </c>
      <c r="R2622" t="str">
        <f t="shared" si="243"/>
        <v>space exploration</v>
      </c>
      <c r="S2622" s="10">
        <f t="shared" si="244"/>
        <v>38598.16715277778</v>
      </c>
      <c r="T2622" s="10">
        <f t="shared" si="245"/>
        <v>38635.041666666672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technology/</v>
      </c>
      <c r="R2623" t="str">
        <f t="shared" si="243"/>
        <v>space exploration</v>
      </c>
      <c r="S2623" s="10">
        <f t="shared" si="244"/>
        <v>38462.74754629629</v>
      </c>
      <c r="T2623" s="10">
        <f t="shared" si="245"/>
        <v>38492.74754629629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technology/</v>
      </c>
      <c r="R2624" t="str">
        <f t="shared" si="243"/>
        <v>space exploration</v>
      </c>
      <c r="S2624" s="10">
        <f t="shared" si="244"/>
        <v>39036.74324074074</v>
      </c>
      <c r="T2624" s="10">
        <f t="shared" si="245"/>
        <v>39081.74324074074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technology/</v>
      </c>
      <c r="R2625" t="str">
        <f t="shared" si="243"/>
        <v>space exploration</v>
      </c>
      <c r="S2625" s="10">
        <f t="shared" si="244"/>
        <v>39039.256550925929</v>
      </c>
      <c r="T2625" s="10">
        <f t="shared" si="245"/>
        <v>39053.256550925929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technology/</v>
      </c>
      <c r="R2626" t="str">
        <f t="shared" si="243"/>
        <v>space exploration</v>
      </c>
      <c r="S2626" s="10">
        <f t="shared" si="244"/>
        <v>37491.42155092593</v>
      </c>
      <c r="T2626" s="10">
        <f t="shared" si="245"/>
        <v>37512.42155092593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5">
        <f t="shared" ref="P2627:P2690" si="247">E2627/L2627</f>
        <v>27.576923076923077</v>
      </c>
      <c r="Q2627" t="str">
        <f t="shared" ref="Q2627:Q2690" si="248">LEFT(N2627,FIND("/",N2627))</f>
        <v>technology/</v>
      </c>
      <c r="R2627" t="str">
        <f t="shared" ref="R2627:R2690" si="249">RIGHT(N2627,LEN(N2627)-FIND("/",N2627))</f>
        <v>space exploration</v>
      </c>
      <c r="S2627" s="10">
        <f t="shared" ref="S2627:S2690" si="250">(((J2627/60)/60)/24+DATE(1960,1,1))</f>
        <v>39005.810277777782</v>
      </c>
      <c r="T2627" s="10">
        <f t="shared" ref="T2627:T2690" si="251">(((I2627/60)/60)/24+DATE(1960,1,1))</f>
        <v>39030.851944444439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technology/</v>
      </c>
      <c r="R2628" t="str">
        <f t="shared" si="249"/>
        <v>space exploration</v>
      </c>
      <c r="S2628" s="10">
        <f t="shared" si="250"/>
        <v>38475.628113425926</v>
      </c>
      <c r="T2628" s="10">
        <f t="shared" si="251"/>
        <v>38505.628113425926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technology/</v>
      </c>
      <c r="R2629" t="str">
        <f t="shared" si="249"/>
        <v>space exploration</v>
      </c>
      <c r="S2629" s="10">
        <f t="shared" si="250"/>
        <v>38651.829409722224</v>
      </c>
      <c r="T2629" s="10">
        <f t="shared" si="251"/>
        <v>38681.871076388896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technology/</v>
      </c>
      <c r="R2630" t="str">
        <f t="shared" si="249"/>
        <v>space exploration</v>
      </c>
      <c r="S2630" s="10">
        <f t="shared" si="250"/>
        <v>38300.966053240743</v>
      </c>
      <c r="T2630" s="10">
        <f t="shared" si="251"/>
        <v>38320.966053240743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technology/</v>
      </c>
      <c r="R2631" t="str">
        <f t="shared" si="249"/>
        <v>space exploration</v>
      </c>
      <c r="S2631" s="10">
        <f t="shared" si="250"/>
        <v>38455.538449074069</v>
      </c>
      <c r="T2631" s="10">
        <f t="shared" si="251"/>
        <v>38485.538449074069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technology/</v>
      </c>
      <c r="R2632" t="str">
        <f t="shared" si="249"/>
        <v>space exploration</v>
      </c>
      <c r="S2632" s="10">
        <f t="shared" si="250"/>
        <v>38871.105462962965</v>
      </c>
      <c r="T2632" s="10">
        <f t="shared" si="251"/>
        <v>38898.416666666672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technology/</v>
      </c>
      <c r="R2633" t="str">
        <f t="shared" si="249"/>
        <v>space exploration</v>
      </c>
      <c r="S2633" s="10">
        <f t="shared" si="250"/>
        <v>38565.169293981482</v>
      </c>
      <c r="T2633" s="10">
        <f t="shared" si="251"/>
        <v>38593.169293981482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technology/</v>
      </c>
      <c r="R2634" t="str">
        <f t="shared" si="249"/>
        <v>space exploration</v>
      </c>
      <c r="S2634" s="10">
        <f t="shared" si="250"/>
        <v>38841.061793981484</v>
      </c>
      <c r="T2634" s="10">
        <f t="shared" si="251"/>
        <v>38866.061793981484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technology/</v>
      </c>
      <c r="R2635" t="str">
        <f t="shared" si="249"/>
        <v>space exploration</v>
      </c>
      <c r="S2635" s="10">
        <f t="shared" si="250"/>
        <v>38014.823287037041</v>
      </c>
      <c r="T2635" s="10">
        <f t="shared" si="251"/>
        <v>38044.958333333336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technology/</v>
      </c>
      <c r="R2636" t="str">
        <f t="shared" si="249"/>
        <v>space exploration</v>
      </c>
      <c r="S2636" s="10">
        <f t="shared" si="250"/>
        <v>38959.656493055561</v>
      </c>
      <c r="T2636" s="10">
        <f t="shared" si="251"/>
        <v>38989.656493055561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technology/</v>
      </c>
      <c r="R2637" t="str">
        <f t="shared" si="249"/>
        <v>space exploration</v>
      </c>
      <c r="S2637" s="10">
        <f t="shared" si="250"/>
        <v>38384.950937500005</v>
      </c>
      <c r="T2637" s="10">
        <f t="shared" si="251"/>
        <v>38419.909270833334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technology/</v>
      </c>
      <c r="R2638" t="str">
        <f t="shared" si="249"/>
        <v>space exploration</v>
      </c>
      <c r="S2638" s="10">
        <f t="shared" si="250"/>
        <v>38983.614745370374</v>
      </c>
      <c r="T2638" s="10">
        <f t="shared" si="251"/>
        <v>39006.041666666672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technology/</v>
      </c>
      <c r="R2639" t="str">
        <f t="shared" si="249"/>
        <v>space exploration</v>
      </c>
      <c r="S2639" s="10">
        <f t="shared" si="250"/>
        <v>38986.549479166672</v>
      </c>
      <c r="T2639" s="10">
        <f t="shared" si="251"/>
        <v>39002.549479166672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technology/</v>
      </c>
      <c r="R2640" t="str">
        <f t="shared" si="249"/>
        <v>space exploration</v>
      </c>
      <c r="S2640" s="10">
        <f t="shared" si="250"/>
        <v>38336.913136574076</v>
      </c>
      <c r="T2640" s="10">
        <f t="shared" si="251"/>
        <v>38366.913136574076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technology/</v>
      </c>
      <c r="R2641" t="str">
        <f t="shared" si="249"/>
        <v>space exploration</v>
      </c>
      <c r="S2641" s="10">
        <f t="shared" si="250"/>
        <v>38371.86513888889</v>
      </c>
      <c r="T2641" s="10">
        <f t="shared" si="251"/>
        <v>38401.86513888889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technology/</v>
      </c>
      <c r="R2642" t="str">
        <f t="shared" si="249"/>
        <v>space exploration</v>
      </c>
      <c r="S2642" s="10">
        <f t="shared" si="250"/>
        <v>38450.160578703704</v>
      </c>
      <c r="T2642" s="10">
        <f t="shared" si="251"/>
        <v>38510.160578703704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technology/</v>
      </c>
      <c r="R2643" t="str">
        <f t="shared" si="249"/>
        <v>space exploration</v>
      </c>
      <c r="S2643" s="10">
        <f t="shared" si="250"/>
        <v>38227.827118055553</v>
      </c>
      <c r="T2643" s="10">
        <f t="shared" si="251"/>
        <v>38244.839583333334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technology/</v>
      </c>
      <c r="R2644" t="str">
        <f t="shared" si="249"/>
        <v>space exploration</v>
      </c>
      <c r="S2644" s="10">
        <f t="shared" si="250"/>
        <v>38883.246620370366</v>
      </c>
      <c r="T2644" s="10">
        <f t="shared" si="251"/>
        <v>38913.289583333331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technology/</v>
      </c>
      <c r="R2645" t="str">
        <f t="shared" si="249"/>
        <v>space exploration</v>
      </c>
      <c r="S2645" s="10">
        <f t="shared" si="250"/>
        <v>39036.582349537035</v>
      </c>
      <c r="T2645" s="10">
        <f t="shared" si="251"/>
        <v>39072.332638888889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technology/</v>
      </c>
      <c r="R2646" t="str">
        <f t="shared" si="249"/>
        <v>space exploration</v>
      </c>
      <c r="S2646" s="10">
        <f t="shared" si="250"/>
        <v>39121.792071759264</v>
      </c>
      <c r="T2646" s="10">
        <f t="shared" si="251"/>
        <v>39151.792071759264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technology/</v>
      </c>
      <c r="R2647" t="str">
        <f t="shared" si="249"/>
        <v>space exploration</v>
      </c>
      <c r="S2647" s="10">
        <f t="shared" si="250"/>
        <v>38268.842627314814</v>
      </c>
      <c r="T2647" s="10">
        <f t="shared" si="251"/>
        <v>38298.884293981479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technology/</v>
      </c>
      <c r="R2648" t="str">
        <f t="shared" si="249"/>
        <v>space exploration</v>
      </c>
      <c r="S2648" s="10">
        <f t="shared" si="250"/>
        <v>38573.313298611116</v>
      </c>
      <c r="T2648" s="10">
        <f t="shared" si="251"/>
        <v>38603.313298611116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technology/</v>
      </c>
      <c r="R2649" t="str">
        <f t="shared" si="249"/>
        <v>space exploration</v>
      </c>
      <c r="S2649" s="10">
        <f t="shared" si="250"/>
        <v>38547.261793981481</v>
      </c>
      <c r="T2649" s="10">
        <f t="shared" si="251"/>
        <v>38577.261793981481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technology/</v>
      </c>
      <c r="R2650" t="str">
        <f t="shared" si="249"/>
        <v>space exploration</v>
      </c>
      <c r="S2650" s="10">
        <f t="shared" si="250"/>
        <v>38755.714814814812</v>
      </c>
      <c r="T2650" s="10">
        <f t="shared" si="251"/>
        <v>38785.714814814812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technology/</v>
      </c>
      <c r="R2651" t="str">
        <f t="shared" si="249"/>
        <v>space exploration</v>
      </c>
      <c r="S2651" s="10">
        <f t="shared" si="250"/>
        <v>38688.99700231482</v>
      </c>
      <c r="T2651" s="10">
        <f t="shared" si="251"/>
        <v>38748.99700231482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technology/</v>
      </c>
      <c r="R2652" t="str">
        <f t="shared" si="249"/>
        <v>space exploration</v>
      </c>
      <c r="S2652" s="10">
        <f t="shared" si="250"/>
        <v>39042.624340277776</v>
      </c>
      <c r="T2652" s="10">
        <f t="shared" si="251"/>
        <v>39072.624340277776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technology/</v>
      </c>
      <c r="R2653" t="str">
        <f t="shared" si="249"/>
        <v>space exploration</v>
      </c>
      <c r="S2653" s="10">
        <f t="shared" si="250"/>
        <v>38674.805659722217</v>
      </c>
      <c r="T2653" s="10">
        <f t="shared" si="251"/>
        <v>38702.805659722217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technology/</v>
      </c>
      <c r="R2654" t="str">
        <f t="shared" si="249"/>
        <v>space exploration</v>
      </c>
      <c r="S2654" s="10">
        <f t="shared" si="250"/>
        <v>38300.158854166672</v>
      </c>
      <c r="T2654" s="10">
        <f t="shared" si="251"/>
        <v>38330.158854166672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technology/</v>
      </c>
      <c r="R2655" t="str">
        <f t="shared" si="249"/>
        <v>space exploration</v>
      </c>
      <c r="S2655" s="10">
        <f t="shared" si="250"/>
        <v>38118.651932870373</v>
      </c>
      <c r="T2655" s="10">
        <f t="shared" si="251"/>
        <v>38150.166666666664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technology/</v>
      </c>
      <c r="R2656" t="str">
        <f t="shared" si="249"/>
        <v>space exploration</v>
      </c>
      <c r="S2656" s="10">
        <f t="shared" si="250"/>
        <v>38402.600995370376</v>
      </c>
      <c r="T2656" s="10">
        <f t="shared" si="251"/>
        <v>38462.559328703705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technology/</v>
      </c>
      <c r="R2657" t="str">
        <f t="shared" si="249"/>
        <v>space exploration</v>
      </c>
      <c r="S2657" s="10">
        <f t="shared" si="250"/>
        <v>38728.866284722222</v>
      </c>
      <c r="T2657" s="10">
        <f t="shared" si="251"/>
        <v>38756.833333333328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technology/</v>
      </c>
      <c r="R2658" t="str">
        <f t="shared" si="249"/>
        <v>space exploration</v>
      </c>
      <c r="S2658" s="10">
        <f t="shared" si="250"/>
        <v>39114.688518518517</v>
      </c>
      <c r="T2658" s="10">
        <f t="shared" si="251"/>
        <v>39153.791666666672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technology/</v>
      </c>
      <c r="R2659" t="str">
        <f t="shared" si="249"/>
        <v>space exploration</v>
      </c>
      <c r="S2659" s="10">
        <f t="shared" si="250"/>
        <v>38898.928854166668</v>
      </c>
      <c r="T2659" s="10">
        <f t="shared" si="251"/>
        <v>38932.0625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technology/</v>
      </c>
      <c r="R2660" t="str">
        <f t="shared" si="249"/>
        <v>space exploration</v>
      </c>
      <c r="S2660" s="10">
        <f t="shared" si="250"/>
        <v>38898.884189814817</v>
      </c>
      <c r="T2660" s="10">
        <f t="shared" si="251"/>
        <v>38928.884189814817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technology/</v>
      </c>
      <c r="R2661" t="str">
        <f t="shared" si="249"/>
        <v>space exploration</v>
      </c>
      <c r="S2661" s="10">
        <f t="shared" si="250"/>
        <v>38429.069560185191</v>
      </c>
      <c r="T2661" s="10">
        <f t="shared" si="251"/>
        <v>38459.069560185191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technology/</v>
      </c>
      <c r="R2662" t="str">
        <f t="shared" si="249"/>
        <v>space exploration</v>
      </c>
      <c r="S2662" s="10">
        <f t="shared" si="250"/>
        <v>38619.713171296295</v>
      </c>
      <c r="T2662" s="10">
        <f t="shared" si="251"/>
        <v>38679.754837962959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technology/</v>
      </c>
      <c r="R2663" t="str">
        <f t="shared" si="249"/>
        <v>makerspaces</v>
      </c>
      <c r="S2663" s="10">
        <f t="shared" si="250"/>
        <v>37889.958449074074</v>
      </c>
      <c r="T2663" s="10">
        <f t="shared" si="251"/>
        <v>37919.958449074074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technology/</v>
      </c>
      <c r="R2664" t="str">
        <f t="shared" si="249"/>
        <v>makerspaces</v>
      </c>
      <c r="S2664" s="10">
        <f t="shared" si="250"/>
        <v>38554.746678240743</v>
      </c>
      <c r="T2664" s="10">
        <f t="shared" si="251"/>
        <v>38584.746678240743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technology/</v>
      </c>
      <c r="R2665" t="str">
        <f t="shared" si="249"/>
        <v>makerspaces</v>
      </c>
      <c r="S2665" s="10">
        <f t="shared" si="250"/>
        <v>38569.622766203705</v>
      </c>
      <c r="T2665" s="10">
        <f t="shared" si="251"/>
        <v>38598.625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technology/</v>
      </c>
      <c r="R2666" t="str">
        <f t="shared" si="249"/>
        <v>makerspaces</v>
      </c>
      <c r="S2666" s="10">
        <f t="shared" si="250"/>
        <v>38660.02542824074</v>
      </c>
      <c r="T2666" s="10">
        <f t="shared" si="251"/>
        <v>38694.290972222225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technology/</v>
      </c>
      <c r="R2667" t="str">
        <f t="shared" si="249"/>
        <v>makerspaces</v>
      </c>
      <c r="S2667" s="10">
        <f t="shared" si="250"/>
        <v>38430.895532407405</v>
      </c>
      <c r="T2667" s="10">
        <f t="shared" si="251"/>
        <v>38475.895532407405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technology/</v>
      </c>
      <c r="R2668" t="str">
        <f t="shared" si="249"/>
        <v>makerspaces</v>
      </c>
      <c r="S2668" s="10">
        <f t="shared" si="250"/>
        <v>38582.764340277776</v>
      </c>
      <c r="T2668" s="10">
        <f t="shared" si="251"/>
        <v>38619.875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technology/</v>
      </c>
      <c r="R2669" t="str">
        <f t="shared" si="249"/>
        <v>makerspaces</v>
      </c>
      <c r="S2669" s="10">
        <f t="shared" si="250"/>
        <v>38727.926111111112</v>
      </c>
      <c r="T2669" s="10">
        <f t="shared" si="251"/>
        <v>38757.926111111112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technology/</v>
      </c>
      <c r="R2670" t="str">
        <f t="shared" si="249"/>
        <v>makerspaces</v>
      </c>
      <c r="S2670" s="10">
        <f t="shared" si="250"/>
        <v>38622.588715277772</v>
      </c>
      <c r="T2670" s="10">
        <f t="shared" si="251"/>
        <v>38664.60555555555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technology/</v>
      </c>
      <c r="R2671" t="str">
        <f t="shared" si="249"/>
        <v>makerspaces</v>
      </c>
      <c r="S2671" s="10">
        <f t="shared" si="250"/>
        <v>38666.035833333335</v>
      </c>
      <c r="T2671" s="10">
        <f t="shared" si="251"/>
        <v>38726.035833333335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technology/</v>
      </c>
      <c r="R2672" t="str">
        <f t="shared" si="249"/>
        <v>makerspaces</v>
      </c>
      <c r="S2672" s="10">
        <f t="shared" si="250"/>
        <v>38168.020601851851</v>
      </c>
      <c r="T2672" s="10">
        <f t="shared" si="251"/>
        <v>38196.020601851851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technology/</v>
      </c>
      <c r="R2673" t="str">
        <f t="shared" si="249"/>
        <v>makerspaces</v>
      </c>
      <c r="S2673" s="10">
        <f t="shared" si="250"/>
        <v>38309.749027777783</v>
      </c>
      <c r="T2673" s="10">
        <f t="shared" si="251"/>
        <v>38339.818055555559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technology/</v>
      </c>
      <c r="R2674" t="str">
        <f t="shared" si="249"/>
        <v>makerspaces</v>
      </c>
      <c r="S2674" s="10">
        <f t="shared" si="250"/>
        <v>38691.884143518517</v>
      </c>
      <c r="T2674" s="10">
        <f t="shared" si="251"/>
        <v>38713.25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technology/</v>
      </c>
      <c r="R2675" t="str">
        <f t="shared" si="249"/>
        <v>makerspaces</v>
      </c>
      <c r="S2675" s="10">
        <f t="shared" si="250"/>
        <v>38259.541655092595</v>
      </c>
      <c r="T2675" s="10">
        <f t="shared" si="251"/>
        <v>38288.947916666664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technology/</v>
      </c>
      <c r="R2676" t="str">
        <f t="shared" si="249"/>
        <v>makerspaces</v>
      </c>
      <c r="S2676" s="10">
        <f t="shared" si="250"/>
        <v>38876.632754629631</v>
      </c>
      <c r="T2676" s="10">
        <f t="shared" si="251"/>
        <v>38903.207638888889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technology/</v>
      </c>
      <c r="R2677" t="str">
        <f t="shared" si="249"/>
        <v>makerspaces</v>
      </c>
      <c r="S2677" s="10">
        <f t="shared" si="250"/>
        <v>38270.857511574075</v>
      </c>
      <c r="T2677" s="10">
        <f t="shared" si="251"/>
        <v>38300.899178240739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technology/</v>
      </c>
      <c r="R2678" t="str">
        <f t="shared" si="249"/>
        <v>makerspaces</v>
      </c>
      <c r="S2678" s="10">
        <f t="shared" si="250"/>
        <v>38829.624699074076</v>
      </c>
      <c r="T2678" s="10">
        <f t="shared" si="251"/>
        <v>38859.624699074076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technology/</v>
      </c>
      <c r="R2679" t="str">
        <f t="shared" si="249"/>
        <v>makerspaces</v>
      </c>
      <c r="S2679" s="10">
        <f t="shared" si="250"/>
        <v>38140.029432870368</v>
      </c>
      <c r="T2679" s="10">
        <f t="shared" si="251"/>
        <v>38170.029432870368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technology/</v>
      </c>
      <c r="R2680" t="str">
        <f t="shared" si="249"/>
        <v>makerspaces</v>
      </c>
      <c r="S2680" s="10">
        <f t="shared" si="250"/>
        <v>38588.798206018517</v>
      </c>
      <c r="T2680" s="10">
        <f t="shared" si="251"/>
        <v>38618.798206018517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technology/</v>
      </c>
      <c r="R2681" t="str">
        <f t="shared" si="249"/>
        <v>makerspaces</v>
      </c>
      <c r="S2681" s="10">
        <f t="shared" si="250"/>
        <v>38380.001087962963</v>
      </c>
      <c r="T2681" s="10">
        <f t="shared" si="251"/>
        <v>38410.001087962963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technology/</v>
      </c>
      <c r="R2682" t="str">
        <f t="shared" si="249"/>
        <v>makerspaces</v>
      </c>
      <c r="S2682" s="10">
        <f t="shared" si="250"/>
        <v>38783.211701388893</v>
      </c>
      <c r="T2682" s="10">
        <f t="shared" si="251"/>
        <v>38813.170034722221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food/</v>
      </c>
      <c r="R2683" t="str">
        <f t="shared" si="249"/>
        <v>food trucks</v>
      </c>
      <c r="S2683" s="10">
        <f t="shared" si="250"/>
        <v>38152.895254629628</v>
      </c>
      <c r="T2683" s="10">
        <f t="shared" si="251"/>
        <v>38177.895254629628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food/</v>
      </c>
      <c r="R2684" t="str">
        <f t="shared" si="249"/>
        <v>food trucks</v>
      </c>
      <c r="S2684" s="10">
        <f t="shared" si="250"/>
        <v>38279.871990740743</v>
      </c>
      <c r="T2684" s="10">
        <f t="shared" si="251"/>
        <v>38312.249305555553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food/</v>
      </c>
      <c r="R2685" t="str">
        <f t="shared" si="249"/>
        <v>food trucks</v>
      </c>
      <c r="S2685" s="10">
        <f t="shared" si="250"/>
        <v>38381.75509259259</v>
      </c>
      <c r="T2685" s="10">
        <f t="shared" si="251"/>
        <v>38411.75509259259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food/</v>
      </c>
      <c r="R2686" t="str">
        <f t="shared" si="249"/>
        <v>food trucks</v>
      </c>
      <c r="S2686" s="10">
        <f t="shared" si="250"/>
        <v>38167.914641203701</v>
      </c>
      <c r="T2686" s="10">
        <f t="shared" si="251"/>
        <v>38207.914641203701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food/</v>
      </c>
      <c r="R2687" t="str">
        <f t="shared" si="249"/>
        <v>food trucks</v>
      </c>
      <c r="S2687" s="10">
        <f t="shared" si="250"/>
        <v>38408.69594907407</v>
      </c>
      <c r="T2687" s="10">
        <f t="shared" si="251"/>
        <v>38468.654282407413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food/</v>
      </c>
      <c r="R2688" t="str">
        <f t="shared" si="249"/>
        <v>food trucks</v>
      </c>
      <c r="S2688" s="10">
        <f t="shared" si="250"/>
        <v>38239.974803240737</v>
      </c>
      <c r="T2688" s="10">
        <f t="shared" si="251"/>
        <v>38259.974803240737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food/</v>
      </c>
      <c r="R2689" t="str">
        <f t="shared" si="249"/>
        <v>food trucks</v>
      </c>
      <c r="S2689" s="10">
        <f t="shared" si="250"/>
        <v>38501.64025462963</v>
      </c>
      <c r="T2689" s="10">
        <f t="shared" si="251"/>
        <v>38531.64025462963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food/</v>
      </c>
      <c r="R2690" t="str">
        <f t="shared" si="249"/>
        <v>food trucks</v>
      </c>
      <c r="S2690" s="10">
        <f t="shared" si="250"/>
        <v>38375.118865740747</v>
      </c>
      <c r="T2690" s="10">
        <f t="shared" si="251"/>
        <v>38406.125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5">
        <f t="shared" ref="P2691:P2754" si="253">E2691/L2691</f>
        <v>1</v>
      </c>
      <c r="Q2691" t="str">
        <f t="shared" ref="Q2691:Q2754" si="254">LEFT(N2691,FIND("/",N2691))</f>
        <v>food/</v>
      </c>
      <c r="R2691" t="str">
        <f t="shared" ref="R2691:R2754" si="255">RIGHT(N2691,LEN(N2691)-FIND("/",N2691))</f>
        <v>food trucks</v>
      </c>
      <c r="S2691" s="10">
        <f t="shared" ref="S2691:S2754" si="256">(((J2691/60)/60)/24+DATE(1960,1,1))</f>
        <v>38898.961689814809</v>
      </c>
      <c r="T2691" s="10">
        <f t="shared" ref="T2691:T2754" si="257">(((I2691/60)/60)/24+DATE(1960,1,1))</f>
        <v>38928.961689814809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food/</v>
      </c>
      <c r="R2692" t="str">
        <f t="shared" si="255"/>
        <v>food trucks</v>
      </c>
      <c r="S2692" s="10">
        <f t="shared" si="256"/>
        <v>38460.105046296296</v>
      </c>
      <c r="T2692" s="10">
        <f t="shared" si="257"/>
        <v>38505.105046296296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food/</v>
      </c>
      <c r="R2693" t="str">
        <f t="shared" si="255"/>
        <v>food trucks</v>
      </c>
      <c r="S2693" s="10">
        <f t="shared" si="256"/>
        <v>38436.724039351851</v>
      </c>
      <c r="T2693" s="10">
        <f t="shared" si="257"/>
        <v>38481.724039351851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food/</v>
      </c>
      <c r="R2694" t="str">
        <f t="shared" si="255"/>
        <v>food trucks</v>
      </c>
      <c r="S2694" s="10">
        <f t="shared" si="256"/>
        <v>38405.334027777775</v>
      </c>
      <c r="T2694" s="10">
        <f t="shared" si="257"/>
        <v>38435.292361111111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food/</v>
      </c>
      <c r="R2695" t="str">
        <f t="shared" si="255"/>
        <v>food trucks</v>
      </c>
      <c r="S2695" s="10">
        <f t="shared" si="256"/>
        <v>38181.138495370367</v>
      </c>
      <c r="T2695" s="10">
        <f t="shared" si="257"/>
        <v>38211.138495370367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food/</v>
      </c>
      <c r="R2696" t="str">
        <f t="shared" si="255"/>
        <v>food trucks</v>
      </c>
      <c r="S2696" s="10">
        <f t="shared" si="256"/>
        <v>38225.140497685185</v>
      </c>
      <c r="T2696" s="10">
        <f t="shared" si="257"/>
        <v>38255.140497685185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food/</v>
      </c>
      <c r="R2697" t="str">
        <f t="shared" si="255"/>
        <v>food trucks</v>
      </c>
      <c r="S2697" s="10">
        <f t="shared" si="256"/>
        <v>38395.181921296295</v>
      </c>
      <c r="T2697" s="10">
        <f t="shared" si="257"/>
        <v>38455.14025462963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food/</v>
      </c>
      <c r="R2698" t="str">
        <f t="shared" si="255"/>
        <v>food trucks</v>
      </c>
      <c r="S2698" s="10">
        <f t="shared" si="256"/>
        <v>38311.844444444447</v>
      </c>
      <c r="T2698" s="10">
        <f t="shared" si="257"/>
        <v>38345.844444444447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food/</v>
      </c>
      <c r="R2699" t="str">
        <f t="shared" si="255"/>
        <v>food trucks</v>
      </c>
      <c r="S2699" s="10">
        <f t="shared" si="256"/>
        <v>38534.940081018518</v>
      </c>
      <c r="T2699" s="10">
        <f t="shared" si="257"/>
        <v>38565.916666666672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food/</v>
      </c>
      <c r="R2700" t="str">
        <f t="shared" si="255"/>
        <v>food trucks</v>
      </c>
      <c r="S2700" s="10">
        <f t="shared" si="256"/>
        <v>38134.898240740738</v>
      </c>
      <c r="T2700" s="10">
        <f t="shared" si="257"/>
        <v>38164.898240740738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food/</v>
      </c>
      <c r="R2701" t="str">
        <f t="shared" si="255"/>
        <v>food trucks</v>
      </c>
      <c r="S2701" s="10">
        <f t="shared" si="256"/>
        <v>38176.896562499998</v>
      </c>
      <c r="T2701" s="10">
        <f t="shared" si="257"/>
        <v>38206.896562499998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food/</v>
      </c>
      <c r="R2702" t="str">
        <f t="shared" si="255"/>
        <v>food trucks</v>
      </c>
      <c r="S2702" s="10">
        <f t="shared" si="256"/>
        <v>38217.87467592593</v>
      </c>
      <c r="T2702" s="10">
        <f t="shared" si="257"/>
        <v>38247.87467592593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theater/</v>
      </c>
      <c r="R2703" t="str">
        <f t="shared" si="255"/>
        <v>spaces</v>
      </c>
      <c r="S2703" s="10">
        <f t="shared" si="256"/>
        <v>39148.774699074071</v>
      </c>
      <c r="T2703" s="10">
        <f t="shared" si="257"/>
        <v>39179.733032407406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theater/</v>
      </c>
      <c r="R2704" t="str">
        <f t="shared" si="255"/>
        <v>spaces</v>
      </c>
      <c r="S2704" s="10">
        <f t="shared" si="256"/>
        <v>39147.801817129628</v>
      </c>
      <c r="T2704" s="10">
        <f t="shared" si="257"/>
        <v>39177.760150462964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theater/</v>
      </c>
      <c r="R2705" t="str">
        <f t="shared" si="255"/>
        <v>spaces</v>
      </c>
      <c r="S2705" s="10">
        <f t="shared" si="256"/>
        <v>39103.690162037034</v>
      </c>
      <c r="T2705" s="10">
        <f t="shared" si="257"/>
        <v>39163.648495370369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theater/</v>
      </c>
      <c r="R2706" t="str">
        <f t="shared" si="255"/>
        <v>spaces</v>
      </c>
      <c r="S2706" s="10">
        <f t="shared" si="256"/>
        <v>39134.862430555557</v>
      </c>
      <c r="T2706" s="10">
        <f t="shared" si="257"/>
        <v>39177.820763888885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theater/</v>
      </c>
      <c r="R2707" t="str">
        <f t="shared" si="255"/>
        <v>spaces</v>
      </c>
      <c r="S2707" s="10">
        <f t="shared" si="256"/>
        <v>39120.916180555556</v>
      </c>
      <c r="T2707" s="10">
        <f t="shared" si="257"/>
        <v>39165.874513888892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theater/</v>
      </c>
      <c r="R2708" t="str">
        <f t="shared" si="255"/>
        <v>spaces</v>
      </c>
      <c r="S2708" s="10">
        <f t="shared" si="256"/>
        <v>38246.294942129629</v>
      </c>
      <c r="T2708" s="10">
        <f t="shared" si="257"/>
        <v>38275.290972222225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theater/</v>
      </c>
      <c r="R2709" t="str">
        <f t="shared" si="255"/>
        <v>spaces</v>
      </c>
      <c r="S2709" s="10">
        <f t="shared" si="256"/>
        <v>37738.782905092594</v>
      </c>
      <c r="T2709" s="10">
        <f t="shared" si="257"/>
        <v>37768.290972222225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theater/</v>
      </c>
      <c r="R2710" t="str">
        <f t="shared" si="255"/>
        <v>spaces</v>
      </c>
      <c r="S2710" s="10">
        <f t="shared" si="256"/>
        <v>38859.698217592595</v>
      </c>
      <c r="T2710" s="10">
        <f t="shared" si="257"/>
        <v>38919.698217592595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theater/</v>
      </c>
      <c r="R2711" t="str">
        <f t="shared" si="255"/>
        <v>spaces</v>
      </c>
      <c r="S2711" s="10">
        <f t="shared" si="256"/>
        <v>38959.149780092594</v>
      </c>
      <c r="T2711" s="10">
        <f t="shared" si="257"/>
        <v>38994.165972222225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theater/</v>
      </c>
      <c r="R2712" t="str">
        <f t="shared" si="255"/>
        <v>spaces</v>
      </c>
      <c r="S2712" s="10">
        <f t="shared" si="256"/>
        <v>38175.229490740741</v>
      </c>
      <c r="T2712" s="10">
        <f t="shared" si="257"/>
        <v>38207.083333333336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theater/</v>
      </c>
      <c r="R2713" t="str">
        <f t="shared" si="255"/>
        <v>spaces</v>
      </c>
      <c r="S2713" s="10">
        <f t="shared" si="256"/>
        <v>38127.745254629634</v>
      </c>
      <c r="T2713" s="10">
        <f t="shared" si="257"/>
        <v>38157.917361111111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theater/</v>
      </c>
      <c r="R2714" t="str">
        <f t="shared" si="255"/>
        <v>spaces</v>
      </c>
      <c r="S2714" s="10">
        <f t="shared" si="256"/>
        <v>37779.062037037038</v>
      </c>
      <c r="T2714" s="10">
        <f t="shared" si="257"/>
        <v>37815.75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theater/</v>
      </c>
      <c r="R2715" t="str">
        <f t="shared" si="255"/>
        <v>spaces</v>
      </c>
      <c r="S2715" s="10">
        <f t="shared" si="256"/>
        <v>38669.653749999998</v>
      </c>
      <c r="T2715" s="10">
        <f t="shared" si="257"/>
        <v>38709.653749999998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theater/</v>
      </c>
      <c r="R2716" t="str">
        <f t="shared" si="255"/>
        <v>spaces</v>
      </c>
      <c r="S2716" s="10">
        <f t="shared" si="256"/>
        <v>38976.655046296291</v>
      </c>
      <c r="T2716" s="10">
        <f t="shared" si="257"/>
        <v>39004.958333333328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theater/</v>
      </c>
      <c r="R2717" t="str">
        <f t="shared" si="255"/>
        <v>spaces</v>
      </c>
      <c r="S2717" s="10">
        <f t="shared" si="256"/>
        <v>38734.398472222223</v>
      </c>
      <c r="T2717" s="10">
        <f t="shared" si="257"/>
        <v>38768.398472222223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theater/</v>
      </c>
      <c r="R2718" t="str">
        <f t="shared" si="255"/>
        <v>spaces</v>
      </c>
      <c r="S2718" s="10">
        <f t="shared" si="256"/>
        <v>38602.333252314813</v>
      </c>
      <c r="T2718" s="10">
        <f t="shared" si="257"/>
        <v>38632.333252314813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theater/</v>
      </c>
      <c r="R2719" t="str">
        <f t="shared" si="255"/>
        <v>spaces</v>
      </c>
      <c r="S2719" s="10">
        <f t="shared" si="256"/>
        <v>38281.914918981485</v>
      </c>
      <c r="T2719" s="10">
        <f t="shared" si="257"/>
        <v>38326.956585648149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theater/</v>
      </c>
      <c r="R2720" t="str">
        <f t="shared" si="255"/>
        <v>spaces</v>
      </c>
      <c r="S2720" s="10">
        <f t="shared" si="256"/>
        <v>38812.596585648149</v>
      </c>
      <c r="T2720" s="10">
        <f t="shared" si="257"/>
        <v>38840.958333333328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theater/</v>
      </c>
      <c r="R2721" t="str">
        <f t="shared" si="255"/>
        <v>spaces</v>
      </c>
      <c r="S2721" s="10">
        <f t="shared" si="256"/>
        <v>38765.031180555554</v>
      </c>
      <c r="T2721" s="10">
        <f t="shared" si="257"/>
        <v>38824.989513888882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theater/</v>
      </c>
      <c r="R2722" t="str">
        <f t="shared" si="255"/>
        <v>spaces</v>
      </c>
      <c r="S2722" s="10">
        <f t="shared" si="256"/>
        <v>39002.465891203698</v>
      </c>
      <c r="T2722" s="10">
        <f t="shared" si="257"/>
        <v>39032.507557870369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technology/</v>
      </c>
      <c r="R2723" t="str">
        <f t="shared" si="255"/>
        <v>hardware</v>
      </c>
      <c r="S2723" s="10">
        <f t="shared" si="256"/>
        <v>37840.543958333335</v>
      </c>
      <c r="T2723" s="10">
        <f t="shared" si="257"/>
        <v>37870.791666666664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technology/</v>
      </c>
      <c r="R2724" t="str">
        <f t="shared" si="255"/>
        <v>hardware</v>
      </c>
      <c r="S2724" s="10">
        <f t="shared" si="256"/>
        <v>39051.857094907406</v>
      </c>
      <c r="T2724" s="10">
        <f t="shared" si="257"/>
        <v>39111.857094907406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technology/</v>
      </c>
      <c r="R2725" t="str">
        <f t="shared" si="255"/>
        <v>hardware</v>
      </c>
      <c r="S2725" s="10">
        <f t="shared" si="256"/>
        <v>38291.83898148148</v>
      </c>
      <c r="T2725" s="10">
        <f t="shared" si="257"/>
        <v>38351.880648148144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technology/</v>
      </c>
      <c r="R2726" t="str">
        <f t="shared" si="255"/>
        <v>hardware</v>
      </c>
      <c r="S2726" s="10">
        <f t="shared" si="256"/>
        <v>38546.32707175926</v>
      </c>
      <c r="T2726" s="10">
        <f t="shared" si="257"/>
        <v>38578.32707175926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technology/</v>
      </c>
      <c r="R2727" t="str">
        <f t="shared" si="255"/>
        <v>hardware</v>
      </c>
      <c r="S2727" s="10">
        <f t="shared" si="256"/>
        <v>39092.744618055556</v>
      </c>
      <c r="T2727" s="10">
        <f t="shared" si="257"/>
        <v>39142.744618055556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technology/</v>
      </c>
      <c r="R2728" t="str">
        <f t="shared" si="255"/>
        <v>hardware</v>
      </c>
      <c r="S2728" s="10">
        <f t="shared" si="256"/>
        <v>38799.579988425925</v>
      </c>
      <c r="T2728" s="10">
        <f t="shared" si="257"/>
        <v>38829.579988425925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technology/</v>
      </c>
      <c r="R2729" t="str">
        <f t="shared" si="255"/>
        <v>hardware</v>
      </c>
      <c r="S2729" s="10">
        <f t="shared" si="256"/>
        <v>38545.676655092597</v>
      </c>
      <c r="T2729" s="10">
        <f t="shared" si="257"/>
        <v>38570.676655092597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technology/</v>
      </c>
      <c r="R2730" t="str">
        <f t="shared" si="255"/>
        <v>hardware</v>
      </c>
      <c r="S2730" s="10">
        <f t="shared" si="256"/>
        <v>38680.59993055556</v>
      </c>
      <c r="T2730" s="10">
        <f t="shared" si="257"/>
        <v>38715.59993055556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technology/</v>
      </c>
      <c r="R2731" t="str">
        <f t="shared" si="255"/>
        <v>hardware</v>
      </c>
      <c r="S2731" s="10">
        <f t="shared" si="256"/>
        <v>38442.240706018521</v>
      </c>
      <c r="T2731" s="10">
        <f t="shared" si="257"/>
        <v>38472.240706018521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technology/</v>
      </c>
      <c r="R2732" t="str">
        <f t="shared" si="255"/>
        <v>hardware</v>
      </c>
      <c r="S2732" s="10">
        <f t="shared" si="256"/>
        <v>37698.541377314818</v>
      </c>
      <c r="T2732" s="10">
        <f t="shared" si="257"/>
        <v>37733.541377314818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technology/</v>
      </c>
      <c r="R2733" t="str">
        <f t="shared" si="255"/>
        <v>hardware</v>
      </c>
      <c r="S2733" s="10">
        <f t="shared" si="256"/>
        <v>38219.525717592594</v>
      </c>
      <c r="T2733" s="10">
        <f t="shared" si="257"/>
        <v>38277.166666666664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technology/</v>
      </c>
      <c r="R2734" t="str">
        <f t="shared" si="255"/>
        <v>hardware</v>
      </c>
      <c r="S2734" s="10">
        <f t="shared" si="256"/>
        <v>37736.808194444442</v>
      </c>
      <c r="T2734" s="10">
        <f t="shared" si="257"/>
        <v>37769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technology/</v>
      </c>
      <c r="R2735" t="str">
        <f t="shared" si="255"/>
        <v>hardware</v>
      </c>
      <c r="S2735" s="10">
        <f t="shared" si="256"/>
        <v>38391.272847222222</v>
      </c>
      <c r="T2735" s="10">
        <f t="shared" si="257"/>
        <v>38451.231180555551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technology/</v>
      </c>
      <c r="R2736" t="str">
        <f t="shared" si="255"/>
        <v>hardware</v>
      </c>
      <c r="S2736" s="10">
        <f t="shared" si="256"/>
        <v>38973.668888888889</v>
      </c>
      <c r="T2736" s="10">
        <f t="shared" si="257"/>
        <v>39003.915972222225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technology/</v>
      </c>
      <c r="R2737" t="str">
        <f t="shared" si="255"/>
        <v>hardware</v>
      </c>
      <c r="S2737" s="10">
        <f t="shared" si="256"/>
        <v>37663.120949074073</v>
      </c>
      <c r="T2737" s="10">
        <f t="shared" si="257"/>
        <v>37693.833333333336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technology/</v>
      </c>
      <c r="R2738" t="str">
        <f t="shared" si="255"/>
        <v>hardware</v>
      </c>
      <c r="S2738" s="10">
        <f t="shared" si="256"/>
        <v>38069.666354166664</v>
      </c>
      <c r="T2738" s="10">
        <f t="shared" si="257"/>
        <v>38099.666354166664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technology/</v>
      </c>
      <c r="R2739" t="str">
        <f t="shared" si="255"/>
        <v>hardware</v>
      </c>
      <c r="S2739" s="10">
        <f t="shared" si="256"/>
        <v>37958.917673611111</v>
      </c>
      <c r="T2739" s="10">
        <f t="shared" si="257"/>
        <v>38001.791666666664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technology/</v>
      </c>
      <c r="R2740" t="str">
        <f t="shared" si="255"/>
        <v>hardware</v>
      </c>
      <c r="S2740" s="10">
        <f t="shared" si="256"/>
        <v>38967.143564814818</v>
      </c>
      <c r="T2740" s="10">
        <f t="shared" si="257"/>
        <v>39027.143564814818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technology/</v>
      </c>
      <c r="R2741" t="str">
        <f t="shared" si="255"/>
        <v>hardware</v>
      </c>
      <c r="S2741" s="10">
        <f t="shared" si="256"/>
        <v>38066.887928240743</v>
      </c>
      <c r="T2741" s="10">
        <f t="shared" si="257"/>
        <v>38111.887928240743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technology/</v>
      </c>
      <c r="R2742" t="str">
        <f t="shared" si="255"/>
        <v>hardware</v>
      </c>
      <c r="S2742" s="10">
        <f t="shared" si="256"/>
        <v>38392.031851851847</v>
      </c>
      <c r="T2742" s="10">
        <f t="shared" si="257"/>
        <v>38421.99018518519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publishing/</v>
      </c>
      <c r="R2743" t="str">
        <f t="shared" si="255"/>
        <v>children's books</v>
      </c>
      <c r="S2743" s="10">
        <f t="shared" si="256"/>
        <v>38258.657430555555</v>
      </c>
      <c r="T2743" s="10">
        <f t="shared" si="257"/>
        <v>38279.088194444441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publishing/</v>
      </c>
      <c r="R2744" t="str">
        <f t="shared" si="255"/>
        <v>children's books</v>
      </c>
      <c r="S2744" s="10">
        <f t="shared" si="256"/>
        <v>37377.719756944447</v>
      </c>
      <c r="T2744" s="10">
        <f t="shared" si="257"/>
        <v>37391.719756944447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publishing/</v>
      </c>
      <c r="R2745" t="str">
        <f t="shared" si="255"/>
        <v>children's books</v>
      </c>
      <c r="S2745" s="10">
        <f t="shared" si="256"/>
        <v>38979.328784722224</v>
      </c>
      <c r="T2745" s="10">
        <f t="shared" si="257"/>
        <v>39009.328784722224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publishing/</v>
      </c>
      <c r="R2746" t="str">
        <f t="shared" si="255"/>
        <v>children's books</v>
      </c>
      <c r="S2746" s="10">
        <f t="shared" si="256"/>
        <v>37285.062476851854</v>
      </c>
      <c r="T2746" s="10">
        <f t="shared" si="257"/>
        <v>37315.062476851854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publishing/</v>
      </c>
      <c r="R2747" t="str">
        <f t="shared" si="255"/>
        <v>children's books</v>
      </c>
      <c r="S2747" s="10">
        <f t="shared" si="256"/>
        <v>37391.988055555557</v>
      </c>
      <c r="T2747" s="10">
        <f t="shared" si="257"/>
        <v>37451.988055555557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publishing/</v>
      </c>
      <c r="R2748" t="str">
        <f t="shared" si="255"/>
        <v>children's books</v>
      </c>
      <c r="S2748" s="10">
        <f t="shared" si="256"/>
        <v>38197.781377314815</v>
      </c>
      <c r="T2748" s="10">
        <f t="shared" si="257"/>
        <v>38227.781377314815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publishing/</v>
      </c>
      <c r="R2749" t="str">
        <f t="shared" si="255"/>
        <v>children's books</v>
      </c>
      <c r="S2749" s="10">
        <f t="shared" si="256"/>
        <v>37391.64811342593</v>
      </c>
      <c r="T2749" s="10">
        <f t="shared" si="257"/>
        <v>37423.131944444445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publishing/</v>
      </c>
      <c r="R2750" t="str">
        <f t="shared" si="255"/>
        <v>children's books</v>
      </c>
      <c r="S2750" s="10">
        <f t="shared" si="256"/>
        <v>38932.7106712963</v>
      </c>
      <c r="T2750" s="10">
        <f t="shared" si="257"/>
        <v>38962.7106712963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publishing/</v>
      </c>
      <c r="R2751" t="str">
        <f t="shared" si="255"/>
        <v>children's books</v>
      </c>
      <c r="S2751" s="10">
        <f t="shared" si="256"/>
        <v>38415.799039351856</v>
      </c>
      <c r="T2751" s="10">
        <f t="shared" si="257"/>
        <v>38445.757372685184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publishing/</v>
      </c>
      <c r="R2752" t="str">
        <f t="shared" si="255"/>
        <v>children's books</v>
      </c>
      <c r="S2752" s="10">
        <f t="shared" si="256"/>
        <v>37425.899826388886</v>
      </c>
      <c r="T2752" s="10">
        <f t="shared" si="257"/>
        <v>37437.833333333336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publishing/</v>
      </c>
      <c r="R2753" t="str">
        <f t="shared" si="255"/>
        <v>children's books</v>
      </c>
      <c r="S2753" s="10">
        <f t="shared" si="256"/>
        <v>38094.887060185189</v>
      </c>
      <c r="T2753" s="10">
        <f t="shared" si="257"/>
        <v>38154.887060185189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publishing/</v>
      </c>
      <c r="R2754" t="str">
        <f t="shared" si="255"/>
        <v>children's books</v>
      </c>
      <c r="S2754" s="10">
        <f t="shared" si="256"/>
        <v>37202.765092592592</v>
      </c>
      <c r="T2754" s="10">
        <f t="shared" si="257"/>
        <v>37242.765092592592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5">
        <f t="shared" ref="P2755:P2818" si="259">E2755/L2755</f>
        <v>47.5</v>
      </c>
      <c r="Q2755" t="str">
        <f t="shared" ref="Q2755:Q2818" si="260">LEFT(N2755,FIND("/",N2755))</f>
        <v>publishing/</v>
      </c>
      <c r="R2755" t="str">
        <f t="shared" ref="R2755:R2818" si="261">RIGHT(N2755,LEN(N2755)-FIND("/",N2755))</f>
        <v>children's books</v>
      </c>
      <c r="S2755" s="10">
        <f t="shared" ref="S2755:S2818" si="262">(((J2755/60)/60)/24+DATE(1960,1,1))</f>
        <v>37464.900729166664</v>
      </c>
      <c r="T2755" s="10">
        <f t="shared" ref="T2755:T2818" si="263">(((I2755/60)/60)/24+DATE(1960,1,1))</f>
        <v>37494.900729166664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publishing/</v>
      </c>
      <c r="R2756" t="str">
        <f t="shared" si="261"/>
        <v>children's books</v>
      </c>
      <c r="S2756" s="10">
        <f t="shared" si="262"/>
        <v>38210.636006944449</v>
      </c>
      <c r="T2756" s="10">
        <f t="shared" si="263"/>
        <v>38240.636006944449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publishing/</v>
      </c>
      <c r="R2757" t="str">
        <f t="shared" si="261"/>
        <v>children's books</v>
      </c>
      <c r="S2757" s="10">
        <f t="shared" si="262"/>
        <v>38419.790821759263</v>
      </c>
      <c r="T2757" s="10">
        <f t="shared" si="263"/>
        <v>38449.790821759263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publishing/</v>
      </c>
      <c r="R2758" t="str">
        <f t="shared" si="261"/>
        <v>children's books</v>
      </c>
      <c r="S2758" s="10">
        <f t="shared" si="262"/>
        <v>37967.90047453704</v>
      </c>
      <c r="T2758" s="10">
        <f t="shared" si="263"/>
        <v>37997.90047453704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publishing/</v>
      </c>
      <c r="R2759" t="str">
        <f t="shared" si="261"/>
        <v>children's books</v>
      </c>
      <c r="S2759" s="10">
        <f t="shared" si="262"/>
        <v>38920.65662037037</v>
      </c>
      <c r="T2759" s="10">
        <f t="shared" si="263"/>
        <v>38935.65662037037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publishing/</v>
      </c>
      <c r="R2760" t="str">
        <f t="shared" si="261"/>
        <v>children's books</v>
      </c>
      <c r="S2760" s="10">
        <f t="shared" si="262"/>
        <v>38986.441932870366</v>
      </c>
      <c r="T2760" s="10">
        <f t="shared" si="263"/>
        <v>39000.441932870366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publishing/</v>
      </c>
      <c r="R2761" t="str">
        <f t="shared" si="261"/>
        <v>children's books</v>
      </c>
      <c r="S2761" s="10">
        <f t="shared" si="262"/>
        <v>38871.36650462963</v>
      </c>
      <c r="T2761" s="10">
        <f t="shared" si="263"/>
        <v>38914.36650462963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publishing/</v>
      </c>
      <c r="R2762" t="str">
        <f t="shared" si="261"/>
        <v>children's books</v>
      </c>
      <c r="S2762" s="10">
        <f t="shared" si="262"/>
        <v>37762.461319444446</v>
      </c>
      <c r="T2762" s="10">
        <f t="shared" si="263"/>
        <v>37792.461319444446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publishing/</v>
      </c>
      <c r="R2763" t="str">
        <f t="shared" si="261"/>
        <v>children's books</v>
      </c>
      <c r="S2763" s="10">
        <f t="shared" si="262"/>
        <v>37594.063576388886</v>
      </c>
      <c r="T2763" s="10">
        <f t="shared" si="263"/>
        <v>37624.063576388886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publishing/</v>
      </c>
      <c r="R2764" t="str">
        <f t="shared" si="261"/>
        <v>children's books</v>
      </c>
      <c r="S2764" s="10">
        <f t="shared" si="262"/>
        <v>37274.036979166667</v>
      </c>
      <c r="T2764" s="10">
        <f t="shared" si="263"/>
        <v>37333.995312500003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publishing/</v>
      </c>
      <c r="R2765" t="str">
        <f t="shared" si="261"/>
        <v>children's books</v>
      </c>
      <c r="S2765" s="10">
        <f t="shared" si="262"/>
        <v>37720.579675925925</v>
      </c>
      <c r="T2765" s="10">
        <f t="shared" si="263"/>
        <v>37765.579675925925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publishing/</v>
      </c>
      <c r="R2766" t="str">
        <f t="shared" si="261"/>
        <v>children's books</v>
      </c>
      <c r="S2766" s="10">
        <f t="shared" si="262"/>
        <v>37377.292025462964</v>
      </c>
      <c r="T2766" s="10">
        <f t="shared" si="263"/>
        <v>37406.791666666664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publishing/</v>
      </c>
      <c r="R2767" t="str">
        <f t="shared" si="261"/>
        <v>children's books</v>
      </c>
      <c r="S2767" s="10">
        <f t="shared" si="262"/>
        <v>37541.579027777778</v>
      </c>
      <c r="T2767" s="10">
        <f t="shared" si="263"/>
        <v>37557.579027777778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publishing/</v>
      </c>
      <c r="R2768" t="str">
        <f t="shared" si="261"/>
        <v>children's books</v>
      </c>
      <c r="S2768" s="10">
        <f t="shared" si="262"/>
        <v>37083.668032407404</v>
      </c>
      <c r="T2768" s="10">
        <f t="shared" si="263"/>
        <v>37113.668032407404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publishing/</v>
      </c>
      <c r="R2769" t="str">
        <f t="shared" si="261"/>
        <v>children's books</v>
      </c>
      <c r="S2769" s="10">
        <f t="shared" si="262"/>
        <v>38519.958912037036</v>
      </c>
      <c r="T2769" s="10">
        <f t="shared" si="263"/>
        <v>38579.958912037036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publishing/</v>
      </c>
      <c r="R2770" t="str">
        <f t="shared" si="261"/>
        <v>children's books</v>
      </c>
      <c r="S2770" s="10">
        <f t="shared" si="262"/>
        <v>37314.614849537036</v>
      </c>
      <c r="T2770" s="10">
        <f t="shared" si="263"/>
        <v>37344.573182870372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publishing/</v>
      </c>
      <c r="R2771" t="str">
        <f t="shared" si="261"/>
        <v>children's books</v>
      </c>
      <c r="S2771" s="10">
        <f t="shared" si="262"/>
        <v>38092.826273148145</v>
      </c>
      <c r="T2771" s="10">
        <f t="shared" si="263"/>
        <v>38142.826273148145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publishing/</v>
      </c>
      <c r="R2772" t="str">
        <f t="shared" si="261"/>
        <v>children's books</v>
      </c>
      <c r="S2772" s="10">
        <f t="shared" si="262"/>
        <v>38033.705208333333</v>
      </c>
      <c r="T2772" s="10">
        <f t="shared" si="263"/>
        <v>38063.663541666669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publishing/</v>
      </c>
      <c r="R2773" t="str">
        <f t="shared" si="261"/>
        <v>children's books</v>
      </c>
      <c r="S2773" s="10">
        <f t="shared" si="262"/>
        <v>37604.531712962962</v>
      </c>
      <c r="T2773" s="10">
        <f t="shared" si="263"/>
        <v>37653.708333333336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publishing/</v>
      </c>
      <c r="R2774" t="str">
        <f t="shared" si="261"/>
        <v>children's books</v>
      </c>
      <c r="S2774" s="10">
        <f t="shared" si="262"/>
        <v>37884.869143518517</v>
      </c>
      <c r="T2774" s="10">
        <f t="shared" si="263"/>
        <v>37899.869143518517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publishing/</v>
      </c>
      <c r="R2775" t="str">
        <f t="shared" si="261"/>
        <v>children's books</v>
      </c>
      <c r="S2775" s="10">
        <f t="shared" si="262"/>
        <v>38821.86482638889</v>
      </c>
      <c r="T2775" s="10">
        <f t="shared" si="263"/>
        <v>38831.86482638889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publishing/</v>
      </c>
      <c r="R2776" t="str">
        <f t="shared" si="261"/>
        <v>children's books</v>
      </c>
      <c r="S2776" s="10">
        <f t="shared" si="262"/>
        <v>37658.126481481479</v>
      </c>
      <c r="T2776" s="10">
        <f t="shared" si="263"/>
        <v>37688.126481481479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publishing/</v>
      </c>
      <c r="R2777" t="str">
        <f t="shared" si="261"/>
        <v>children's books</v>
      </c>
      <c r="S2777" s="10">
        <f t="shared" si="262"/>
        <v>37210.013356481482</v>
      </c>
      <c r="T2777" s="10">
        <f t="shared" si="263"/>
        <v>37240.013356481482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publishing/</v>
      </c>
      <c r="R2778" t="str">
        <f t="shared" si="261"/>
        <v>children's books</v>
      </c>
      <c r="S2778" s="10">
        <f t="shared" si="262"/>
        <v>38483.297175925924</v>
      </c>
      <c r="T2778" s="10">
        <f t="shared" si="263"/>
        <v>38514.297175925924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publishing/</v>
      </c>
      <c r="R2779" t="str">
        <f t="shared" si="261"/>
        <v>children's books</v>
      </c>
      <c r="S2779" s="10">
        <f t="shared" si="262"/>
        <v>38519.669027777782</v>
      </c>
      <c r="T2779" s="10">
        <f t="shared" si="263"/>
        <v>38549.669027777782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publishing/</v>
      </c>
      <c r="R2780" t="str">
        <f t="shared" si="261"/>
        <v>children's books</v>
      </c>
      <c r="S2780" s="10">
        <f t="shared" si="262"/>
        <v>38193.978078703702</v>
      </c>
      <c r="T2780" s="10">
        <f t="shared" si="263"/>
        <v>38223.978078703702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publishing/</v>
      </c>
      <c r="R2781" t="str">
        <f t="shared" si="261"/>
        <v>children's books</v>
      </c>
      <c r="S2781" s="10">
        <f t="shared" si="262"/>
        <v>38647.585891203707</v>
      </c>
      <c r="T2781" s="10">
        <f t="shared" si="263"/>
        <v>38677.627557870372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publishing/</v>
      </c>
      <c r="R2782" t="str">
        <f t="shared" si="261"/>
        <v>children's books</v>
      </c>
      <c r="S2782" s="10">
        <f t="shared" si="262"/>
        <v>39121.447777777779</v>
      </c>
      <c r="T2782" s="10">
        <f t="shared" si="263"/>
        <v>39151.447777777779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theater/</v>
      </c>
      <c r="R2783" t="str">
        <f t="shared" si="261"/>
        <v>plays</v>
      </c>
      <c r="S2783" s="10">
        <f t="shared" si="262"/>
        <v>38365.94159722222</v>
      </c>
      <c r="T2783" s="10">
        <f t="shared" si="263"/>
        <v>38394.291666666672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theater/</v>
      </c>
      <c r="R2784" t="str">
        <f t="shared" si="261"/>
        <v>plays</v>
      </c>
      <c r="S2784" s="10">
        <f t="shared" si="262"/>
        <v>38373.924976851849</v>
      </c>
      <c r="T2784" s="10">
        <f t="shared" si="263"/>
        <v>38399.207638888889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theater/</v>
      </c>
      <c r="R2785" t="str">
        <f t="shared" si="261"/>
        <v>plays</v>
      </c>
      <c r="S2785" s="10">
        <f t="shared" si="262"/>
        <v>38450.535254629634</v>
      </c>
      <c r="T2785" s="10">
        <f t="shared" si="263"/>
        <v>38464.535254629634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theater/</v>
      </c>
      <c r="R2786" t="str">
        <f t="shared" si="261"/>
        <v>plays</v>
      </c>
      <c r="S2786" s="10">
        <f t="shared" si="262"/>
        <v>38267.787534722222</v>
      </c>
      <c r="T2786" s="10">
        <f t="shared" si="263"/>
        <v>38288.787534722222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theater/</v>
      </c>
      <c r="R2787" t="str">
        <f t="shared" si="261"/>
        <v>plays</v>
      </c>
      <c r="S2787" s="10">
        <f t="shared" si="262"/>
        <v>38905.189432870371</v>
      </c>
      <c r="T2787" s="10">
        <f t="shared" si="263"/>
        <v>38934.875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theater/</v>
      </c>
      <c r="R2788" t="str">
        <f t="shared" si="261"/>
        <v>plays</v>
      </c>
      <c r="S2788" s="10">
        <f t="shared" si="262"/>
        <v>38162.569212962961</v>
      </c>
      <c r="T2788" s="10">
        <f t="shared" si="263"/>
        <v>38176.569212962961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theater/</v>
      </c>
      <c r="R2789" t="str">
        <f t="shared" si="261"/>
        <v>plays</v>
      </c>
      <c r="S2789" s="10">
        <f t="shared" si="262"/>
        <v>38155.198518518519</v>
      </c>
      <c r="T2789" s="10">
        <f t="shared" si="263"/>
        <v>38185.198518518519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theater/</v>
      </c>
      <c r="R2790" t="str">
        <f t="shared" si="261"/>
        <v>plays</v>
      </c>
      <c r="S2790" s="10">
        <f t="shared" si="262"/>
        <v>38897.701886574068</v>
      </c>
      <c r="T2790" s="10">
        <f t="shared" si="263"/>
        <v>38927.701886574068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theater/</v>
      </c>
      <c r="R2791" t="str">
        <f t="shared" si="261"/>
        <v>plays</v>
      </c>
      <c r="S2791" s="10">
        <f t="shared" si="262"/>
        <v>38403.013124999998</v>
      </c>
      <c r="T2791" s="10">
        <f t="shared" si="263"/>
        <v>38422.166666666672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theater/</v>
      </c>
      <c r="R2792" t="str">
        <f t="shared" si="261"/>
        <v>plays</v>
      </c>
      <c r="S2792" s="10">
        <f t="shared" si="262"/>
        <v>38363.938692129625</v>
      </c>
      <c r="T2792" s="10">
        <f t="shared" si="263"/>
        <v>38393.938692129625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theater/</v>
      </c>
      <c r="R2793" t="str">
        <f t="shared" si="261"/>
        <v>plays</v>
      </c>
      <c r="S2793" s="10">
        <f t="shared" si="262"/>
        <v>38938.899988425925</v>
      </c>
      <c r="T2793" s="10">
        <f t="shared" si="263"/>
        <v>38969.166666666672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theater/</v>
      </c>
      <c r="R2794" t="str">
        <f t="shared" si="261"/>
        <v>plays</v>
      </c>
      <c r="S2794" s="10">
        <f t="shared" si="262"/>
        <v>38530.231006944443</v>
      </c>
      <c r="T2794" s="10">
        <f t="shared" si="263"/>
        <v>38575.231006944443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theater/</v>
      </c>
      <c r="R2795" t="str">
        <f t="shared" si="261"/>
        <v>plays</v>
      </c>
      <c r="S2795" s="10">
        <f t="shared" si="262"/>
        <v>38523.419039351851</v>
      </c>
      <c r="T2795" s="10">
        <f t="shared" si="263"/>
        <v>38553.419039351851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theater/</v>
      </c>
      <c r="R2796" t="str">
        <f t="shared" si="261"/>
        <v>plays</v>
      </c>
      <c r="S2796" s="10">
        <f t="shared" si="262"/>
        <v>38763.691655092596</v>
      </c>
      <c r="T2796" s="10">
        <f t="shared" si="263"/>
        <v>38779.791666666672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theater/</v>
      </c>
      <c r="R2797" t="str">
        <f t="shared" si="261"/>
        <v>plays</v>
      </c>
      <c r="S2797" s="10">
        <f t="shared" si="262"/>
        <v>38127.525937500002</v>
      </c>
      <c r="T2797" s="10">
        <f t="shared" si="263"/>
        <v>38143.958333333336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theater/</v>
      </c>
      <c r="R2798" t="str">
        <f t="shared" si="261"/>
        <v>plays</v>
      </c>
      <c r="S2798" s="10">
        <f t="shared" si="262"/>
        <v>38142.528101851851</v>
      </c>
      <c r="T2798" s="10">
        <f t="shared" si="263"/>
        <v>38172.528101851851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theater/</v>
      </c>
      <c r="R2799" t="str">
        <f t="shared" si="261"/>
        <v>plays</v>
      </c>
      <c r="S2799" s="10">
        <f t="shared" si="262"/>
        <v>38145.94027777778</v>
      </c>
      <c r="T2799" s="10">
        <f t="shared" si="263"/>
        <v>38175.94027777778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theater/</v>
      </c>
      <c r="R2800" t="str">
        <f t="shared" si="261"/>
        <v>plays</v>
      </c>
      <c r="S2800" s="10">
        <f t="shared" si="262"/>
        <v>38548.675011574072</v>
      </c>
      <c r="T2800" s="10">
        <f t="shared" si="263"/>
        <v>38563.666666666672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theater/</v>
      </c>
      <c r="R2801" t="str">
        <f t="shared" si="261"/>
        <v>plays</v>
      </c>
      <c r="S2801" s="10">
        <f t="shared" si="262"/>
        <v>38854.264699074076</v>
      </c>
      <c r="T2801" s="10">
        <f t="shared" si="263"/>
        <v>38885.666666666672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theater/</v>
      </c>
      <c r="R2802" t="str">
        <f t="shared" si="261"/>
        <v>plays</v>
      </c>
      <c r="S2802" s="10">
        <f t="shared" si="262"/>
        <v>38295.552847222221</v>
      </c>
      <c r="T2802" s="10">
        <f t="shared" si="263"/>
        <v>38355.552847222221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theater/</v>
      </c>
      <c r="R2803" t="str">
        <f t="shared" si="261"/>
        <v>plays</v>
      </c>
      <c r="S2803" s="10">
        <f t="shared" si="262"/>
        <v>38247.243159722224</v>
      </c>
      <c r="T2803" s="10">
        <f t="shared" si="263"/>
        <v>38269.458333333336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theater/</v>
      </c>
      <c r="R2804" t="str">
        <f t="shared" si="261"/>
        <v>plays</v>
      </c>
      <c r="S2804" s="10">
        <f t="shared" si="262"/>
        <v>38539.64707175926</v>
      </c>
      <c r="T2804" s="10">
        <f t="shared" si="263"/>
        <v>38569.64707175926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theater/</v>
      </c>
      <c r="R2805" t="str">
        <f t="shared" si="261"/>
        <v>plays</v>
      </c>
      <c r="S2805" s="10">
        <f t="shared" si="262"/>
        <v>38505.065694444449</v>
      </c>
      <c r="T2805" s="10">
        <f t="shared" si="263"/>
        <v>38548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theater/</v>
      </c>
      <c r="R2806" t="str">
        <f t="shared" si="261"/>
        <v>plays</v>
      </c>
      <c r="S2806" s="10">
        <f t="shared" si="262"/>
        <v>38228.453587962962</v>
      </c>
      <c r="T2806" s="10">
        <f t="shared" si="263"/>
        <v>38258.453587962962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theater/</v>
      </c>
      <c r="R2807" t="str">
        <f t="shared" si="261"/>
        <v>plays</v>
      </c>
      <c r="S2807" s="10">
        <f t="shared" si="262"/>
        <v>38560.505474537036</v>
      </c>
      <c r="T2807" s="10">
        <f t="shared" si="263"/>
        <v>38585.505474537036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theater/</v>
      </c>
      <c r="R2808" t="str">
        <f t="shared" si="261"/>
        <v>plays</v>
      </c>
      <c r="S2808" s="10">
        <f t="shared" si="262"/>
        <v>38532.267245370371</v>
      </c>
      <c r="T2808" s="10">
        <f t="shared" si="263"/>
        <v>38568.458333333328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theater/</v>
      </c>
      <c r="R2809" t="str">
        <f t="shared" si="261"/>
        <v>plays</v>
      </c>
      <c r="S2809" s="10">
        <f t="shared" si="262"/>
        <v>38501.873124999998</v>
      </c>
      <c r="T2809" s="10">
        <f t="shared" si="263"/>
        <v>38531.873124999998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theater/</v>
      </c>
      <c r="R2810" t="str">
        <f t="shared" si="261"/>
        <v>plays</v>
      </c>
      <c r="S2810" s="10">
        <f t="shared" si="262"/>
        <v>38555.84646990741</v>
      </c>
      <c r="T2810" s="10">
        <f t="shared" si="263"/>
        <v>38585.84646990741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theater/</v>
      </c>
      <c r="R2811" t="str">
        <f t="shared" si="261"/>
        <v>plays</v>
      </c>
      <c r="S2811" s="10">
        <f t="shared" si="262"/>
        <v>38798.496817129635</v>
      </c>
      <c r="T2811" s="10">
        <f t="shared" si="263"/>
        <v>38806.610416666663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theater/</v>
      </c>
      <c r="R2812" t="str">
        <f t="shared" si="261"/>
        <v>plays</v>
      </c>
      <c r="S2812" s="10">
        <f t="shared" si="262"/>
        <v>38106.13962962963</v>
      </c>
      <c r="T2812" s="10">
        <f t="shared" si="263"/>
        <v>38138.165972222225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theater/</v>
      </c>
      <c r="R2813" t="str">
        <f t="shared" si="261"/>
        <v>plays</v>
      </c>
      <c r="S2813" s="10">
        <f t="shared" si="262"/>
        <v>38375.496562500004</v>
      </c>
      <c r="T2813" s="10">
        <f t="shared" si="263"/>
        <v>38405.496562500004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theater/</v>
      </c>
      <c r="R2814" t="str">
        <f t="shared" si="261"/>
        <v>plays</v>
      </c>
      <c r="S2814" s="10">
        <f t="shared" si="262"/>
        <v>38401.74418981481</v>
      </c>
      <c r="T2814" s="10">
        <f t="shared" si="263"/>
        <v>38447.166666666672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theater/</v>
      </c>
      <c r="R2815" t="str">
        <f t="shared" si="261"/>
        <v>plays</v>
      </c>
      <c r="S2815" s="10">
        <f t="shared" si="262"/>
        <v>39040.742604166662</v>
      </c>
      <c r="T2815" s="10">
        <f t="shared" si="263"/>
        <v>39065.742604166662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theater/</v>
      </c>
      <c r="R2816" t="str">
        <f t="shared" si="261"/>
        <v>plays</v>
      </c>
      <c r="S2816" s="10">
        <f t="shared" si="262"/>
        <v>38450.399479166663</v>
      </c>
      <c r="T2816" s="10">
        <f t="shared" si="263"/>
        <v>38480.399479166663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theater/</v>
      </c>
      <c r="R2817" t="str">
        <f t="shared" si="261"/>
        <v>plays</v>
      </c>
      <c r="S2817" s="10">
        <f t="shared" si="262"/>
        <v>38906.776724537034</v>
      </c>
      <c r="T2817" s="10">
        <f t="shared" si="263"/>
        <v>38936.776724537034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theater/</v>
      </c>
      <c r="R2818" t="str">
        <f t="shared" si="261"/>
        <v>plays</v>
      </c>
      <c r="S2818" s="10">
        <f t="shared" si="262"/>
        <v>38535.467499999999</v>
      </c>
      <c r="T2818" s="10">
        <f t="shared" si="263"/>
        <v>38565.666666666672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5">
        <f t="shared" ref="P2819:P2882" si="265">E2819/L2819</f>
        <v>23.636363636363637</v>
      </c>
      <c r="Q2819" t="str">
        <f t="shared" ref="Q2819:Q2882" si="266">LEFT(N2819,FIND("/",N2819))</f>
        <v>theater/</v>
      </c>
      <c r="R2819" t="str">
        <f t="shared" ref="R2819:R2882" si="267">RIGHT(N2819,LEN(N2819)-FIND("/",N2819))</f>
        <v>plays</v>
      </c>
      <c r="S2819" s="10">
        <f t="shared" ref="S2819:S2882" si="268">(((J2819/60)/60)/24+DATE(1960,1,1))</f>
        <v>38370.634976851856</v>
      </c>
      <c r="T2819" s="10">
        <f t="shared" ref="T2819:T2882" si="269">(((I2819/60)/60)/24+DATE(1960,1,1))</f>
        <v>38410.634976851856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theater/</v>
      </c>
      <c r="R2820" t="str">
        <f t="shared" si="267"/>
        <v>plays</v>
      </c>
      <c r="S2820" s="10">
        <f t="shared" si="268"/>
        <v>38597.598217592589</v>
      </c>
      <c r="T2820" s="10">
        <f t="shared" si="269"/>
        <v>38617.598217592589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theater/</v>
      </c>
      <c r="R2821" t="str">
        <f t="shared" si="267"/>
        <v>plays</v>
      </c>
      <c r="S2821" s="10">
        <f t="shared" si="268"/>
        <v>38486.525567129633</v>
      </c>
      <c r="T2821" s="10">
        <f t="shared" si="269"/>
        <v>38516.525567129633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theater/</v>
      </c>
      <c r="R2822" t="str">
        <f t="shared" si="267"/>
        <v>plays</v>
      </c>
      <c r="S2822" s="10">
        <f t="shared" si="268"/>
        <v>38748.610983796301</v>
      </c>
      <c r="T2822" s="10">
        <f t="shared" si="269"/>
        <v>38773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theater/</v>
      </c>
      <c r="R2823" t="str">
        <f t="shared" si="267"/>
        <v>plays</v>
      </c>
      <c r="S2823" s="10">
        <f t="shared" si="268"/>
        <v>38222.922858796301</v>
      </c>
      <c r="T2823" s="10">
        <f t="shared" si="269"/>
        <v>38252.922858796301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theater/</v>
      </c>
      <c r="R2824" t="str">
        <f t="shared" si="267"/>
        <v>plays</v>
      </c>
      <c r="S2824" s="10">
        <f t="shared" si="268"/>
        <v>38407.683935185181</v>
      </c>
      <c r="T2824" s="10">
        <f t="shared" si="269"/>
        <v>38437.642268518524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theater/</v>
      </c>
      <c r="R2825" t="str">
        <f t="shared" si="267"/>
        <v>plays</v>
      </c>
      <c r="S2825" s="10">
        <f t="shared" si="268"/>
        <v>38414.011643518519</v>
      </c>
      <c r="T2825" s="10">
        <f t="shared" si="269"/>
        <v>38441.957638888889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theater/</v>
      </c>
      <c r="R2826" t="str">
        <f t="shared" si="267"/>
        <v>plays</v>
      </c>
      <c r="S2826" s="10">
        <f t="shared" si="268"/>
        <v>38483.270787037036</v>
      </c>
      <c r="T2826" s="10">
        <f t="shared" si="269"/>
        <v>38515.071527777778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theater/</v>
      </c>
      <c r="R2827" t="str">
        <f t="shared" si="267"/>
        <v>plays</v>
      </c>
      <c r="S2827" s="10">
        <f t="shared" si="268"/>
        <v>38659.792662037042</v>
      </c>
      <c r="T2827" s="10">
        <f t="shared" si="269"/>
        <v>38689.792662037042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theater/</v>
      </c>
      <c r="R2828" t="str">
        <f t="shared" si="267"/>
        <v>plays</v>
      </c>
      <c r="S2828" s="10">
        <f t="shared" si="268"/>
        <v>38518.034861111111</v>
      </c>
      <c r="T2828" s="10">
        <f t="shared" si="269"/>
        <v>38542.291666666672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theater/</v>
      </c>
      <c r="R2829" t="str">
        <f t="shared" si="267"/>
        <v>plays</v>
      </c>
      <c r="S2829" s="10">
        <f t="shared" si="268"/>
        <v>38841.683634259258</v>
      </c>
      <c r="T2829" s="10">
        <f t="shared" si="269"/>
        <v>38871.6875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theater/</v>
      </c>
      <c r="R2830" t="str">
        <f t="shared" si="267"/>
        <v>plays</v>
      </c>
      <c r="S2830" s="10">
        <f t="shared" si="268"/>
        <v>38601.264687499999</v>
      </c>
      <c r="T2830" s="10">
        <f t="shared" si="269"/>
        <v>38626.958333333328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theater/</v>
      </c>
      <c r="R2831" t="str">
        <f t="shared" si="267"/>
        <v>plays</v>
      </c>
      <c r="S2831" s="10">
        <f t="shared" si="268"/>
        <v>38842.434236111112</v>
      </c>
      <c r="T2831" s="10">
        <f t="shared" si="269"/>
        <v>38870.434236111112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theater/</v>
      </c>
      <c r="R2832" t="str">
        <f t="shared" si="267"/>
        <v>plays</v>
      </c>
      <c r="S2832" s="10">
        <f t="shared" si="268"/>
        <v>38105.839675925927</v>
      </c>
      <c r="T2832" s="10">
        <f t="shared" si="269"/>
        <v>38118.165972222225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theater/</v>
      </c>
      <c r="R2833" t="str">
        <f t="shared" si="267"/>
        <v>plays</v>
      </c>
      <c r="S2833" s="10">
        <f t="shared" si="268"/>
        <v>38518.824884259258</v>
      </c>
      <c r="T2833" s="10">
        <f t="shared" si="269"/>
        <v>38548.824884259258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theater/</v>
      </c>
      <c r="R2834" t="str">
        <f t="shared" si="267"/>
        <v>plays</v>
      </c>
      <c r="S2834" s="10">
        <f t="shared" si="268"/>
        <v>38285.709421296298</v>
      </c>
      <c r="T2834" s="10">
        <f t="shared" si="269"/>
        <v>38313.916666666672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theater/</v>
      </c>
      <c r="R2835" t="str">
        <f t="shared" si="267"/>
        <v>plays</v>
      </c>
      <c r="S2835" s="10">
        <f t="shared" si="268"/>
        <v>38615.127696759257</v>
      </c>
      <c r="T2835" s="10">
        <f t="shared" si="269"/>
        <v>38635.083333333328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theater/</v>
      </c>
      <c r="R2836" t="str">
        <f t="shared" si="267"/>
        <v>plays</v>
      </c>
      <c r="S2836" s="10">
        <f t="shared" si="268"/>
        <v>38366.959837962961</v>
      </c>
      <c r="T2836" s="10">
        <f t="shared" si="269"/>
        <v>38381.959837962961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theater/</v>
      </c>
      <c r="R2837" t="str">
        <f t="shared" si="267"/>
        <v>plays</v>
      </c>
      <c r="S2837" s="10">
        <f t="shared" si="268"/>
        <v>38660.703900462962</v>
      </c>
      <c r="T2837" s="10">
        <f t="shared" si="269"/>
        <v>38690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theater/</v>
      </c>
      <c r="R2838" t="str">
        <f t="shared" si="267"/>
        <v>plays</v>
      </c>
      <c r="S2838" s="10">
        <f t="shared" si="268"/>
        <v>39093.261782407411</v>
      </c>
      <c r="T2838" s="10">
        <f t="shared" si="269"/>
        <v>39131.207638888889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theater/</v>
      </c>
      <c r="R2839" t="str">
        <f t="shared" si="267"/>
        <v>plays</v>
      </c>
      <c r="S2839" s="10">
        <f t="shared" si="268"/>
        <v>38654.908379629633</v>
      </c>
      <c r="T2839" s="10">
        <f t="shared" si="269"/>
        <v>38694.950046296297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theater/</v>
      </c>
      <c r="R2840" t="str">
        <f t="shared" si="267"/>
        <v>plays</v>
      </c>
      <c r="S2840" s="10">
        <f t="shared" si="268"/>
        <v>38189.607592592591</v>
      </c>
      <c r="T2840" s="10">
        <f t="shared" si="269"/>
        <v>38211.916666666664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theater/</v>
      </c>
      <c r="R2841" t="str">
        <f t="shared" si="267"/>
        <v>plays</v>
      </c>
      <c r="S2841" s="10">
        <f t="shared" si="268"/>
        <v>38200.240208333329</v>
      </c>
      <c r="T2841" s="10">
        <f t="shared" si="269"/>
        <v>38223.207638888889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theater/</v>
      </c>
      <c r="R2842" t="str">
        <f t="shared" si="267"/>
        <v>plays</v>
      </c>
      <c r="S2842" s="10">
        <f t="shared" si="268"/>
        <v>38407.035636574074</v>
      </c>
      <c r="T2842" s="10">
        <f t="shared" si="269"/>
        <v>38428.708333333328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theater/</v>
      </c>
      <c r="R2843" t="str">
        <f t="shared" si="267"/>
        <v>plays</v>
      </c>
      <c r="S2843" s="10">
        <f t="shared" si="268"/>
        <v>38638.739548611105</v>
      </c>
      <c r="T2843" s="10">
        <f t="shared" si="269"/>
        <v>38698.781215277777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theater/</v>
      </c>
      <c r="R2844" t="str">
        <f t="shared" si="267"/>
        <v>plays</v>
      </c>
      <c r="S2844" s="10">
        <f t="shared" si="268"/>
        <v>38131.952488425923</v>
      </c>
      <c r="T2844" s="10">
        <f t="shared" si="269"/>
        <v>38158.458333333336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theater/</v>
      </c>
      <c r="R2845" t="str">
        <f t="shared" si="267"/>
        <v>plays</v>
      </c>
      <c r="S2845" s="10">
        <f t="shared" si="268"/>
        <v>38839.737847222219</v>
      </c>
      <c r="T2845" s="10">
        <f t="shared" si="269"/>
        <v>38881.166666666672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theater/</v>
      </c>
      <c r="R2846" t="str">
        <f t="shared" si="267"/>
        <v>plays</v>
      </c>
      <c r="S2846" s="10">
        <f t="shared" si="268"/>
        <v>39056.546064814815</v>
      </c>
      <c r="T2846" s="10">
        <f t="shared" si="269"/>
        <v>39086.546064814815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theater/</v>
      </c>
      <c r="R2847" t="str">
        <f t="shared" si="267"/>
        <v>plays</v>
      </c>
      <c r="S2847" s="10">
        <f t="shared" si="268"/>
        <v>38450.016585648147</v>
      </c>
      <c r="T2847" s="10">
        <f t="shared" si="269"/>
        <v>38510.016585648147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theater/</v>
      </c>
      <c r="R2848" t="str">
        <f t="shared" si="267"/>
        <v>plays</v>
      </c>
      <c r="S2848" s="10">
        <f t="shared" si="268"/>
        <v>38455.692060185189</v>
      </c>
      <c r="T2848" s="10">
        <f t="shared" si="269"/>
        <v>38500.692060185189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theater/</v>
      </c>
      <c r="R2849" t="str">
        <f t="shared" si="267"/>
        <v>plays</v>
      </c>
      <c r="S2849" s="10">
        <f t="shared" si="268"/>
        <v>38800.806307870371</v>
      </c>
      <c r="T2849" s="10">
        <f t="shared" si="269"/>
        <v>38860.806307870371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theater/</v>
      </c>
      <c r="R2850" t="str">
        <f t="shared" si="267"/>
        <v>plays</v>
      </c>
      <c r="S2850" s="10">
        <f t="shared" si="268"/>
        <v>38470.648831018523</v>
      </c>
      <c r="T2850" s="10">
        <f t="shared" si="269"/>
        <v>38500.648831018523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theater/</v>
      </c>
      <c r="R2851" t="str">
        <f t="shared" si="267"/>
        <v>plays</v>
      </c>
      <c r="S2851" s="10">
        <f t="shared" si="268"/>
        <v>38800.428240740745</v>
      </c>
      <c r="T2851" s="10">
        <f t="shared" si="269"/>
        <v>38830.428240740745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theater/</v>
      </c>
      <c r="R2852" t="str">
        <f t="shared" si="267"/>
        <v>plays</v>
      </c>
      <c r="S2852" s="10">
        <f t="shared" si="268"/>
        <v>38205.007071759261</v>
      </c>
      <c r="T2852" s="10">
        <f t="shared" si="269"/>
        <v>38235.007071759261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theater/</v>
      </c>
      <c r="R2853" t="str">
        <f t="shared" si="267"/>
        <v>plays</v>
      </c>
      <c r="S2853" s="10">
        <f t="shared" si="268"/>
        <v>38737.002650462964</v>
      </c>
      <c r="T2853" s="10">
        <f t="shared" si="269"/>
        <v>38745.970138888893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theater/</v>
      </c>
      <c r="R2854" t="str">
        <f t="shared" si="267"/>
        <v>plays</v>
      </c>
      <c r="S2854" s="10">
        <f t="shared" si="268"/>
        <v>38128.045173611114</v>
      </c>
      <c r="T2854" s="10">
        <f t="shared" si="269"/>
        <v>38158.045173611114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theater/</v>
      </c>
      <c r="R2855" t="str">
        <f t="shared" si="267"/>
        <v>plays</v>
      </c>
      <c r="S2855" s="10">
        <f t="shared" si="268"/>
        <v>38183.190937499996</v>
      </c>
      <c r="T2855" s="10">
        <f t="shared" si="269"/>
        <v>38243.190937499996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theater/</v>
      </c>
      <c r="R2856" t="str">
        <f t="shared" si="267"/>
        <v>plays</v>
      </c>
      <c r="S2856" s="10">
        <f t="shared" si="268"/>
        <v>38458.71665509259</v>
      </c>
      <c r="T2856" s="10">
        <f t="shared" si="269"/>
        <v>38478.71665509259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theater/</v>
      </c>
      <c r="R2857" t="str">
        <f t="shared" si="267"/>
        <v>plays</v>
      </c>
      <c r="S2857" s="10">
        <f t="shared" si="268"/>
        <v>38717.007766203707</v>
      </c>
      <c r="T2857" s="10">
        <f t="shared" si="269"/>
        <v>38745.981944444444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theater/</v>
      </c>
      <c r="R2858" t="str">
        <f t="shared" si="267"/>
        <v>plays</v>
      </c>
      <c r="S2858" s="10">
        <f t="shared" si="268"/>
        <v>38512.037581018521</v>
      </c>
      <c r="T2858" s="10">
        <f t="shared" si="269"/>
        <v>38571.898611111115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theater/</v>
      </c>
      <c r="R2859" t="str">
        <f t="shared" si="267"/>
        <v>plays</v>
      </c>
      <c r="S2859" s="10">
        <f t="shared" si="268"/>
        <v>39073.920081018514</v>
      </c>
      <c r="T2859" s="10">
        <f t="shared" si="269"/>
        <v>39133.75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theater/</v>
      </c>
      <c r="R2860" t="str">
        <f t="shared" si="267"/>
        <v>plays</v>
      </c>
      <c r="S2860" s="10">
        <f t="shared" si="268"/>
        <v>38301.545081018514</v>
      </c>
      <c r="T2860" s="10">
        <f t="shared" si="269"/>
        <v>38325.477777777778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theater/</v>
      </c>
      <c r="R2861" t="str">
        <f t="shared" si="267"/>
        <v>plays</v>
      </c>
      <c r="S2861" s="10">
        <f t="shared" si="268"/>
        <v>38580.362314814818</v>
      </c>
      <c r="T2861" s="10">
        <f t="shared" si="269"/>
        <v>38640.362314814818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theater/</v>
      </c>
      <c r="R2862" t="str">
        <f t="shared" si="267"/>
        <v>plays</v>
      </c>
      <c r="S2862" s="10">
        <f t="shared" si="268"/>
        <v>38827.800648148142</v>
      </c>
      <c r="T2862" s="10">
        <f t="shared" si="269"/>
        <v>38887.800648148142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theater/</v>
      </c>
      <c r="R2863" t="str">
        <f t="shared" si="267"/>
        <v>plays</v>
      </c>
      <c r="S2863" s="10">
        <f t="shared" si="268"/>
        <v>38604.590833333335</v>
      </c>
      <c r="T2863" s="10">
        <f t="shared" si="269"/>
        <v>38618.590833333335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theater/</v>
      </c>
      <c r="R2864" t="str">
        <f t="shared" si="267"/>
        <v>plays</v>
      </c>
      <c r="S2864" s="10">
        <f t="shared" si="268"/>
        <v>38131.789687500001</v>
      </c>
      <c r="T2864" s="10">
        <f t="shared" si="269"/>
        <v>38161.789687500001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theater/</v>
      </c>
      <c r="R2865" t="str">
        <f t="shared" si="267"/>
        <v>plays</v>
      </c>
      <c r="S2865" s="10">
        <f t="shared" si="268"/>
        <v>38178.675034722226</v>
      </c>
      <c r="T2865" s="10">
        <f t="shared" si="269"/>
        <v>38238.675034722226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theater/</v>
      </c>
      <c r="R2866" t="str">
        <f t="shared" si="267"/>
        <v>plays</v>
      </c>
      <c r="S2866" s="10">
        <f t="shared" si="268"/>
        <v>38519.613506944443</v>
      </c>
      <c r="T2866" s="10">
        <f t="shared" si="269"/>
        <v>38549.554166666669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theater/</v>
      </c>
      <c r="R2867" t="str">
        <f t="shared" si="267"/>
        <v>plays</v>
      </c>
      <c r="S2867" s="10">
        <f t="shared" si="268"/>
        <v>38297.114108796297</v>
      </c>
      <c r="T2867" s="10">
        <f t="shared" si="269"/>
        <v>38357.114108796297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theater/</v>
      </c>
      <c r="R2868" t="str">
        <f t="shared" si="267"/>
        <v>plays</v>
      </c>
      <c r="S2868" s="10">
        <f t="shared" si="268"/>
        <v>38974.955104166671</v>
      </c>
      <c r="T2868" s="10">
        <f t="shared" si="269"/>
        <v>39004.916666666672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theater/</v>
      </c>
      <c r="R2869" t="str">
        <f t="shared" si="267"/>
        <v>plays</v>
      </c>
      <c r="S2869" s="10">
        <f t="shared" si="268"/>
        <v>38878.195277777777</v>
      </c>
      <c r="T2869" s="10">
        <f t="shared" si="269"/>
        <v>38902.166666666672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theater/</v>
      </c>
      <c r="R2870" t="str">
        <f t="shared" si="267"/>
        <v>plays</v>
      </c>
      <c r="S2870" s="10">
        <f t="shared" si="268"/>
        <v>38965.827013888891</v>
      </c>
      <c r="T2870" s="10">
        <f t="shared" si="269"/>
        <v>38995.827013888891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theater/</v>
      </c>
      <c r="R2871" t="str">
        <f t="shared" si="267"/>
        <v>plays</v>
      </c>
      <c r="S2871" s="10">
        <f t="shared" si="268"/>
        <v>38887.593530092592</v>
      </c>
      <c r="T2871" s="10">
        <f t="shared" si="269"/>
        <v>38917.593530092592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theater/</v>
      </c>
      <c r="R2872" t="str">
        <f t="shared" si="267"/>
        <v>plays</v>
      </c>
      <c r="S2872" s="10">
        <f t="shared" si="268"/>
        <v>38093.189409722225</v>
      </c>
      <c r="T2872" s="10">
        <f t="shared" si="269"/>
        <v>38123.189409722225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theater/</v>
      </c>
      <c r="R2873" t="str">
        <f t="shared" si="267"/>
        <v>plays</v>
      </c>
      <c r="S2873" s="10">
        <f t="shared" si="268"/>
        <v>38321.738576388889</v>
      </c>
      <c r="T2873" s="10">
        <f t="shared" si="269"/>
        <v>38341.738576388889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theater/</v>
      </c>
      <c r="R2874" t="str">
        <f t="shared" si="267"/>
        <v>plays</v>
      </c>
      <c r="S2874" s="10">
        <f t="shared" si="268"/>
        <v>38462.11618055556</v>
      </c>
      <c r="T2874" s="10">
        <f t="shared" si="269"/>
        <v>38522.11618055556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theater/</v>
      </c>
      <c r="R2875" t="str">
        <f t="shared" si="267"/>
        <v>plays</v>
      </c>
      <c r="S2875" s="10">
        <f t="shared" si="268"/>
        <v>38349.817488425921</v>
      </c>
      <c r="T2875" s="10">
        <f t="shared" si="269"/>
        <v>38379.817488425921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theater/</v>
      </c>
      <c r="R2876" t="str">
        <f t="shared" si="267"/>
        <v>plays</v>
      </c>
      <c r="S2876" s="10">
        <f t="shared" si="268"/>
        <v>39069.84474537037</v>
      </c>
      <c r="T2876" s="10">
        <f t="shared" si="269"/>
        <v>39099.84474537037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theater/</v>
      </c>
      <c r="R2877" t="str">
        <f t="shared" si="267"/>
        <v>plays</v>
      </c>
      <c r="S2877" s="10">
        <f t="shared" si="268"/>
        <v>38812.128391203703</v>
      </c>
      <c r="T2877" s="10">
        <f t="shared" si="269"/>
        <v>38842.128391203703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theater/</v>
      </c>
      <c r="R2878" t="str">
        <f t="shared" si="267"/>
        <v>plays</v>
      </c>
      <c r="S2878" s="10">
        <f t="shared" si="268"/>
        <v>38518.743969907402</v>
      </c>
      <c r="T2878" s="10">
        <f t="shared" si="269"/>
        <v>38548.743969907402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theater/</v>
      </c>
      <c r="R2879" t="str">
        <f t="shared" si="267"/>
        <v>plays</v>
      </c>
      <c r="S2879" s="10">
        <f t="shared" si="268"/>
        <v>39019.955138888887</v>
      </c>
      <c r="T2879" s="10">
        <f t="shared" si="269"/>
        <v>39051.708333333328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theater/</v>
      </c>
      <c r="R2880" t="str">
        <f t="shared" si="267"/>
        <v>plays</v>
      </c>
      <c r="S2880" s="10">
        <f t="shared" si="268"/>
        <v>38475.615682870368</v>
      </c>
      <c r="T2880" s="10">
        <f t="shared" si="269"/>
        <v>38535.615682870368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theater/</v>
      </c>
      <c r="R2881" t="str">
        <f t="shared" si="267"/>
        <v>plays</v>
      </c>
      <c r="S2881" s="10">
        <f t="shared" si="268"/>
        <v>38706.725243055553</v>
      </c>
      <c r="T2881" s="10">
        <f t="shared" si="269"/>
        <v>38736.725243055553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theater/</v>
      </c>
      <c r="R2882" t="str">
        <f t="shared" si="267"/>
        <v>plays</v>
      </c>
      <c r="S2882" s="10">
        <f t="shared" si="268"/>
        <v>38539.905694444446</v>
      </c>
      <c r="T2882" s="10">
        <f t="shared" si="269"/>
        <v>38583.711805555555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5" t="e">
        <f t="shared" ref="P2883:P2946" si="271">E2883/L2883</f>
        <v>#DIV/0!</v>
      </c>
      <c r="Q2883" t="str">
        <f t="shared" ref="Q2883:Q2946" si="272">LEFT(N2883,FIND("/",N2883))</f>
        <v>theater/</v>
      </c>
      <c r="R2883" t="str">
        <f t="shared" ref="R2883:R2946" si="273">RIGHT(N2883,LEN(N2883)-FIND("/",N2883))</f>
        <v>plays</v>
      </c>
      <c r="S2883" s="10">
        <f t="shared" ref="S2883:S2946" si="274">(((J2883/60)/60)/24+DATE(1960,1,1))</f>
        <v>38263.597638888888</v>
      </c>
      <c r="T2883" s="10">
        <f t="shared" ref="T2883:T2946" si="275">(((I2883/60)/60)/24+DATE(1960,1,1))</f>
        <v>38323.639305555553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theater/</v>
      </c>
      <c r="R2884" t="str">
        <f t="shared" si="273"/>
        <v>plays</v>
      </c>
      <c r="S2884" s="10">
        <f t="shared" si="274"/>
        <v>38808.596273148149</v>
      </c>
      <c r="T2884" s="10">
        <f t="shared" si="275"/>
        <v>38838.596273148149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theater/</v>
      </c>
      <c r="R2885" t="str">
        <f t="shared" si="273"/>
        <v>plays</v>
      </c>
      <c r="S2885" s="10">
        <f t="shared" si="274"/>
        <v>38717.90320601852</v>
      </c>
      <c r="T2885" s="10">
        <f t="shared" si="275"/>
        <v>38753.207638888889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theater/</v>
      </c>
      <c r="R2886" t="str">
        <f t="shared" si="273"/>
        <v>plays</v>
      </c>
      <c r="S2886" s="10">
        <f t="shared" si="274"/>
        <v>38295.727256944447</v>
      </c>
      <c r="T2886" s="10">
        <f t="shared" si="275"/>
        <v>38325.727256944447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theater/</v>
      </c>
      <c r="R2887" t="str">
        <f t="shared" si="273"/>
        <v>plays</v>
      </c>
      <c r="S2887" s="10">
        <f t="shared" si="274"/>
        <v>38394.07640046296</v>
      </c>
      <c r="T2887" s="10">
        <f t="shared" si="275"/>
        <v>38424.034733796296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theater/</v>
      </c>
      <c r="R2888" t="str">
        <f t="shared" si="273"/>
        <v>plays</v>
      </c>
      <c r="S2888" s="10">
        <f t="shared" si="274"/>
        <v>38608.632916666669</v>
      </c>
      <c r="T2888" s="10">
        <f t="shared" si="275"/>
        <v>38613.165972222225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theater/</v>
      </c>
      <c r="R2889" t="str">
        <f t="shared" si="273"/>
        <v>plays</v>
      </c>
      <c r="S2889" s="10">
        <f t="shared" si="274"/>
        <v>38332.427361111113</v>
      </c>
      <c r="T2889" s="10">
        <f t="shared" si="275"/>
        <v>38362.427361111113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theater/</v>
      </c>
      <c r="R2890" t="str">
        <f t="shared" si="273"/>
        <v>plays</v>
      </c>
      <c r="S2890" s="10">
        <f t="shared" si="274"/>
        <v>38269.535185185188</v>
      </c>
      <c r="T2890" s="10">
        <f t="shared" si="275"/>
        <v>38277.207638888889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theater/</v>
      </c>
      <c r="R2891" t="str">
        <f t="shared" si="273"/>
        <v>plays</v>
      </c>
      <c r="S2891" s="10">
        <f t="shared" si="274"/>
        <v>38197.863252314812</v>
      </c>
      <c r="T2891" s="10">
        <f t="shared" si="275"/>
        <v>38227.863252314812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theater/</v>
      </c>
      <c r="R2892" t="str">
        <f t="shared" si="273"/>
        <v>plays</v>
      </c>
      <c r="S2892" s="10">
        <f t="shared" si="274"/>
        <v>38178.742962962962</v>
      </c>
      <c r="T2892" s="10">
        <f t="shared" si="275"/>
        <v>38207.125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theater/</v>
      </c>
      <c r="R2893" t="str">
        <f t="shared" si="273"/>
        <v>plays</v>
      </c>
      <c r="S2893" s="10">
        <f t="shared" si="274"/>
        <v>38762.883425925931</v>
      </c>
      <c r="T2893" s="10">
        <f t="shared" si="275"/>
        <v>38822.84175925926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theater/</v>
      </c>
      <c r="R2894" t="str">
        <f t="shared" si="273"/>
        <v>plays</v>
      </c>
      <c r="S2894" s="10">
        <f t="shared" si="274"/>
        <v>38216.714166666665</v>
      </c>
      <c r="T2894" s="10">
        <f t="shared" si="275"/>
        <v>38223.875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theater/</v>
      </c>
      <c r="R2895" t="str">
        <f t="shared" si="273"/>
        <v>plays</v>
      </c>
      <c r="S2895" s="10">
        <f t="shared" si="274"/>
        <v>38300.773090277777</v>
      </c>
      <c r="T2895" s="10">
        <f t="shared" si="275"/>
        <v>38360.083333333328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theater/</v>
      </c>
      <c r="R2896" t="str">
        <f t="shared" si="273"/>
        <v>plays</v>
      </c>
      <c r="S2896" s="10">
        <f t="shared" si="274"/>
        <v>38384.986284722225</v>
      </c>
      <c r="T2896" s="10">
        <f t="shared" si="275"/>
        <v>38444.944618055553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theater/</v>
      </c>
      <c r="R2897" t="str">
        <f t="shared" si="273"/>
        <v>plays</v>
      </c>
      <c r="S2897" s="10">
        <f t="shared" si="274"/>
        <v>38158.555462962962</v>
      </c>
      <c r="T2897" s="10">
        <f t="shared" si="275"/>
        <v>38159.875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theater/</v>
      </c>
      <c r="R2898" t="str">
        <f t="shared" si="273"/>
        <v>plays</v>
      </c>
      <c r="S2898" s="10">
        <f t="shared" si="274"/>
        <v>39048.908807870372</v>
      </c>
      <c r="T2898" s="10">
        <f t="shared" si="275"/>
        <v>39063.25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theater/</v>
      </c>
      <c r="R2899" t="str">
        <f t="shared" si="273"/>
        <v>plays</v>
      </c>
      <c r="S2899" s="10">
        <f t="shared" si="274"/>
        <v>38605.646504629629</v>
      </c>
      <c r="T2899" s="10">
        <f t="shared" si="275"/>
        <v>38635.645196759258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theater/</v>
      </c>
      <c r="R2900" t="str">
        <f t="shared" si="273"/>
        <v>plays</v>
      </c>
      <c r="S2900" s="10">
        <f t="shared" si="274"/>
        <v>38625.664965277778</v>
      </c>
      <c r="T2900" s="10">
        <f t="shared" si="275"/>
        <v>38655.664965277778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theater/</v>
      </c>
      <c r="R2901" t="str">
        <f t="shared" si="273"/>
        <v>plays</v>
      </c>
      <c r="S2901" s="10">
        <f t="shared" si="274"/>
        <v>38862.078217592592</v>
      </c>
      <c r="T2901" s="10">
        <f t="shared" si="275"/>
        <v>38922.078217592592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theater/</v>
      </c>
      <c r="R2902" t="str">
        <f t="shared" si="273"/>
        <v>plays</v>
      </c>
      <c r="S2902" s="10">
        <f t="shared" si="274"/>
        <v>38177.234166666669</v>
      </c>
      <c r="T2902" s="10">
        <f t="shared" si="275"/>
        <v>38207.234166666669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theater/</v>
      </c>
      <c r="R2903" t="str">
        <f t="shared" si="273"/>
        <v>plays</v>
      </c>
      <c r="S2903" s="10">
        <f t="shared" si="274"/>
        <v>38329.904386574075</v>
      </c>
      <c r="T2903" s="10">
        <f t="shared" si="275"/>
        <v>38389.904386574075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theater/</v>
      </c>
      <c r="R2904" t="str">
        <f t="shared" si="273"/>
        <v>plays</v>
      </c>
      <c r="S2904" s="10">
        <f t="shared" si="274"/>
        <v>38557.439768518518</v>
      </c>
      <c r="T2904" s="10">
        <f t="shared" si="275"/>
        <v>38587.439768518518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theater/</v>
      </c>
      <c r="R2905" t="str">
        <f t="shared" si="273"/>
        <v>plays</v>
      </c>
      <c r="S2905" s="10">
        <f t="shared" si="274"/>
        <v>38543.166874999995</v>
      </c>
      <c r="T2905" s="10">
        <f t="shared" si="275"/>
        <v>38603.166874999995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theater/</v>
      </c>
      <c r="R2906" t="str">
        <f t="shared" si="273"/>
        <v>plays</v>
      </c>
      <c r="S2906" s="10">
        <f t="shared" si="274"/>
        <v>38287.967951388891</v>
      </c>
      <c r="T2906" s="10">
        <f t="shared" si="275"/>
        <v>38299.5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theater/</v>
      </c>
      <c r="R2907" t="str">
        <f t="shared" si="273"/>
        <v>plays</v>
      </c>
      <c r="S2907" s="10">
        <f t="shared" si="274"/>
        <v>38953.056863425925</v>
      </c>
      <c r="T2907" s="10">
        <f t="shared" si="275"/>
        <v>38967.056863425925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theater/</v>
      </c>
      <c r="R2908" t="str">
        <f t="shared" si="273"/>
        <v>plays</v>
      </c>
      <c r="S2908" s="10">
        <f t="shared" si="274"/>
        <v>38546.648912037039</v>
      </c>
      <c r="T2908" s="10">
        <f t="shared" si="275"/>
        <v>38564.041666666672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theater/</v>
      </c>
      <c r="R2909" t="str">
        <f t="shared" si="273"/>
        <v>plays</v>
      </c>
      <c r="S2909" s="10">
        <f t="shared" si="274"/>
        <v>38791.877743055549</v>
      </c>
      <c r="T2909" s="10">
        <f t="shared" si="275"/>
        <v>38851.877743055549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theater/</v>
      </c>
      <c r="R2910" t="str">
        <f t="shared" si="273"/>
        <v>plays</v>
      </c>
      <c r="S2910" s="10">
        <f t="shared" si="274"/>
        <v>38846.731701388882</v>
      </c>
      <c r="T2910" s="10">
        <f t="shared" si="275"/>
        <v>38876.731701388882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theater/</v>
      </c>
      <c r="R2911" t="str">
        <f t="shared" si="273"/>
        <v>plays</v>
      </c>
      <c r="S2911" s="10">
        <f t="shared" si="274"/>
        <v>38276.266215277778</v>
      </c>
      <c r="T2911" s="10">
        <f t="shared" si="275"/>
        <v>38315.823611111111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theater/</v>
      </c>
      <c r="R2912" t="str">
        <f t="shared" si="273"/>
        <v>plays</v>
      </c>
      <c r="S2912" s="10">
        <f t="shared" si="274"/>
        <v>38454.841284722221</v>
      </c>
      <c r="T2912" s="10">
        <f t="shared" si="275"/>
        <v>38514.841284722221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theater/</v>
      </c>
      <c r="R2913" t="str">
        <f t="shared" si="273"/>
        <v>plays</v>
      </c>
      <c r="S2913" s="10">
        <f t="shared" si="274"/>
        <v>38489.768819444449</v>
      </c>
      <c r="T2913" s="10">
        <f t="shared" si="275"/>
        <v>38529.768819444449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theater/</v>
      </c>
      <c r="R2914" t="str">
        <f t="shared" si="273"/>
        <v>plays</v>
      </c>
      <c r="S2914" s="10">
        <f t="shared" si="274"/>
        <v>38701.131643518514</v>
      </c>
      <c r="T2914" s="10">
        <f t="shared" si="275"/>
        <v>38731.131643518514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theater/</v>
      </c>
      <c r="R2915" t="str">
        <f t="shared" si="273"/>
        <v>plays</v>
      </c>
      <c r="S2915" s="10">
        <f t="shared" si="274"/>
        <v>38175.922905092593</v>
      </c>
      <c r="T2915" s="10">
        <f t="shared" si="275"/>
        <v>38235.922905092593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theater/</v>
      </c>
      <c r="R2916" t="str">
        <f t="shared" si="273"/>
        <v>plays</v>
      </c>
      <c r="S2916" s="10">
        <f t="shared" si="274"/>
        <v>38364.907337962963</v>
      </c>
      <c r="T2916" s="10">
        <f t="shared" si="275"/>
        <v>38424.865671296298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theater/</v>
      </c>
      <c r="R2917" t="str">
        <f t="shared" si="273"/>
        <v>plays</v>
      </c>
      <c r="S2917" s="10">
        <f t="shared" si="274"/>
        <v>38762.398032407407</v>
      </c>
      <c r="T2917" s="10">
        <f t="shared" si="275"/>
        <v>38792.356365740736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theater/</v>
      </c>
      <c r="R2918" t="str">
        <f t="shared" si="273"/>
        <v>plays</v>
      </c>
      <c r="S2918" s="10">
        <f t="shared" si="274"/>
        <v>38102.476724537039</v>
      </c>
      <c r="T2918" s="10">
        <f t="shared" si="275"/>
        <v>38125.476724537039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theater/</v>
      </c>
      <c r="R2919" t="str">
        <f t="shared" si="273"/>
        <v>plays</v>
      </c>
      <c r="S2919" s="10">
        <f t="shared" si="274"/>
        <v>38592.234340277777</v>
      </c>
      <c r="T2919" s="10">
        <f t="shared" si="275"/>
        <v>38610.234340277777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theater/</v>
      </c>
      <c r="R2920" t="str">
        <f t="shared" si="273"/>
        <v>plays</v>
      </c>
      <c r="S2920" s="10">
        <f t="shared" si="274"/>
        <v>38625.629710648151</v>
      </c>
      <c r="T2920" s="10">
        <f t="shared" si="275"/>
        <v>38653.629710648151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theater/</v>
      </c>
      <c r="R2921" t="str">
        <f t="shared" si="273"/>
        <v>plays</v>
      </c>
      <c r="S2921" s="10">
        <f t="shared" si="274"/>
        <v>38173.61954861111</v>
      </c>
      <c r="T2921" s="10">
        <f t="shared" si="275"/>
        <v>38203.61954861111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theater/</v>
      </c>
      <c r="R2922" t="str">
        <f t="shared" si="273"/>
        <v>plays</v>
      </c>
      <c r="S2922" s="10">
        <f t="shared" si="274"/>
        <v>38405.792476851857</v>
      </c>
      <c r="T2922" s="10">
        <f t="shared" si="275"/>
        <v>38435.750810185185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theater/</v>
      </c>
      <c r="R2923" t="str">
        <f t="shared" si="273"/>
        <v>musical</v>
      </c>
      <c r="S2923" s="10">
        <f t="shared" si="274"/>
        <v>38224.886620370373</v>
      </c>
      <c r="T2923" s="10">
        <f t="shared" si="275"/>
        <v>38254.886620370373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theater/</v>
      </c>
      <c r="R2924" t="str">
        <f t="shared" si="273"/>
        <v>musical</v>
      </c>
      <c r="S2924" s="10">
        <f t="shared" si="274"/>
        <v>38444.874155092592</v>
      </c>
      <c r="T2924" s="10">
        <f t="shared" si="275"/>
        <v>38489.874155092592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theater/</v>
      </c>
      <c r="R2925" t="str">
        <f t="shared" si="273"/>
        <v>musical</v>
      </c>
      <c r="S2925" s="10">
        <f t="shared" si="274"/>
        <v>38360.15253472222</v>
      </c>
      <c r="T2925" s="10">
        <f t="shared" si="275"/>
        <v>38375.125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theater/</v>
      </c>
      <c r="R2926" t="str">
        <f t="shared" si="273"/>
        <v>musical</v>
      </c>
      <c r="S2926" s="10">
        <f t="shared" si="274"/>
        <v>38450.556828703702</v>
      </c>
      <c r="T2926" s="10">
        <f t="shared" si="275"/>
        <v>38480.165972222225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theater/</v>
      </c>
      <c r="R2927" t="str">
        <f t="shared" si="273"/>
        <v>musical</v>
      </c>
      <c r="S2927" s="10">
        <f t="shared" si="274"/>
        <v>38210.584120370368</v>
      </c>
      <c r="T2927" s="10">
        <f t="shared" si="275"/>
        <v>38240.584120370368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theater/</v>
      </c>
      <c r="R2928" t="str">
        <f t="shared" si="273"/>
        <v>musical</v>
      </c>
      <c r="S2928" s="10">
        <f t="shared" si="274"/>
        <v>38391.765960648147</v>
      </c>
      <c r="T2928" s="10">
        <f t="shared" si="275"/>
        <v>38405.765960648147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theater/</v>
      </c>
      <c r="R2929" t="str">
        <f t="shared" si="273"/>
        <v>musical</v>
      </c>
      <c r="S2929" s="10">
        <f t="shared" si="274"/>
        <v>38153.669317129628</v>
      </c>
      <c r="T2929" s="10">
        <f t="shared" si="275"/>
        <v>38182.208333333336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theater/</v>
      </c>
      <c r="R2930" t="str">
        <f t="shared" si="273"/>
        <v>musical</v>
      </c>
      <c r="S2930" s="10">
        <f t="shared" si="274"/>
        <v>38750.998217592598</v>
      </c>
      <c r="T2930" s="10">
        <f t="shared" si="275"/>
        <v>38780.998217592598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theater/</v>
      </c>
      <c r="R2931" t="str">
        <f t="shared" si="273"/>
        <v>musical</v>
      </c>
      <c r="S2931" s="10">
        <f t="shared" si="274"/>
        <v>38101.564328703702</v>
      </c>
      <c r="T2931" s="10">
        <f t="shared" si="275"/>
        <v>38131.564328703702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theater/</v>
      </c>
      <c r="R2932" t="str">
        <f t="shared" si="273"/>
        <v>musical</v>
      </c>
      <c r="S2932" s="10">
        <f t="shared" si="274"/>
        <v>38448.584074074075</v>
      </c>
      <c r="T2932" s="10">
        <f t="shared" si="275"/>
        <v>38478.584074074075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theater/</v>
      </c>
      <c r="R2933" t="str">
        <f t="shared" si="273"/>
        <v>musical</v>
      </c>
      <c r="S2933" s="10">
        <f t="shared" si="274"/>
        <v>38219.291238425925</v>
      </c>
      <c r="T2933" s="10">
        <f t="shared" si="275"/>
        <v>38244.255555555559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theater/</v>
      </c>
      <c r="R2934" t="str">
        <f t="shared" si="273"/>
        <v>musical</v>
      </c>
      <c r="S2934" s="10">
        <f t="shared" si="274"/>
        <v>38372.164780092593</v>
      </c>
      <c r="T2934" s="10">
        <f t="shared" si="275"/>
        <v>38403.458333333328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theater/</v>
      </c>
      <c r="R2935" t="str">
        <f t="shared" si="273"/>
        <v>musical</v>
      </c>
      <c r="S2935" s="10">
        <f t="shared" si="274"/>
        <v>38842.956631944442</v>
      </c>
      <c r="T2935" s="10">
        <f t="shared" si="275"/>
        <v>38872.956631944442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theater/</v>
      </c>
      <c r="R2936" t="str">
        <f t="shared" si="273"/>
        <v>musical</v>
      </c>
      <c r="S2936" s="10">
        <f t="shared" si="274"/>
        <v>38122.636157407411</v>
      </c>
      <c r="T2936" s="10">
        <f t="shared" si="275"/>
        <v>38152.636157407411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theater/</v>
      </c>
      <c r="R2937" t="str">
        <f t="shared" si="273"/>
        <v>musical</v>
      </c>
      <c r="S2937" s="10">
        <f t="shared" si="274"/>
        <v>38900.583425925928</v>
      </c>
      <c r="T2937" s="10">
        <f t="shared" si="275"/>
        <v>38958.708333333328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theater/</v>
      </c>
      <c r="R2938" t="str">
        <f t="shared" si="273"/>
        <v>musical</v>
      </c>
      <c r="S2938" s="10">
        <f t="shared" si="274"/>
        <v>38259.650729166664</v>
      </c>
      <c r="T2938" s="10">
        <f t="shared" si="275"/>
        <v>38272.207638888889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theater/</v>
      </c>
      <c r="R2939" t="str">
        <f t="shared" si="273"/>
        <v>musical</v>
      </c>
      <c r="S2939" s="10">
        <f t="shared" si="274"/>
        <v>38150.457326388889</v>
      </c>
      <c r="T2939" s="10">
        <f t="shared" si="275"/>
        <v>38180.457326388889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theater/</v>
      </c>
      <c r="R2940" t="str">
        <f t="shared" si="273"/>
        <v>musical</v>
      </c>
      <c r="S2940" s="10">
        <f t="shared" si="274"/>
        <v>38351.703865740739</v>
      </c>
      <c r="T2940" s="10">
        <f t="shared" si="275"/>
        <v>38381.703865740739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theater/</v>
      </c>
      <c r="R2941" t="str">
        <f t="shared" si="273"/>
        <v>musical</v>
      </c>
      <c r="S2941" s="10">
        <f t="shared" si="274"/>
        <v>38192.809166666666</v>
      </c>
      <c r="T2941" s="10">
        <f t="shared" si="275"/>
        <v>38226.041666666664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theater/</v>
      </c>
      <c r="R2942" t="str">
        <f t="shared" si="273"/>
        <v>musical</v>
      </c>
      <c r="S2942" s="10">
        <f t="shared" si="274"/>
        <v>38329.773356481484</v>
      </c>
      <c r="T2942" s="10">
        <f t="shared" si="275"/>
        <v>38369.773356481484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theater/</v>
      </c>
      <c r="R2943" t="str">
        <f t="shared" si="273"/>
        <v>spaces</v>
      </c>
      <c r="S2943" s="10">
        <f t="shared" si="274"/>
        <v>38381.960127314815</v>
      </c>
      <c r="T2943" s="10">
        <f t="shared" si="275"/>
        <v>38411.960127314815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theater/</v>
      </c>
      <c r="R2944" t="str">
        <f t="shared" si="273"/>
        <v>spaces</v>
      </c>
      <c r="S2944" s="10">
        <f t="shared" si="274"/>
        <v>38681.803923611107</v>
      </c>
      <c r="T2944" s="10">
        <f t="shared" si="275"/>
        <v>38701.845833333333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theater/</v>
      </c>
      <c r="R2945" t="str">
        <f t="shared" si="273"/>
        <v>spaces</v>
      </c>
      <c r="S2945" s="10">
        <f t="shared" si="274"/>
        <v>38424.129398148143</v>
      </c>
      <c r="T2945" s="10">
        <f t="shared" si="275"/>
        <v>38454.129398148143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theater/</v>
      </c>
      <c r="R2946" t="str">
        <f t="shared" si="273"/>
        <v>spaces</v>
      </c>
      <c r="S2946" s="10">
        <f t="shared" si="274"/>
        <v>38479.9143287037</v>
      </c>
      <c r="T2946" s="10">
        <f t="shared" si="275"/>
        <v>38509.9143287037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5" t="e">
        <f t="shared" ref="P2947:P3010" si="277">E2947/L2947</f>
        <v>#DIV/0!</v>
      </c>
      <c r="Q2947" t="str">
        <f t="shared" ref="Q2947:Q3010" si="278">LEFT(N2947,FIND("/",N2947))</f>
        <v>theater/</v>
      </c>
      <c r="R2947" t="str">
        <f t="shared" ref="R2947:R3010" si="279">RIGHT(N2947,LEN(N2947)-FIND("/",N2947))</f>
        <v>spaces</v>
      </c>
      <c r="S2947" s="10">
        <f t="shared" ref="S2947:S3010" si="280">(((J2947/60)/60)/24+DATE(1960,1,1))</f>
        <v>38465.139583333337</v>
      </c>
      <c r="T2947" s="10">
        <f t="shared" ref="T2947:T3010" si="281">(((I2947/60)/60)/24+DATE(1960,1,1))</f>
        <v>38495.139583333337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theater/</v>
      </c>
      <c r="R2948" t="str">
        <f t="shared" si="279"/>
        <v>spaces</v>
      </c>
      <c r="S2948" s="10">
        <f t="shared" si="280"/>
        <v>38914.531157407408</v>
      </c>
      <c r="T2948" s="10">
        <f t="shared" si="281"/>
        <v>38944.531157407408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theater/</v>
      </c>
      <c r="R2949" t="str">
        <f t="shared" si="279"/>
        <v>spaces</v>
      </c>
      <c r="S2949" s="10">
        <f t="shared" si="280"/>
        <v>38996.562118055561</v>
      </c>
      <c r="T2949" s="10">
        <f t="shared" si="281"/>
        <v>39045.715972222228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theater/</v>
      </c>
      <c r="R2950" t="str">
        <f t="shared" si="279"/>
        <v>spaces</v>
      </c>
      <c r="S2950" s="10">
        <f t="shared" si="280"/>
        <v>38444.649224537032</v>
      </c>
      <c r="T2950" s="10">
        <f t="shared" si="281"/>
        <v>38504.649224537032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theater/</v>
      </c>
      <c r="R2951" t="str">
        <f t="shared" si="279"/>
        <v>spaces</v>
      </c>
      <c r="S2951" s="10">
        <f t="shared" si="280"/>
        <v>38644.823113425926</v>
      </c>
      <c r="T2951" s="10">
        <f t="shared" si="281"/>
        <v>38674.864780092597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theater/</v>
      </c>
      <c r="R2952" t="str">
        <f t="shared" si="279"/>
        <v>spaces</v>
      </c>
      <c r="S2952" s="10">
        <f t="shared" si="280"/>
        <v>38709.36518518519</v>
      </c>
      <c r="T2952" s="10">
        <f t="shared" si="281"/>
        <v>38739.36518518519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theater/</v>
      </c>
      <c r="R2953" t="str">
        <f t="shared" si="279"/>
        <v>spaces</v>
      </c>
      <c r="S2953" s="10">
        <f t="shared" si="280"/>
        <v>38219.802928240737</v>
      </c>
      <c r="T2953" s="10">
        <f t="shared" si="281"/>
        <v>38264.802928240737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theater/</v>
      </c>
      <c r="R2954" t="str">
        <f t="shared" si="279"/>
        <v>spaces</v>
      </c>
      <c r="S2954" s="10">
        <f t="shared" si="280"/>
        <v>38975.690266203703</v>
      </c>
      <c r="T2954" s="10">
        <f t="shared" si="281"/>
        <v>39007.166666666672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theater/</v>
      </c>
      <c r="R2955" t="str">
        <f t="shared" si="279"/>
        <v>spaces</v>
      </c>
      <c r="S2955" s="10">
        <f t="shared" si="280"/>
        <v>38602.791909722218</v>
      </c>
      <c r="T2955" s="10">
        <f t="shared" si="281"/>
        <v>38632.791909722218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theater/</v>
      </c>
      <c r="R2956" t="str">
        <f t="shared" si="279"/>
        <v>spaces</v>
      </c>
      <c r="S2956" s="10">
        <f t="shared" si="280"/>
        <v>39137.583368055552</v>
      </c>
      <c r="T2956" s="10">
        <f t="shared" si="281"/>
        <v>39157.541701388895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theater/</v>
      </c>
      <c r="R2957" t="str">
        <f t="shared" si="279"/>
        <v>spaces</v>
      </c>
      <c r="S2957" s="10">
        <f t="shared" si="280"/>
        <v>38488.741307870368</v>
      </c>
      <c r="T2957" s="10">
        <f t="shared" si="281"/>
        <v>38518.741307870368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theater/</v>
      </c>
      <c r="R2958" t="str">
        <f t="shared" si="279"/>
        <v>spaces</v>
      </c>
      <c r="S2958" s="10">
        <f t="shared" si="280"/>
        <v>38811.958912037036</v>
      </c>
      <c r="T2958" s="10">
        <f t="shared" si="281"/>
        <v>38841.958912037036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theater/</v>
      </c>
      <c r="R2959" t="str">
        <f t="shared" si="279"/>
        <v>spaces</v>
      </c>
      <c r="S2959" s="10">
        <f t="shared" si="280"/>
        <v>38378.011249999996</v>
      </c>
      <c r="T2959" s="10">
        <f t="shared" si="281"/>
        <v>38437.969583333332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theater/</v>
      </c>
      <c r="R2960" t="str">
        <f t="shared" si="279"/>
        <v>spaces</v>
      </c>
      <c r="S2960" s="10">
        <f t="shared" si="280"/>
        <v>38785.779131944444</v>
      </c>
      <c r="T2960" s="10">
        <f t="shared" si="281"/>
        <v>38845.73746527778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theater/</v>
      </c>
      <c r="R2961" t="str">
        <f t="shared" si="279"/>
        <v>spaces</v>
      </c>
      <c r="S2961" s="10">
        <f t="shared" si="280"/>
        <v>38845.008391203708</v>
      </c>
      <c r="T2961" s="10">
        <f t="shared" si="281"/>
        <v>38875.008391203708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theater/</v>
      </c>
      <c r="R2962" t="str">
        <f t="shared" si="279"/>
        <v>spaces</v>
      </c>
      <c r="S2962" s="10">
        <f t="shared" si="280"/>
        <v>38210.757210648146</v>
      </c>
      <c r="T2962" s="10">
        <f t="shared" si="281"/>
        <v>38240.757210648146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theater/</v>
      </c>
      <c r="R2963" t="str">
        <f t="shared" si="279"/>
        <v>plays</v>
      </c>
      <c r="S2963" s="10">
        <f t="shared" si="280"/>
        <v>38408.212488425925</v>
      </c>
      <c r="T2963" s="10">
        <f t="shared" si="281"/>
        <v>38436.166666666672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theater/</v>
      </c>
      <c r="R2964" t="str">
        <f t="shared" si="279"/>
        <v>plays</v>
      </c>
      <c r="S2964" s="10">
        <f t="shared" si="280"/>
        <v>38383.24428240741</v>
      </c>
      <c r="T2964" s="10">
        <f t="shared" si="281"/>
        <v>38411.290972222225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theater/</v>
      </c>
      <c r="R2965" t="str">
        <f t="shared" si="279"/>
        <v>plays</v>
      </c>
      <c r="S2965" s="10">
        <f t="shared" si="280"/>
        <v>38504.470185185186</v>
      </c>
      <c r="T2965" s="10">
        <f t="shared" si="281"/>
        <v>38534.470185185186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theater/</v>
      </c>
      <c r="R2966" t="str">
        <f t="shared" si="279"/>
        <v>plays</v>
      </c>
      <c r="S2966" s="10">
        <f t="shared" si="280"/>
        <v>38174.909942129627</v>
      </c>
      <c r="T2966" s="10">
        <f t="shared" si="281"/>
        <v>38204.897222222222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theater/</v>
      </c>
      <c r="R2967" t="str">
        <f t="shared" si="279"/>
        <v>plays</v>
      </c>
      <c r="S2967" s="10">
        <f t="shared" si="280"/>
        <v>38509.729548611111</v>
      </c>
      <c r="T2967" s="10">
        <f t="shared" si="281"/>
        <v>38539.729548611111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theater/</v>
      </c>
      <c r="R2968" t="str">
        <f t="shared" si="279"/>
        <v>plays</v>
      </c>
      <c r="S2968" s="10">
        <f t="shared" si="280"/>
        <v>38580.738564814819</v>
      </c>
      <c r="T2968" s="10">
        <f t="shared" si="281"/>
        <v>38610.738564814819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theater/</v>
      </c>
      <c r="R2969" t="str">
        <f t="shared" si="279"/>
        <v>plays</v>
      </c>
      <c r="S2969" s="10">
        <f t="shared" si="280"/>
        <v>38389.197824074072</v>
      </c>
      <c r="T2969" s="10">
        <f t="shared" si="281"/>
        <v>38419.156157407408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theater/</v>
      </c>
      <c r="R2970" t="str">
        <f t="shared" si="279"/>
        <v>plays</v>
      </c>
      <c r="S2970" s="10">
        <f t="shared" si="280"/>
        <v>38932.523842592593</v>
      </c>
      <c r="T2970" s="10">
        <f t="shared" si="281"/>
        <v>38946.165972222225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theater/</v>
      </c>
      <c r="R2971" t="str">
        <f t="shared" si="279"/>
        <v>plays</v>
      </c>
      <c r="S2971" s="10">
        <f t="shared" si="280"/>
        <v>38444.786493055552</v>
      </c>
      <c r="T2971" s="10">
        <f t="shared" si="281"/>
        <v>38474.952083333337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theater/</v>
      </c>
      <c r="R2972" t="str">
        <f t="shared" si="279"/>
        <v>plays</v>
      </c>
      <c r="S2972" s="10">
        <f t="shared" si="280"/>
        <v>38155.669571759259</v>
      </c>
      <c r="T2972" s="10">
        <f t="shared" si="281"/>
        <v>38185.669571759259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theater/</v>
      </c>
      <c r="R2973" t="str">
        <f t="shared" si="279"/>
        <v>plays</v>
      </c>
      <c r="S2973" s="10">
        <f t="shared" si="280"/>
        <v>38199.658310185187</v>
      </c>
      <c r="T2973" s="10">
        <f t="shared" si="281"/>
        <v>38229.658310185187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theater/</v>
      </c>
      <c r="R2974" t="str">
        <f t="shared" si="279"/>
        <v>plays</v>
      </c>
      <c r="S2974" s="10">
        <f t="shared" si="280"/>
        <v>39041.110185185185</v>
      </c>
      <c r="T2974" s="10">
        <f t="shared" si="281"/>
        <v>39056.041666666672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theater/</v>
      </c>
      <c r="R2975" t="str">
        <f t="shared" si="279"/>
        <v>plays</v>
      </c>
      <c r="S2975" s="10">
        <f t="shared" si="280"/>
        <v>38688.818379629629</v>
      </c>
      <c r="T2975" s="10">
        <f t="shared" si="281"/>
        <v>38717.166666666672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theater/</v>
      </c>
      <c r="R2976" t="str">
        <f t="shared" si="279"/>
        <v>plays</v>
      </c>
      <c r="S2976" s="10">
        <f t="shared" si="280"/>
        <v>38227.061006944445</v>
      </c>
      <c r="T2976" s="10">
        <f t="shared" si="281"/>
        <v>38255.065972222219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theater/</v>
      </c>
      <c r="R2977" t="str">
        <f t="shared" si="279"/>
        <v>plays</v>
      </c>
      <c r="S2977" s="10">
        <f t="shared" si="280"/>
        <v>38288.683865740742</v>
      </c>
      <c r="T2977" s="10">
        <f t="shared" si="281"/>
        <v>38317.125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theater/</v>
      </c>
      <c r="R2978" t="str">
        <f t="shared" si="279"/>
        <v>plays</v>
      </c>
      <c r="S2978" s="10">
        <f t="shared" si="280"/>
        <v>38772.730671296296</v>
      </c>
      <c r="T2978" s="10">
        <f t="shared" si="281"/>
        <v>38789.5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theater/</v>
      </c>
      <c r="R2979" t="str">
        <f t="shared" si="279"/>
        <v>plays</v>
      </c>
      <c r="S2979" s="10">
        <f t="shared" si="280"/>
        <v>38373.88118055556</v>
      </c>
      <c r="T2979" s="10">
        <f t="shared" si="281"/>
        <v>38433.093055555553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theater/</v>
      </c>
      <c r="R2980" t="str">
        <f t="shared" si="279"/>
        <v>plays</v>
      </c>
      <c r="S2980" s="10">
        <f t="shared" si="280"/>
        <v>38269.640590277777</v>
      </c>
      <c r="T2980" s="10">
        <f t="shared" si="281"/>
        <v>38279.249305555553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theater/</v>
      </c>
      <c r="R2981" t="str">
        <f t="shared" si="279"/>
        <v>plays</v>
      </c>
      <c r="S2981" s="10">
        <f t="shared" si="280"/>
        <v>38340.824340277773</v>
      </c>
      <c r="T2981" s="10">
        <f t="shared" si="281"/>
        <v>38357.25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theater/</v>
      </c>
      <c r="R2982" t="str">
        <f t="shared" si="279"/>
        <v>plays</v>
      </c>
      <c r="S2982" s="10">
        <f t="shared" si="280"/>
        <v>38566.915856481486</v>
      </c>
      <c r="T2982" s="10">
        <f t="shared" si="281"/>
        <v>38587.083333333328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theater/</v>
      </c>
      <c r="R2983" t="str">
        <f t="shared" si="279"/>
        <v>spaces</v>
      </c>
      <c r="S2983" s="10">
        <f t="shared" si="280"/>
        <v>38572.559675925921</v>
      </c>
      <c r="T2983" s="10">
        <f t="shared" si="281"/>
        <v>38617.559675925921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theater/</v>
      </c>
      <c r="R2984" t="str">
        <f t="shared" si="279"/>
        <v>spaces</v>
      </c>
      <c r="S2984" s="10">
        <f t="shared" si="280"/>
        <v>38728.686840277776</v>
      </c>
      <c r="T2984" s="10">
        <f t="shared" si="281"/>
        <v>38758.686840277776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theater/</v>
      </c>
      <c r="R2985" t="str">
        <f t="shared" si="279"/>
        <v>spaces</v>
      </c>
      <c r="S2985" s="10">
        <f t="shared" si="280"/>
        <v>38241.632361111115</v>
      </c>
      <c r="T2985" s="10">
        <f t="shared" si="281"/>
        <v>38301.674027777779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theater/</v>
      </c>
      <c r="R2986" t="str">
        <f t="shared" si="279"/>
        <v>spaces</v>
      </c>
      <c r="S2986" s="10">
        <f t="shared" si="280"/>
        <v>38923.278715277775</v>
      </c>
      <c r="T2986" s="10">
        <f t="shared" si="281"/>
        <v>38953.278715277775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theater/</v>
      </c>
      <c r="R2987" t="str">
        <f t="shared" si="279"/>
        <v>spaces</v>
      </c>
      <c r="S2987" s="10">
        <f t="shared" si="280"/>
        <v>39001.973703703698</v>
      </c>
      <c r="T2987" s="10">
        <f t="shared" si="281"/>
        <v>39021.166666666672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theater/</v>
      </c>
      <c r="R2988" t="str">
        <f t="shared" si="279"/>
        <v>spaces</v>
      </c>
      <c r="S2988" s="10">
        <f t="shared" si="280"/>
        <v>38778.500069444446</v>
      </c>
      <c r="T2988" s="10">
        <f t="shared" si="281"/>
        <v>38838.458402777775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theater/</v>
      </c>
      <c r="R2989" t="str">
        <f t="shared" si="279"/>
        <v>spaces</v>
      </c>
      <c r="S2989" s="10">
        <f t="shared" si="280"/>
        <v>38974.307303240741</v>
      </c>
      <c r="T2989" s="10">
        <f t="shared" si="281"/>
        <v>39003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theater/</v>
      </c>
      <c r="R2990" t="str">
        <f t="shared" si="279"/>
        <v>spaces</v>
      </c>
      <c r="S2990" s="10">
        <f t="shared" si="280"/>
        <v>38858.362048611118</v>
      </c>
      <c r="T2990" s="10">
        <f t="shared" si="281"/>
        <v>38888.362048611118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theater/</v>
      </c>
      <c r="R2991" t="str">
        <f t="shared" si="279"/>
        <v>spaces</v>
      </c>
      <c r="S2991" s="10">
        <f t="shared" si="280"/>
        <v>38684.02039351852</v>
      </c>
      <c r="T2991" s="10">
        <f t="shared" si="281"/>
        <v>38706.207638888889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theater/</v>
      </c>
      <c r="R2992" t="str">
        <f t="shared" si="279"/>
        <v>spaces</v>
      </c>
      <c r="S2992" s="10">
        <f t="shared" si="280"/>
        <v>38688.57430555555</v>
      </c>
      <c r="T2992" s="10">
        <f t="shared" si="281"/>
        <v>38723.57430555555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theater/</v>
      </c>
      <c r="R2993" t="str">
        <f t="shared" si="279"/>
        <v>spaces</v>
      </c>
      <c r="S2993" s="10">
        <f t="shared" si="280"/>
        <v>39087.837152777778</v>
      </c>
      <c r="T2993" s="10">
        <f t="shared" si="281"/>
        <v>39109.837152777778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theater/</v>
      </c>
      <c r="R2994" t="str">
        <f t="shared" si="279"/>
        <v>spaces</v>
      </c>
      <c r="S2994" s="10">
        <f t="shared" si="280"/>
        <v>38969.767476851848</v>
      </c>
      <c r="T2994" s="10">
        <f t="shared" si="281"/>
        <v>38999.767476851848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theater/</v>
      </c>
      <c r="R2995" t="str">
        <f t="shared" si="279"/>
        <v>spaces</v>
      </c>
      <c r="S2995" s="10">
        <f t="shared" si="280"/>
        <v>38737.838738425926</v>
      </c>
      <c r="T2995" s="10">
        <f t="shared" si="281"/>
        <v>38767.838738425926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theater/</v>
      </c>
      <c r="R2996" t="str">
        <f t="shared" si="279"/>
        <v>spaces</v>
      </c>
      <c r="S2996" s="10">
        <f t="shared" si="280"/>
        <v>38232.478842592594</v>
      </c>
      <c r="T2996" s="10">
        <f t="shared" si="281"/>
        <v>38262.478842592594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theater/</v>
      </c>
      <c r="R2997" t="str">
        <f t="shared" si="279"/>
        <v>spaces</v>
      </c>
      <c r="S2997" s="10">
        <f t="shared" si="280"/>
        <v>39071.665173611109</v>
      </c>
      <c r="T2997" s="10">
        <f t="shared" si="281"/>
        <v>39101.665173611109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theater/</v>
      </c>
      <c r="R2998" t="str">
        <f t="shared" si="279"/>
        <v>spaces</v>
      </c>
      <c r="S2998" s="10">
        <f t="shared" si="280"/>
        <v>38437.912500000006</v>
      </c>
      <c r="T2998" s="10">
        <f t="shared" si="281"/>
        <v>38497.912500000006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theater/</v>
      </c>
      <c r="R2999" t="str">
        <f t="shared" si="279"/>
        <v>spaces</v>
      </c>
      <c r="S2999" s="10">
        <f t="shared" si="280"/>
        <v>39122.733715277776</v>
      </c>
      <c r="T2999" s="10">
        <f t="shared" si="281"/>
        <v>39140.207638888889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theater/</v>
      </c>
      <c r="R3000" t="str">
        <f t="shared" si="279"/>
        <v>spaces</v>
      </c>
      <c r="S3000" s="10">
        <f t="shared" si="280"/>
        <v>38125.193622685183</v>
      </c>
      <c r="T3000" s="10">
        <f t="shared" si="281"/>
        <v>38153.184027777781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theater/</v>
      </c>
      <c r="R3001" t="str">
        <f t="shared" si="279"/>
        <v>spaces</v>
      </c>
      <c r="S3001" s="10">
        <f t="shared" si="280"/>
        <v>39127.740277777775</v>
      </c>
      <c r="T3001" s="10">
        <f t="shared" si="281"/>
        <v>39142.083333333328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theater/</v>
      </c>
      <c r="R3002" t="str">
        <f t="shared" si="279"/>
        <v>spaces</v>
      </c>
      <c r="S3002" s="10">
        <f t="shared" si="280"/>
        <v>39099.827199074076</v>
      </c>
      <c r="T3002" s="10">
        <f t="shared" si="281"/>
        <v>39113.75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theater/</v>
      </c>
      <c r="R3003" t="str">
        <f t="shared" si="279"/>
        <v>spaces</v>
      </c>
      <c r="S3003" s="10">
        <f t="shared" si="280"/>
        <v>38881.895625000005</v>
      </c>
      <c r="T3003" s="10">
        <f t="shared" si="281"/>
        <v>38911.895625000005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theater/</v>
      </c>
      <c r="R3004" t="str">
        <f t="shared" si="279"/>
        <v>spaces</v>
      </c>
      <c r="S3004" s="10">
        <f t="shared" si="280"/>
        <v>37586.83625</v>
      </c>
      <c r="T3004" s="10">
        <f t="shared" si="281"/>
        <v>37616.83625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theater/</v>
      </c>
      <c r="R3005" t="str">
        <f t="shared" si="279"/>
        <v>spaces</v>
      </c>
      <c r="S3005" s="10">
        <f t="shared" si="280"/>
        <v>38745.849259259259</v>
      </c>
      <c r="T3005" s="10">
        <f t="shared" si="281"/>
        <v>38777.249305555553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theater/</v>
      </c>
      <c r="R3006" t="str">
        <f t="shared" si="279"/>
        <v>spaces</v>
      </c>
      <c r="S3006" s="10">
        <f t="shared" si="280"/>
        <v>38275.881064814814</v>
      </c>
      <c r="T3006" s="10">
        <f t="shared" si="281"/>
        <v>38305.922731481478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theater/</v>
      </c>
      <c r="R3007" t="str">
        <f t="shared" si="279"/>
        <v>spaces</v>
      </c>
      <c r="S3007" s="10">
        <f t="shared" si="280"/>
        <v>38235.674826388888</v>
      </c>
      <c r="T3007" s="10">
        <f t="shared" si="281"/>
        <v>38265.674826388888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theater/</v>
      </c>
      <c r="R3008" t="str">
        <f t="shared" si="279"/>
        <v>spaces</v>
      </c>
      <c r="S3008" s="10">
        <f t="shared" si="280"/>
        <v>38304.756840277783</v>
      </c>
      <c r="T3008" s="10">
        <f t="shared" si="281"/>
        <v>38334.756840277783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theater/</v>
      </c>
      <c r="R3009" t="str">
        <f t="shared" si="279"/>
        <v>spaces</v>
      </c>
      <c r="S3009" s="10">
        <f t="shared" si="280"/>
        <v>38445.216238425928</v>
      </c>
      <c r="T3009" s="10">
        <f t="shared" si="281"/>
        <v>38466.216238425928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theater/</v>
      </c>
      <c r="R3010" t="str">
        <f t="shared" si="279"/>
        <v>spaces</v>
      </c>
      <c r="S3010" s="10">
        <f t="shared" si="280"/>
        <v>38707.212025462963</v>
      </c>
      <c r="T3010" s="10">
        <f t="shared" si="281"/>
        <v>38737.212025462963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5">
        <f t="shared" ref="P3011:P3074" si="283">E3011/L3011</f>
        <v>233.8984375</v>
      </c>
      <c r="Q3011" t="str">
        <f t="shared" ref="Q3011:Q3074" si="284">LEFT(N3011,FIND("/",N3011))</f>
        <v>theater/</v>
      </c>
      <c r="R3011" t="str">
        <f t="shared" ref="R3011:R3074" si="285">RIGHT(N3011,LEN(N3011)-FIND("/",N3011))</f>
        <v>spaces</v>
      </c>
      <c r="S3011" s="10">
        <f t="shared" ref="S3011:S3074" si="286">(((J3011/60)/60)/24+DATE(1960,1,1))</f>
        <v>38286.569907407407</v>
      </c>
      <c r="T3011" s="10">
        <f t="shared" ref="T3011:T3074" si="287">(((I3011/60)/60)/24+DATE(1960,1,1))</f>
        <v>38316.611574074079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theater/</v>
      </c>
      <c r="R3012" t="str">
        <f t="shared" si="285"/>
        <v>spaces</v>
      </c>
      <c r="S3012" s="10">
        <f t="shared" si="286"/>
        <v>38343.832395833335</v>
      </c>
      <c r="T3012" s="10">
        <f t="shared" si="287"/>
        <v>38403.832395833335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theater/</v>
      </c>
      <c r="R3013" t="str">
        <f t="shared" si="285"/>
        <v>spaces</v>
      </c>
      <c r="S3013" s="10">
        <f t="shared" si="286"/>
        <v>38681.468935185185</v>
      </c>
      <c r="T3013" s="10">
        <f t="shared" si="287"/>
        <v>38708.957638888889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theater/</v>
      </c>
      <c r="R3014" t="str">
        <f t="shared" si="285"/>
        <v>spaces</v>
      </c>
      <c r="S3014" s="10">
        <f t="shared" si="286"/>
        <v>38371.702893518523</v>
      </c>
      <c r="T3014" s="10">
        <f t="shared" si="287"/>
        <v>38392.702893518523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theater/</v>
      </c>
      <c r="R3015" t="str">
        <f t="shared" si="285"/>
        <v>spaces</v>
      </c>
      <c r="S3015" s="10">
        <f t="shared" si="286"/>
        <v>38493.836215277777</v>
      </c>
      <c r="T3015" s="10">
        <f t="shared" si="287"/>
        <v>38523.836215277777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theater/</v>
      </c>
      <c r="R3016" t="str">
        <f t="shared" si="285"/>
        <v>spaces</v>
      </c>
      <c r="S3016" s="10">
        <f t="shared" si="286"/>
        <v>38267.123611111114</v>
      </c>
      <c r="T3016" s="10">
        <f t="shared" si="287"/>
        <v>38295.208333333336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theater/</v>
      </c>
      <c r="R3017" t="str">
        <f t="shared" si="285"/>
        <v>spaces</v>
      </c>
      <c r="S3017" s="10">
        <f t="shared" si="286"/>
        <v>38132.72729166667</v>
      </c>
      <c r="T3017" s="10">
        <f t="shared" si="287"/>
        <v>38148.166666666664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theater/</v>
      </c>
      <c r="R3018" t="str">
        <f t="shared" si="285"/>
        <v>spaces</v>
      </c>
      <c r="S3018" s="10">
        <f t="shared" si="286"/>
        <v>38125.548055555555</v>
      </c>
      <c r="T3018" s="10">
        <f t="shared" si="287"/>
        <v>38185.548055555555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theater/</v>
      </c>
      <c r="R3019" t="str">
        <f t="shared" si="285"/>
        <v>spaces</v>
      </c>
      <c r="S3019" s="10">
        <f t="shared" si="286"/>
        <v>38188.850034722222</v>
      </c>
      <c r="T3019" s="10">
        <f t="shared" si="287"/>
        <v>38218.850034722222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theater/</v>
      </c>
      <c r="R3020" t="str">
        <f t="shared" si="285"/>
        <v>spaces</v>
      </c>
      <c r="S3020" s="10">
        <f t="shared" si="286"/>
        <v>38510.29833333334</v>
      </c>
      <c r="T3020" s="10">
        <f t="shared" si="287"/>
        <v>38552.916666666672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theater/</v>
      </c>
      <c r="R3021" t="str">
        <f t="shared" si="285"/>
        <v>spaces</v>
      </c>
      <c r="S3021" s="10">
        <f t="shared" si="286"/>
        <v>38105.833564814813</v>
      </c>
      <c r="T3021" s="10">
        <f t="shared" si="287"/>
        <v>38133.125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theater/</v>
      </c>
      <c r="R3022" t="str">
        <f t="shared" si="285"/>
        <v>spaces</v>
      </c>
      <c r="S3022" s="10">
        <f t="shared" si="286"/>
        <v>38517.846446759257</v>
      </c>
      <c r="T3022" s="10">
        <f t="shared" si="287"/>
        <v>38577.846446759257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theater/</v>
      </c>
      <c r="R3023" t="str">
        <f t="shared" si="285"/>
        <v>spaces</v>
      </c>
      <c r="S3023" s="10">
        <f t="shared" si="286"/>
        <v>39007.618854166663</v>
      </c>
      <c r="T3023" s="10">
        <f t="shared" si="287"/>
        <v>39043.249305555553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theater/</v>
      </c>
      <c r="R3024" t="str">
        <f t="shared" si="285"/>
        <v>spaces</v>
      </c>
      <c r="S3024" s="10">
        <f t="shared" si="286"/>
        <v>38911.95380787037</v>
      </c>
      <c r="T3024" s="10">
        <f t="shared" si="287"/>
        <v>38956.95380787037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theater/</v>
      </c>
      <c r="R3025" t="str">
        <f t="shared" si="285"/>
        <v>spaces</v>
      </c>
      <c r="S3025" s="10">
        <f t="shared" si="286"/>
        <v>38468.675763888896</v>
      </c>
      <c r="T3025" s="10">
        <f t="shared" si="287"/>
        <v>38513.675763888896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theater/</v>
      </c>
      <c r="R3026" t="str">
        <f t="shared" si="285"/>
        <v>spaces</v>
      </c>
      <c r="S3026" s="10">
        <f t="shared" si="286"/>
        <v>37505.993923611109</v>
      </c>
      <c r="T3026" s="10">
        <f t="shared" si="287"/>
        <v>37535.993923611109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theater/</v>
      </c>
      <c r="R3027" t="str">
        <f t="shared" si="285"/>
        <v>spaces</v>
      </c>
      <c r="S3027" s="10">
        <f t="shared" si="286"/>
        <v>38108.509409722225</v>
      </c>
      <c r="T3027" s="10">
        <f t="shared" si="287"/>
        <v>38136.666666666664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theater/</v>
      </c>
      <c r="R3028" t="str">
        <f t="shared" si="285"/>
        <v>spaces</v>
      </c>
      <c r="S3028" s="10">
        <f t="shared" si="286"/>
        <v>39130.459398148145</v>
      </c>
      <c r="T3028" s="10">
        <f t="shared" si="287"/>
        <v>39144.459398148145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theater/</v>
      </c>
      <c r="R3029" t="str">
        <f t="shared" si="285"/>
        <v>spaces</v>
      </c>
      <c r="S3029" s="10">
        <f t="shared" si="286"/>
        <v>38400.704293981486</v>
      </c>
      <c r="T3029" s="10">
        <f t="shared" si="287"/>
        <v>38430.662627314814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theater/</v>
      </c>
      <c r="R3030" t="str">
        <f t="shared" si="285"/>
        <v>spaces</v>
      </c>
      <c r="S3030" s="10">
        <f t="shared" si="286"/>
        <v>38914.264178240745</v>
      </c>
      <c r="T3030" s="10">
        <f t="shared" si="287"/>
        <v>38944.264178240745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theater/</v>
      </c>
      <c r="R3031" t="str">
        <f t="shared" si="285"/>
        <v>spaces</v>
      </c>
      <c r="S3031" s="10">
        <f t="shared" si="286"/>
        <v>38279.708877314813</v>
      </c>
      <c r="T3031" s="10">
        <f t="shared" si="287"/>
        <v>38308.190972222219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theater/</v>
      </c>
      <c r="R3032" t="str">
        <f t="shared" si="285"/>
        <v>spaces</v>
      </c>
      <c r="S3032" s="10">
        <f t="shared" si="286"/>
        <v>38580.747349537036</v>
      </c>
      <c r="T3032" s="10">
        <f t="shared" si="287"/>
        <v>38610.747349537036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theater/</v>
      </c>
      <c r="R3033" t="str">
        <f t="shared" si="285"/>
        <v>spaces</v>
      </c>
      <c r="S3033" s="10">
        <f t="shared" si="286"/>
        <v>38944.882488425923</v>
      </c>
      <c r="T3033" s="10">
        <f t="shared" si="287"/>
        <v>39004.882488425923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theater/</v>
      </c>
      <c r="R3034" t="str">
        <f t="shared" si="285"/>
        <v>spaces</v>
      </c>
      <c r="S3034" s="10">
        <f t="shared" si="286"/>
        <v>38575.044664351852</v>
      </c>
      <c r="T3034" s="10">
        <f t="shared" si="287"/>
        <v>38605.044664351852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theater/</v>
      </c>
      <c r="R3035" t="str">
        <f t="shared" si="285"/>
        <v>spaces</v>
      </c>
      <c r="S3035" s="10">
        <f t="shared" si="286"/>
        <v>38917.110243055555</v>
      </c>
      <c r="T3035" s="10">
        <f t="shared" si="287"/>
        <v>38947.110243055555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theater/</v>
      </c>
      <c r="R3036" t="str">
        <f t="shared" si="285"/>
        <v>spaces</v>
      </c>
      <c r="S3036" s="10">
        <f t="shared" si="286"/>
        <v>38991.535358796296</v>
      </c>
      <c r="T3036" s="10">
        <f t="shared" si="287"/>
        <v>39022.165972222225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theater/</v>
      </c>
      <c r="R3037" t="str">
        <f t="shared" si="285"/>
        <v>spaces</v>
      </c>
      <c r="S3037" s="10">
        <f t="shared" si="286"/>
        <v>37715.560289351852</v>
      </c>
      <c r="T3037" s="10">
        <f t="shared" si="287"/>
        <v>37745.560289351852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theater/</v>
      </c>
      <c r="R3038" t="str">
        <f t="shared" si="285"/>
        <v>spaces</v>
      </c>
      <c r="S3038" s="10">
        <f t="shared" si="286"/>
        <v>37813.785231481481</v>
      </c>
      <c r="T3038" s="10">
        <f t="shared" si="287"/>
        <v>37849.499305555553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theater/</v>
      </c>
      <c r="R3039" t="str">
        <f t="shared" si="285"/>
        <v>spaces</v>
      </c>
      <c r="S3039" s="10">
        <f t="shared" si="286"/>
        <v>36725.893206018518</v>
      </c>
      <c r="T3039" s="10">
        <f t="shared" si="287"/>
        <v>36800.207638888889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theater/</v>
      </c>
      <c r="R3040" t="str">
        <f t="shared" si="285"/>
        <v>spaces</v>
      </c>
      <c r="S3040" s="10">
        <f t="shared" si="286"/>
        <v>38720.252280092594</v>
      </c>
      <c r="T3040" s="10">
        <f t="shared" si="287"/>
        <v>38780.252280092594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theater/</v>
      </c>
      <c r="R3041" t="str">
        <f t="shared" si="285"/>
        <v>spaces</v>
      </c>
      <c r="S3041" s="10">
        <f t="shared" si="286"/>
        <v>37957.794421296298</v>
      </c>
      <c r="T3041" s="10">
        <f t="shared" si="287"/>
        <v>37984.332638888889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theater/</v>
      </c>
      <c r="R3042" t="str">
        <f t="shared" si="285"/>
        <v>spaces</v>
      </c>
      <c r="S3042" s="10">
        <f t="shared" si="286"/>
        <v>38524.791909722218</v>
      </c>
      <c r="T3042" s="10">
        <f t="shared" si="287"/>
        <v>38528.958333333328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theater/</v>
      </c>
      <c r="R3043" t="str">
        <f t="shared" si="285"/>
        <v>spaces</v>
      </c>
      <c r="S3043" s="10">
        <f t="shared" si="286"/>
        <v>38706.868611111116</v>
      </c>
      <c r="T3043" s="10">
        <f t="shared" si="287"/>
        <v>38736.868611111116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theater/</v>
      </c>
      <c r="R3044" t="str">
        <f t="shared" si="285"/>
        <v>spaces</v>
      </c>
      <c r="S3044" s="10">
        <f t="shared" si="286"/>
        <v>38600.688043981485</v>
      </c>
      <c r="T3044" s="10">
        <f t="shared" si="287"/>
        <v>38630.688043981485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theater/</v>
      </c>
      <c r="R3045" t="str">
        <f t="shared" si="285"/>
        <v>spaces</v>
      </c>
      <c r="S3045" s="10">
        <f t="shared" si="286"/>
        <v>38430.070590277777</v>
      </c>
      <c r="T3045" s="10">
        <f t="shared" si="287"/>
        <v>38457.118055555555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theater/</v>
      </c>
      <c r="R3046" t="str">
        <f t="shared" si="285"/>
        <v>spaces</v>
      </c>
      <c r="S3046" s="10">
        <f t="shared" si="286"/>
        <v>38734.7268287037</v>
      </c>
      <c r="T3046" s="10">
        <f t="shared" si="287"/>
        <v>38749.7268287037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theater/</v>
      </c>
      <c r="R3047" t="str">
        <f t="shared" si="285"/>
        <v>spaces</v>
      </c>
      <c r="S3047" s="10">
        <f t="shared" si="286"/>
        <v>38190.155729166669</v>
      </c>
      <c r="T3047" s="10">
        <f t="shared" si="287"/>
        <v>38220.155729166669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theater/</v>
      </c>
      <c r="R3048" t="str">
        <f t="shared" si="285"/>
        <v>spaces</v>
      </c>
      <c r="S3048" s="10">
        <f t="shared" si="286"/>
        <v>38209.803078703706</v>
      </c>
      <c r="T3048" s="10">
        <f t="shared" si="287"/>
        <v>38239.202777777777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theater/</v>
      </c>
      <c r="R3049" t="str">
        <f t="shared" si="285"/>
        <v>spaces</v>
      </c>
      <c r="S3049" s="10">
        <f t="shared" si="286"/>
        <v>38790.989050925928</v>
      </c>
      <c r="T3049" s="10">
        <f t="shared" si="287"/>
        <v>38834.552777777775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theater/</v>
      </c>
      <c r="R3050" t="str">
        <f t="shared" si="285"/>
        <v>spaces</v>
      </c>
      <c r="S3050" s="10">
        <f t="shared" si="286"/>
        <v>38322.901180555549</v>
      </c>
      <c r="T3050" s="10">
        <f t="shared" si="287"/>
        <v>38351.890277777777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theater/</v>
      </c>
      <c r="R3051" t="str">
        <f t="shared" si="285"/>
        <v>spaces</v>
      </c>
      <c r="S3051" s="10">
        <f t="shared" si="286"/>
        <v>38486.014525462961</v>
      </c>
      <c r="T3051" s="10">
        <f t="shared" si="287"/>
        <v>38516.014525462961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theater/</v>
      </c>
      <c r="R3052" t="str">
        <f t="shared" si="285"/>
        <v>spaces</v>
      </c>
      <c r="S3052" s="10">
        <f t="shared" si="286"/>
        <v>38812.16851851852</v>
      </c>
      <c r="T3052" s="10">
        <f t="shared" si="287"/>
        <v>38842.16851851852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theater/</v>
      </c>
      <c r="R3053" t="str">
        <f t="shared" si="285"/>
        <v>spaces</v>
      </c>
      <c r="S3053" s="10">
        <f t="shared" si="286"/>
        <v>39091.416030092587</v>
      </c>
      <c r="T3053" s="10">
        <f t="shared" si="287"/>
        <v>39121.416030092587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theater/</v>
      </c>
      <c r="R3054" t="str">
        <f t="shared" si="285"/>
        <v>spaces</v>
      </c>
      <c r="S3054" s="10">
        <f t="shared" si="286"/>
        <v>38469.670069444444</v>
      </c>
      <c r="T3054" s="10">
        <f t="shared" si="287"/>
        <v>38499.665972222225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theater/</v>
      </c>
      <c r="R3055" t="str">
        <f t="shared" si="285"/>
        <v>spaces</v>
      </c>
      <c r="S3055" s="10">
        <f t="shared" si="286"/>
        <v>38209.761724537035</v>
      </c>
      <c r="T3055" s="10">
        <f t="shared" si="287"/>
        <v>38261.165972222225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theater/</v>
      </c>
      <c r="R3056" t="str">
        <f t="shared" si="285"/>
        <v>spaces</v>
      </c>
      <c r="S3056" s="10">
        <f t="shared" si="286"/>
        <v>38374.832800925928</v>
      </c>
      <c r="T3056" s="10">
        <f t="shared" si="287"/>
        <v>38412.044444444444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theater/</v>
      </c>
      <c r="R3057" t="str">
        <f t="shared" si="285"/>
        <v>spaces</v>
      </c>
      <c r="S3057" s="10">
        <f t="shared" si="286"/>
        <v>38300.95821759259</v>
      </c>
      <c r="T3057" s="10">
        <f t="shared" si="287"/>
        <v>38360.95821759259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theater/</v>
      </c>
      <c r="R3058" t="str">
        <f t="shared" si="285"/>
        <v>spaces</v>
      </c>
      <c r="S3058" s="10">
        <f t="shared" si="286"/>
        <v>38198.636388888888</v>
      </c>
      <c r="T3058" s="10">
        <f t="shared" si="287"/>
        <v>38258.636388888888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theater/</v>
      </c>
      <c r="R3059" t="str">
        <f t="shared" si="285"/>
        <v>spaces</v>
      </c>
      <c r="S3059" s="10">
        <f t="shared" si="286"/>
        <v>38780.650590277779</v>
      </c>
      <c r="T3059" s="10">
        <f t="shared" si="287"/>
        <v>38810.608923611115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theater/</v>
      </c>
      <c r="R3060" t="str">
        <f t="shared" si="285"/>
        <v>spaces</v>
      </c>
      <c r="S3060" s="10">
        <f t="shared" si="286"/>
        <v>38807.374305555553</v>
      </c>
      <c r="T3060" s="10">
        <f t="shared" si="287"/>
        <v>38857.374305555553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theater/</v>
      </c>
      <c r="R3061" t="str">
        <f t="shared" si="285"/>
        <v>spaces</v>
      </c>
      <c r="S3061" s="10">
        <f t="shared" si="286"/>
        <v>38176.935717592591</v>
      </c>
      <c r="T3061" s="10">
        <f t="shared" si="287"/>
        <v>38206.935717592591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theater/</v>
      </c>
      <c r="R3062" t="str">
        <f t="shared" si="285"/>
        <v>spaces</v>
      </c>
      <c r="S3062" s="10">
        <f t="shared" si="286"/>
        <v>38592.274699074071</v>
      </c>
      <c r="T3062" s="10">
        <f t="shared" si="287"/>
        <v>38622.274699074071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theater/</v>
      </c>
      <c r="R3063" t="str">
        <f t="shared" si="285"/>
        <v>spaces</v>
      </c>
      <c r="S3063" s="10">
        <f t="shared" si="286"/>
        <v>38181.784120370372</v>
      </c>
      <c r="T3063" s="10">
        <f t="shared" si="287"/>
        <v>38211.784120370372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theater/</v>
      </c>
      <c r="R3064" t="str">
        <f t="shared" si="285"/>
        <v>spaces</v>
      </c>
      <c r="S3064" s="10">
        <f t="shared" si="286"/>
        <v>38595.535787037035</v>
      </c>
      <c r="T3064" s="10">
        <f t="shared" si="287"/>
        <v>38624.75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theater/</v>
      </c>
      <c r="R3065" t="str">
        <f t="shared" si="285"/>
        <v>spaces</v>
      </c>
      <c r="S3065" s="10">
        <f t="shared" si="286"/>
        <v>38977.922893518517</v>
      </c>
      <c r="T3065" s="10">
        <f t="shared" si="287"/>
        <v>39012.922893518517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theater/</v>
      </c>
      <c r="R3066" t="str">
        <f t="shared" si="285"/>
        <v>spaces</v>
      </c>
      <c r="S3066" s="10">
        <f t="shared" si="286"/>
        <v>38646.130162037036</v>
      </c>
      <c r="T3066" s="10">
        <f t="shared" si="287"/>
        <v>38677.290972222225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theater/</v>
      </c>
      <c r="R3067" t="str">
        <f t="shared" si="285"/>
        <v>spaces</v>
      </c>
      <c r="S3067" s="10">
        <f t="shared" si="286"/>
        <v>38172.055231481485</v>
      </c>
      <c r="T3067" s="10">
        <f t="shared" si="287"/>
        <v>38197.055231481485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theater/</v>
      </c>
      <c r="R3068" t="str">
        <f t="shared" si="285"/>
        <v>spaces</v>
      </c>
      <c r="S3068" s="10">
        <f t="shared" si="286"/>
        <v>38878.228437500002</v>
      </c>
      <c r="T3068" s="10">
        <f t="shared" si="287"/>
        <v>38908.228437500002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theater/</v>
      </c>
      <c r="R3069" t="str">
        <f t="shared" si="285"/>
        <v>spaces</v>
      </c>
      <c r="S3069" s="10">
        <f t="shared" si="286"/>
        <v>38573.938414351855</v>
      </c>
      <c r="T3069" s="10">
        <f t="shared" si="287"/>
        <v>38603.938414351855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theater/</v>
      </c>
      <c r="R3070" t="str">
        <f t="shared" si="285"/>
        <v>spaces</v>
      </c>
      <c r="S3070" s="10">
        <f t="shared" si="286"/>
        <v>38610.691574074073</v>
      </c>
      <c r="T3070" s="10">
        <f t="shared" si="287"/>
        <v>38640.691574074073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theater/</v>
      </c>
      <c r="R3071" t="str">
        <f t="shared" si="285"/>
        <v>spaces</v>
      </c>
      <c r="S3071" s="10">
        <f t="shared" si="286"/>
        <v>38304.833726851852</v>
      </c>
      <c r="T3071" s="10">
        <f t="shared" si="287"/>
        <v>38334.833726851852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theater/</v>
      </c>
      <c r="R3072" t="str">
        <f t="shared" si="285"/>
        <v>spaces</v>
      </c>
      <c r="S3072" s="10">
        <f t="shared" si="286"/>
        <v>39037.733437499999</v>
      </c>
      <c r="T3072" s="10">
        <f t="shared" si="287"/>
        <v>39058.733437499999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theater/</v>
      </c>
      <c r="R3073" t="str">
        <f t="shared" si="285"/>
        <v>spaces</v>
      </c>
      <c r="S3073" s="10">
        <f t="shared" si="286"/>
        <v>38444.732418981483</v>
      </c>
      <c r="T3073" s="10">
        <f t="shared" si="287"/>
        <v>38462.249305555553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theater/</v>
      </c>
      <c r="R3074" t="str">
        <f t="shared" si="285"/>
        <v>spaces</v>
      </c>
      <c r="S3074" s="10">
        <f t="shared" si="286"/>
        <v>39005.690532407403</v>
      </c>
      <c r="T3074" s="10">
        <f t="shared" si="287"/>
        <v>39020.073611111111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LEFT(N3075,FIND("/",N3075))</f>
        <v>theater/</v>
      </c>
      <c r="R3075" t="str">
        <f t="shared" ref="R3075:R3138" si="291">RIGHT(N3075,LEN(N3075)-FIND("/",N3075))</f>
        <v>spaces</v>
      </c>
      <c r="S3075" s="10">
        <f t="shared" ref="S3075:S3138" si="292">(((J3075/60)/60)/24+DATE(1960,1,1))</f>
        <v>38458.684027777781</v>
      </c>
      <c r="T3075" s="10">
        <f t="shared" ref="T3075:T3138" si="293">(((I3075/60)/60)/24+DATE(1960,1,1))</f>
        <v>38516.804861111115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theater/</v>
      </c>
      <c r="R3076" t="str">
        <f t="shared" si="291"/>
        <v>spaces</v>
      </c>
      <c r="S3076" s="10">
        <f t="shared" si="292"/>
        <v>38756.571284722217</v>
      </c>
      <c r="T3076" s="10">
        <f t="shared" si="293"/>
        <v>38786.571284722217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theater/</v>
      </c>
      <c r="R3077" t="str">
        <f t="shared" si="291"/>
        <v>spaces</v>
      </c>
      <c r="S3077" s="10">
        <f t="shared" si="292"/>
        <v>38898.102314814809</v>
      </c>
      <c r="T3077" s="10">
        <f t="shared" si="293"/>
        <v>38948.102314814809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theater/</v>
      </c>
      <c r="R3078" t="str">
        <f t="shared" si="291"/>
        <v>spaces</v>
      </c>
      <c r="S3078" s="10">
        <f t="shared" si="292"/>
        <v>38573.651886574073</v>
      </c>
      <c r="T3078" s="10">
        <f t="shared" si="293"/>
        <v>38633.651886574073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theater/</v>
      </c>
      <c r="R3079" t="str">
        <f t="shared" si="291"/>
        <v>spaces</v>
      </c>
      <c r="S3079" s="10">
        <f t="shared" si="292"/>
        <v>39113.956921296296</v>
      </c>
      <c r="T3079" s="10">
        <f t="shared" si="293"/>
        <v>39143.956921296296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theater/</v>
      </c>
      <c r="R3080" t="str">
        <f t="shared" si="291"/>
        <v>spaces</v>
      </c>
      <c r="S3080" s="10">
        <f t="shared" si="292"/>
        <v>38378.138831018514</v>
      </c>
      <c r="T3080" s="10">
        <f t="shared" si="293"/>
        <v>38408.138831018514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theater/</v>
      </c>
      <c r="R3081" t="str">
        <f t="shared" si="291"/>
        <v>spaces</v>
      </c>
      <c r="S3081" s="10">
        <f t="shared" si="292"/>
        <v>38402.713368055556</v>
      </c>
      <c r="T3081" s="10">
        <f t="shared" si="293"/>
        <v>38432.671701388885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theater/</v>
      </c>
      <c r="R3082" t="str">
        <f t="shared" si="291"/>
        <v>spaces</v>
      </c>
      <c r="S3082" s="10">
        <f t="shared" si="292"/>
        <v>38287.028287037036</v>
      </c>
      <c r="T3082" s="10">
        <f t="shared" si="293"/>
        <v>38347.0699537037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theater/</v>
      </c>
      <c r="R3083" t="str">
        <f t="shared" si="291"/>
        <v>spaces</v>
      </c>
      <c r="S3083" s="10">
        <f t="shared" si="292"/>
        <v>38584.181608796294</v>
      </c>
      <c r="T3083" s="10">
        <f t="shared" si="293"/>
        <v>38614.181608796294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theater/</v>
      </c>
      <c r="R3084" t="str">
        <f t="shared" si="291"/>
        <v>spaces</v>
      </c>
      <c r="S3084" s="10">
        <f t="shared" si="292"/>
        <v>38640.922986111109</v>
      </c>
      <c r="T3084" s="10">
        <f t="shared" si="293"/>
        <v>38670.96465277778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theater/</v>
      </c>
      <c r="R3085" t="str">
        <f t="shared" si="291"/>
        <v>spaces</v>
      </c>
      <c r="S3085" s="10">
        <f t="shared" si="292"/>
        <v>38200.563402777778</v>
      </c>
      <c r="T3085" s="10">
        <f t="shared" si="293"/>
        <v>38230.208333333336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theater/</v>
      </c>
      <c r="R3086" t="str">
        <f t="shared" si="291"/>
        <v>spaces</v>
      </c>
      <c r="S3086" s="10">
        <f t="shared" si="292"/>
        <v>38447.723738425921</v>
      </c>
      <c r="T3086" s="10">
        <f t="shared" si="293"/>
        <v>38476.783333333333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theater/</v>
      </c>
      <c r="R3087" t="str">
        <f t="shared" si="291"/>
        <v>spaces</v>
      </c>
      <c r="S3087" s="10">
        <f t="shared" si="292"/>
        <v>38593.883784722217</v>
      </c>
      <c r="T3087" s="10">
        <f t="shared" si="293"/>
        <v>38623.883784722217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theater/</v>
      </c>
      <c r="R3088" t="str">
        <f t="shared" si="291"/>
        <v>spaces</v>
      </c>
      <c r="S3088" s="10">
        <f t="shared" si="292"/>
        <v>38520.67082175926</v>
      </c>
      <c r="T3088" s="10">
        <f t="shared" si="293"/>
        <v>38580.67082175926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theater/</v>
      </c>
      <c r="R3089" t="str">
        <f t="shared" si="291"/>
        <v>spaces</v>
      </c>
      <c r="S3089" s="10">
        <f t="shared" si="292"/>
        <v>39012.150347222225</v>
      </c>
      <c r="T3089" s="10">
        <f t="shared" si="293"/>
        <v>39072.192013888889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theater/</v>
      </c>
      <c r="R3090" t="str">
        <f t="shared" si="291"/>
        <v>spaces</v>
      </c>
      <c r="S3090" s="10">
        <f t="shared" si="292"/>
        <v>38328.57230324074</v>
      </c>
      <c r="T3090" s="10">
        <f t="shared" si="293"/>
        <v>38359.570138888885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theater/</v>
      </c>
      <c r="R3091" t="str">
        <f t="shared" si="291"/>
        <v>spaces</v>
      </c>
      <c r="S3091" s="10">
        <f t="shared" si="292"/>
        <v>38875.542627314819</v>
      </c>
      <c r="T3091" s="10">
        <f t="shared" si="293"/>
        <v>38907.082638888889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theater/</v>
      </c>
      <c r="R3092" t="str">
        <f t="shared" si="291"/>
        <v>spaces</v>
      </c>
      <c r="S3092" s="10">
        <f t="shared" si="292"/>
        <v>38412.818807870368</v>
      </c>
      <c r="T3092" s="10">
        <f t="shared" si="293"/>
        <v>38472.777141203704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theater/</v>
      </c>
      <c r="R3093" t="str">
        <f t="shared" si="291"/>
        <v>spaces</v>
      </c>
      <c r="S3093" s="10">
        <f t="shared" si="292"/>
        <v>38913.948414351849</v>
      </c>
      <c r="T3093" s="10">
        <f t="shared" si="293"/>
        <v>38943.948414351849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theater/</v>
      </c>
      <c r="R3094" t="str">
        <f t="shared" si="291"/>
        <v>spaces</v>
      </c>
      <c r="S3094" s="10">
        <f t="shared" si="292"/>
        <v>38602.619351851856</v>
      </c>
      <c r="T3094" s="10">
        <f t="shared" si="293"/>
        <v>38639.916666666672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theater/</v>
      </c>
      <c r="R3095" t="str">
        <f t="shared" si="291"/>
        <v>spaces</v>
      </c>
      <c r="S3095" s="10">
        <f t="shared" si="292"/>
        <v>38107.909039351849</v>
      </c>
      <c r="T3095" s="10">
        <f t="shared" si="293"/>
        <v>38138.165972222225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theater/</v>
      </c>
      <c r="R3096" t="str">
        <f t="shared" si="291"/>
        <v>spaces</v>
      </c>
      <c r="S3096" s="10">
        <f t="shared" si="292"/>
        <v>38554.795787037037</v>
      </c>
      <c r="T3096" s="10">
        <f t="shared" si="293"/>
        <v>38614.795787037037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theater/</v>
      </c>
      <c r="R3097" t="str">
        <f t="shared" si="291"/>
        <v>spaces</v>
      </c>
      <c r="S3097" s="10">
        <f t="shared" si="292"/>
        <v>38870.025231481486</v>
      </c>
      <c r="T3097" s="10">
        <f t="shared" si="293"/>
        <v>38930.025231481486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theater/</v>
      </c>
      <c r="R3098" t="str">
        <f t="shared" si="291"/>
        <v>spaces</v>
      </c>
      <c r="S3098" s="10">
        <f t="shared" si="292"/>
        <v>38461.825532407413</v>
      </c>
      <c r="T3098" s="10">
        <f t="shared" si="293"/>
        <v>38491.825532407413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theater/</v>
      </c>
      <c r="R3099" t="str">
        <f t="shared" si="291"/>
        <v>spaces</v>
      </c>
      <c r="S3099" s="10">
        <f t="shared" si="292"/>
        <v>38976.503483796296</v>
      </c>
      <c r="T3099" s="10">
        <f t="shared" si="293"/>
        <v>38997.583333333328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theater/</v>
      </c>
      <c r="R3100" t="str">
        <f t="shared" si="291"/>
        <v>spaces</v>
      </c>
      <c r="S3100" s="10">
        <f t="shared" si="292"/>
        <v>38706.792233796295</v>
      </c>
      <c r="T3100" s="10">
        <f t="shared" si="293"/>
        <v>38755.01180555555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theater/</v>
      </c>
      <c r="R3101" t="str">
        <f t="shared" si="291"/>
        <v>spaces</v>
      </c>
      <c r="S3101" s="10">
        <f t="shared" si="292"/>
        <v>38729.189710648148</v>
      </c>
      <c r="T3101" s="10">
        <f t="shared" si="293"/>
        <v>38759.189710648148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theater/</v>
      </c>
      <c r="R3102" t="str">
        <f t="shared" si="291"/>
        <v>spaces</v>
      </c>
      <c r="S3102" s="10">
        <f t="shared" si="292"/>
        <v>38249.622395833336</v>
      </c>
      <c r="T3102" s="10">
        <f t="shared" si="293"/>
        <v>38279.622395833336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theater/</v>
      </c>
      <c r="R3103" t="str">
        <f t="shared" si="291"/>
        <v>spaces</v>
      </c>
      <c r="S3103" s="10">
        <f t="shared" si="292"/>
        <v>38518.383530092593</v>
      </c>
      <c r="T3103" s="10">
        <f t="shared" si="293"/>
        <v>38548.330555555556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theater/</v>
      </c>
      <c r="R3104" t="str">
        <f t="shared" si="291"/>
        <v>spaces</v>
      </c>
      <c r="S3104" s="10">
        <f t="shared" si="292"/>
        <v>38902.340486111112</v>
      </c>
      <c r="T3104" s="10">
        <f t="shared" si="293"/>
        <v>38952.340486111112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theater/</v>
      </c>
      <c r="R3105" t="str">
        <f t="shared" si="291"/>
        <v>spaces</v>
      </c>
      <c r="S3105" s="10">
        <f t="shared" si="292"/>
        <v>38454.156319444446</v>
      </c>
      <c r="T3105" s="10">
        <f t="shared" si="293"/>
        <v>38514.156319444446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theater/</v>
      </c>
      <c r="R3106" t="str">
        <f t="shared" si="291"/>
        <v>spaces</v>
      </c>
      <c r="S3106" s="10">
        <f t="shared" si="292"/>
        <v>38353.908692129626</v>
      </c>
      <c r="T3106" s="10">
        <f t="shared" si="293"/>
        <v>38385.083333333328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theater/</v>
      </c>
      <c r="R3107" t="str">
        <f t="shared" si="291"/>
        <v>spaces</v>
      </c>
      <c r="S3107" s="10">
        <f t="shared" si="292"/>
        <v>38223.718935185185</v>
      </c>
      <c r="T3107" s="10">
        <f t="shared" si="293"/>
        <v>38278.208333333336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theater/</v>
      </c>
      <c r="R3108" t="str">
        <f t="shared" si="291"/>
        <v>spaces</v>
      </c>
      <c r="S3108" s="10">
        <f t="shared" si="292"/>
        <v>38588.429120370376</v>
      </c>
      <c r="T3108" s="10">
        <f t="shared" si="293"/>
        <v>38610.916666666672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theater/</v>
      </c>
      <c r="R3109" t="str">
        <f t="shared" si="291"/>
        <v>spaces</v>
      </c>
      <c r="S3109" s="10">
        <f t="shared" si="292"/>
        <v>38475.814247685179</v>
      </c>
      <c r="T3109" s="10">
        <f t="shared" si="293"/>
        <v>38482.814247685179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theater/</v>
      </c>
      <c r="R3110" t="str">
        <f t="shared" si="291"/>
        <v>spaces</v>
      </c>
      <c r="S3110" s="10">
        <f t="shared" si="292"/>
        <v>38409.680486111116</v>
      </c>
      <c r="T3110" s="10">
        <f t="shared" si="293"/>
        <v>38469.638819444444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theater/</v>
      </c>
      <c r="R3111" t="str">
        <f t="shared" si="291"/>
        <v>spaces</v>
      </c>
      <c r="S3111" s="10">
        <f t="shared" si="292"/>
        <v>38191.125115740739</v>
      </c>
      <c r="T3111" s="10">
        <f t="shared" si="293"/>
        <v>38226.125115740739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theater/</v>
      </c>
      <c r="R3112" t="str">
        <f t="shared" si="291"/>
        <v>spaces</v>
      </c>
      <c r="S3112" s="10">
        <f t="shared" si="292"/>
        <v>39092.031469907408</v>
      </c>
      <c r="T3112" s="10">
        <f t="shared" si="293"/>
        <v>39132.031469907408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theater/</v>
      </c>
      <c r="R3113" t="str">
        <f t="shared" si="291"/>
        <v>spaces</v>
      </c>
      <c r="S3113" s="10">
        <f t="shared" si="292"/>
        <v>38232.595138888886</v>
      </c>
      <c r="T3113" s="10">
        <f t="shared" si="293"/>
        <v>38263.595138888886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theater/</v>
      </c>
      <c r="R3114" t="str">
        <f t="shared" si="291"/>
        <v>spaces</v>
      </c>
      <c r="S3114" s="10">
        <f t="shared" si="292"/>
        <v>38962.121921296297</v>
      </c>
      <c r="T3114" s="10">
        <f t="shared" si="293"/>
        <v>39022.121921296297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theater/</v>
      </c>
      <c r="R3115" t="str">
        <f t="shared" si="291"/>
        <v>spaces</v>
      </c>
      <c r="S3115" s="10">
        <f t="shared" si="292"/>
        <v>38428.731273148151</v>
      </c>
      <c r="T3115" s="10">
        <f t="shared" si="293"/>
        <v>38458.731273148151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theater/</v>
      </c>
      <c r="R3116" t="str">
        <f t="shared" si="291"/>
        <v>spaces</v>
      </c>
      <c r="S3116" s="10">
        <f t="shared" si="292"/>
        <v>38190.632523148146</v>
      </c>
      <c r="T3116" s="10">
        <f t="shared" si="293"/>
        <v>38250.632523148146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theater/</v>
      </c>
      <c r="R3117" t="str">
        <f t="shared" si="291"/>
        <v>spaces</v>
      </c>
      <c r="S3117" s="10">
        <f t="shared" si="292"/>
        <v>38843.447071759263</v>
      </c>
      <c r="T3117" s="10">
        <f t="shared" si="293"/>
        <v>38873.447071759263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theater/</v>
      </c>
      <c r="R3118" t="str">
        <f t="shared" si="291"/>
        <v>spaces</v>
      </c>
      <c r="S3118" s="10">
        <f t="shared" si="292"/>
        <v>38428.515335648146</v>
      </c>
      <c r="T3118" s="10">
        <f t="shared" si="293"/>
        <v>38442.515335648146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theater/</v>
      </c>
      <c r="R3119" t="str">
        <f t="shared" si="291"/>
        <v>spaces</v>
      </c>
      <c r="S3119" s="10">
        <f t="shared" si="292"/>
        <v>38856.374537037031</v>
      </c>
      <c r="T3119" s="10">
        <f t="shared" si="293"/>
        <v>38864.550000000003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theater/</v>
      </c>
      <c r="R3120" t="str">
        <f t="shared" si="291"/>
        <v>spaces</v>
      </c>
      <c r="S3120" s="10">
        <f t="shared" si="292"/>
        <v>38881.649571759262</v>
      </c>
      <c r="T3120" s="10">
        <f t="shared" si="293"/>
        <v>38900.649571759262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theater/</v>
      </c>
      <c r="R3121" t="str">
        <f t="shared" si="291"/>
        <v>spaces</v>
      </c>
      <c r="S3121" s="10">
        <f t="shared" si="292"/>
        <v>38407.04550925926</v>
      </c>
      <c r="T3121" s="10">
        <f t="shared" si="293"/>
        <v>38437.003842592589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theater/</v>
      </c>
      <c r="R3122" t="str">
        <f t="shared" si="291"/>
        <v>spaces</v>
      </c>
      <c r="S3122" s="10">
        <f t="shared" si="292"/>
        <v>38782.942083333335</v>
      </c>
      <c r="T3122" s="10">
        <f t="shared" si="293"/>
        <v>38842.900416666671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theater/</v>
      </c>
      <c r="R3123" t="str">
        <f t="shared" si="291"/>
        <v>spaces</v>
      </c>
      <c r="S3123" s="10">
        <f t="shared" si="292"/>
        <v>38195.679803240739</v>
      </c>
      <c r="T3123" s="10">
        <f t="shared" si="293"/>
        <v>38255.679803240739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theater/</v>
      </c>
      <c r="R3124" t="str">
        <f t="shared" si="291"/>
        <v>spaces</v>
      </c>
      <c r="S3124" s="10">
        <f t="shared" si="292"/>
        <v>39025.932083333333</v>
      </c>
      <c r="T3124" s="10">
        <f t="shared" si="293"/>
        <v>39030.973750000005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theater/</v>
      </c>
      <c r="R3125" t="str">
        <f t="shared" si="291"/>
        <v>spaces</v>
      </c>
      <c r="S3125" s="10">
        <f t="shared" si="292"/>
        <v>38877.993032407408</v>
      </c>
      <c r="T3125" s="10">
        <f t="shared" si="293"/>
        <v>38907.993032407408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theater/</v>
      </c>
      <c r="R3126" t="str">
        <f t="shared" si="291"/>
        <v>spaces</v>
      </c>
      <c r="S3126" s="10">
        <f t="shared" si="292"/>
        <v>38324.780104166668</v>
      </c>
      <c r="T3126" s="10">
        <f t="shared" si="293"/>
        <v>38384.780104166668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theater/</v>
      </c>
      <c r="R3127" t="str">
        <f t="shared" si="291"/>
        <v>spaces</v>
      </c>
      <c r="S3127" s="10">
        <f t="shared" si="292"/>
        <v>38693.20685185185</v>
      </c>
      <c r="T3127" s="10">
        <f t="shared" si="293"/>
        <v>38723.20685185185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theater/</v>
      </c>
      <c r="R3128" t="str">
        <f t="shared" si="291"/>
        <v>spaces</v>
      </c>
      <c r="S3128" s="10">
        <f t="shared" si="292"/>
        <v>38774.01807870371</v>
      </c>
      <c r="T3128" s="10">
        <f t="shared" si="293"/>
        <v>38803.976412037038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theater/</v>
      </c>
      <c r="R3129" t="str">
        <f t="shared" si="291"/>
        <v>spaces</v>
      </c>
      <c r="S3129" s="10">
        <f t="shared" si="292"/>
        <v>38381.856817129628</v>
      </c>
      <c r="T3129" s="10">
        <f t="shared" si="293"/>
        <v>38411.856817129628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theater/</v>
      </c>
      <c r="R3130" t="str">
        <f t="shared" si="291"/>
        <v>plays</v>
      </c>
      <c r="S3130" s="10">
        <f t="shared" si="292"/>
        <v>39127.825706018513</v>
      </c>
      <c r="T3130" s="10">
        <f t="shared" si="293"/>
        <v>39157.784039351856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theater/</v>
      </c>
      <c r="R3131" t="str">
        <f t="shared" si="291"/>
        <v>plays</v>
      </c>
      <c r="S3131" s="10">
        <f t="shared" si="292"/>
        <v>39150.842812499999</v>
      </c>
      <c r="T3131" s="10">
        <f t="shared" si="293"/>
        <v>39190.801145833335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theater/</v>
      </c>
      <c r="R3132" t="str">
        <f t="shared" si="291"/>
        <v>plays</v>
      </c>
      <c r="S3132" s="10">
        <f t="shared" si="292"/>
        <v>39155.640231481477</v>
      </c>
      <c r="T3132" s="10">
        <f t="shared" si="293"/>
        <v>39186.207638888889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theater/</v>
      </c>
      <c r="R3133" t="str">
        <f t="shared" si="291"/>
        <v>plays</v>
      </c>
      <c r="S3133" s="10">
        <f t="shared" si="292"/>
        <v>39150.579224537039</v>
      </c>
      <c r="T3133" s="10">
        <f t="shared" si="293"/>
        <v>39180.537557870368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theater/</v>
      </c>
      <c r="R3134" t="str">
        <f t="shared" si="291"/>
        <v>plays</v>
      </c>
      <c r="S3134" s="10">
        <f t="shared" si="292"/>
        <v>39133.350231481483</v>
      </c>
      <c r="T3134" s="10">
        <f t="shared" si="293"/>
        <v>39193.308564814812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theater/</v>
      </c>
      <c r="R3135" t="str">
        <f t="shared" si="291"/>
        <v>plays</v>
      </c>
      <c r="S3135" s="10">
        <f t="shared" si="292"/>
        <v>39135.565208333333</v>
      </c>
      <c r="T3135" s="10">
        <f t="shared" si="293"/>
        <v>39165.523541666669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theater/</v>
      </c>
      <c r="R3136" t="str">
        <f t="shared" si="291"/>
        <v>plays</v>
      </c>
      <c r="S3136" s="10">
        <f t="shared" si="292"/>
        <v>39147.720127314817</v>
      </c>
      <c r="T3136" s="10">
        <f t="shared" si="293"/>
        <v>39168.678460648152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theater/</v>
      </c>
      <c r="R3137" t="str">
        <f t="shared" si="291"/>
        <v>plays</v>
      </c>
      <c r="S3137" s="10">
        <f t="shared" si="292"/>
        <v>39154.151863425926</v>
      </c>
      <c r="T3137" s="10">
        <f t="shared" si="293"/>
        <v>39176.151863425926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theater/</v>
      </c>
      <c r="R3138" t="str">
        <f t="shared" si="291"/>
        <v>plays</v>
      </c>
      <c r="S3138" s="10">
        <f t="shared" si="292"/>
        <v>39136.462430555555</v>
      </c>
      <c r="T3138" s="10">
        <f t="shared" si="293"/>
        <v>39172.957638888889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5">
        <f t="shared" ref="P3139:P3202" si="295">E3139/L3139</f>
        <v>50</v>
      </c>
      <c r="Q3139" t="str">
        <f t="shared" ref="Q3139:Q3202" si="296">LEFT(N3139,FIND("/",N3139))</f>
        <v>theater/</v>
      </c>
      <c r="R3139" t="str">
        <f t="shared" ref="R3139:R3202" si="297">RIGHT(N3139,LEN(N3139)-FIND("/",N3139))</f>
        <v>plays</v>
      </c>
      <c r="S3139" s="10">
        <f t="shared" ref="S3139:S3202" si="298">(((J3139/60)/60)/24+DATE(1960,1,1))</f>
        <v>39154.885057870371</v>
      </c>
      <c r="T3139" s="10">
        <f t="shared" ref="T3139:T3202" si="299">(((I3139/60)/60)/24+DATE(1960,1,1))</f>
        <v>39205.800000000003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theater/</v>
      </c>
      <c r="R3140" t="str">
        <f t="shared" si="297"/>
        <v>plays</v>
      </c>
      <c r="S3140" s="10">
        <f t="shared" si="298"/>
        <v>39156.645914351851</v>
      </c>
      <c r="T3140" s="10">
        <f t="shared" si="299"/>
        <v>39175.645914351851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theater/</v>
      </c>
      <c r="R3141" t="str">
        <f t="shared" si="297"/>
        <v>plays</v>
      </c>
      <c r="S3141" s="10">
        <f t="shared" si="298"/>
        <v>39132.270370370374</v>
      </c>
      <c r="T3141" s="10">
        <f t="shared" si="299"/>
        <v>39166.189583333333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theater/</v>
      </c>
      <c r="R3142" t="str">
        <f t="shared" si="297"/>
        <v>plays</v>
      </c>
      <c r="S3142" s="10">
        <f t="shared" si="298"/>
        <v>39149.718784722223</v>
      </c>
      <c r="T3142" s="10">
        <f t="shared" si="299"/>
        <v>39179.677118055552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theater/</v>
      </c>
      <c r="R3143" t="str">
        <f t="shared" si="297"/>
        <v>plays</v>
      </c>
      <c r="S3143" s="10">
        <f t="shared" si="298"/>
        <v>39147.753333333334</v>
      </c>
      <c r="T3143" s="10">
        <f t="shared" si="299"/>
        <v>39188.833333333328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theater/</v>
      </c>
      <c r="R3144" t="str">
        <f t="shared" si="297"/>
        <v>plays</v>
      </c>
      <c r="S3144" s="10">
        <f t="shared" si="298"/>
        <v>39130.513182870374</v>
      </c>
      <c r="T3144" s="10">
        <f t="shared" si="299"/>
        <v>39160.471516203703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theater/</v>
      </c>
      <c r="R3145" t="str">
        <f t="shared" si="297"/>
        <v>plays</v>
      </c>
      <c r="S3145" s="10">
        <f t="shared" si="298"/>
        <v>39155.358287037037</v>
      </c>
      <c r="T3145" s="10">
        <f t="shared" si="299"/>
        <v>39181.358287037037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theater/</v>
      </c>
      <c r="R3146" t="str">
        <f t="shared" si="297"/>
        <v>plays</v>
      </c>
      <c r="S3146" s="10">
        <f t="shared" si="298"/>
        <v>39143.538275462968</v>
      </c>
      <c r="T3146" s="10">
        <f t="shared" si="299"/>
        <v>39160.25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theater/</v>
      </c>
      <c r="R3147" t="str">
        <f t="shared" si="297"/>
        <v>plays</v>
      </c>
      <c r="S3147" s="10">
        <f t="shared" si="298"/>
        <v>39109.040902777779</v>
      </c>
      <c r="T3147" s="10">
        <f t="shared" si="299"/>
        <v>39168.999236111107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theater/</v>
      </c>
      <c r="R3148" t="str">
        <f t="shared" si="297"/>
        <v>plays</v>
      </c>
      <c r="S3148" s="10">
        <f t="shared" si="298"/>
        <v>39143.682476851856</v>
      </c>
      <c r="T3148" s="10">
        <f t="shared" si="299"/>
        <v>39188.640810185185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theater/</v>
      </c>
      <c r="R3149" t="str">
        <f t="shared" si="297"/>
        <v>plays</v>
      </c>
      <c r="S3149" s="10">
        <f t="shared" si="298"/>
        <v>38256.969386574077</v>
      </c>
      <c r="T3149" s="10">
        <f t="shared" si="299"/>
        <v>38297.011053240742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theater/</v>
      </c>
      <c r="R3150" t="str">
        <f t="shared" si="297"/>
        <v>plays</v>
      </c>
      <c r="S3150" s="10">
        <f t="shared" si="298"/>
        <v>38238.665324074071</v>
      </c>
      <c r="T3150" s="10">
        <f t="shared" si="299"/>
        <v>38260.166666666664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theater/</v>
      </c>
      <c r="R3151" t="str">
        <f t="shared" si="297"/>
        <v>plays</v>
      </c>
      <c r="S3151" s="10">
        <f t="shared" si="298"/>
        <v>37573.017361111109</v>
      </c>
      <c r="T3151" s="10">
        <f t="shared" si="299"/>
        <v>37597.083333333336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theater/</v>
      </c>
      <c r="R3152" t="str">
        <f t="shared" si="297"/>
        <v>plays</v>
      </c>
      <c r="S3152" s="10">
        <f t="shared" si="298"/>
        <v>36825.263923611114</v>
      </c>
      <c r="T3152" s="10">
        <f t="shared" si="299"/>
        <v>36915.166666666664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theater/</v>
      </c>
      <c r="R3153" t="str">
        <f t="shared" si="297"/>
        <v>plays</v>
      </c>
      <c r="S3153" s="10">
        <f t="shared" si="298"/>
        <v>38209.83997685185</v>
      </c>
      <c r="T3153" s="10">
        <f t="shared" si="299"/>
        <v>38239.83997685185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theater/</v>
      </c>
      <c r="R3154" t="str">
        <f t="shared" si="297"/>
        <v>plays</v>
      </c>
      <c r="S3154" s="10">
        <f t="shared" si="298"/>
        <v>37897.867673611108</v>
      </c>
      <c r="T3154" s="10">
        <f t="shared" si="299"/>
        <v>37927.867673611108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theater/</v>
      </c>
      <c r="R3155" t="str">
        <f t="shared" si="297"/>
        <v>plays</v>
      </c>
      <c r="S3155" s="10">
        <f t="shared" si="298"/>
        <v>36980.154363425929</v>
      </c>
      <c r="T3155" s="10">
        <f t="shared" si="299"/>
        <v>37011.207638888889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theater/</v>
      </c>
      <c r="R3156" t="str">
        <f t="shared" si="297"/>
        <v>plays</v>
      </c>
      <c r="S3156" s="10">
        <f t="shared" si="298"/>
        <v>37317.875671296293</v>
      </c>
      <c r="T3156" s="10">
        <f t="shared" si="299"/>
        <v>37347.834004629629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theater/</v>
      </c>
      <c r="R3157" t="str">
        <f t="shared" si="297"/>
        <v>plays</v>
      </c>
      <c r="S3157" s="10">
        <f t="shared" si="298"/>
        <v>37580.499131944445</v>
      </c>
      <c r="T3157" s="10">
        <f t="shared" si="299"/>
        <v>37610.499131944445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theater/</v>
      </c>
      <c r="R3158" t="str">
        <f t="shared" si="297"/>
        <v>plays</v>
      </c>
      <c r="S3158" s="10">
        <f t="shared" si="298"/>
        <v>37373.953055555554</v>
      </c>
      <c r="T3158" s="10">
        <f t="shared" si="299"/>
        <v>37408.953055555554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theater/</v>
      </c>
      <c r="R3159" t="str">
        <f t="shared" si="297"/>
        <v>plays</v>
      </c>
      <c r="S3159" s="10">
        <f t="shared" si="298"/>
        <v>38176.788252314815</v>
      </c>
      <c r="T3159" s="10">
        <f t="shared" si="299"/>
        <v>38186.208333333336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theater/</v>
      </c>
      <c r="R3160" t="str">
        <f t="shared" si="297"/>
        <v>plays</v>
      </c>
      <c r="S3160" s="10">
        <f t="shared" si="298"/>
        <v>37794.839722222219</v>
      </c>
      <c r="T3160" s="10">
        <f t="shared" si="299"/>
        <v>37824.839722222219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theater/</v>
      </c>
      <c r="R3161" t="str">
        <f t="shared" si="297"/>
        <v>plays</v>
      </c>
      <c r="S3161" s="10">
        <f t="shared" si="298"/>
        <v>37231.066678240742</v>
      </c>
      <c r="T3161" s="10">
        <f t="shared" si="299"/>
        <v>37273.958333333336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theater/</v>
      </c>
      <c r="R3162" t="str">
        <f t="shared" si="297"/>
        <v>plays</v>
      </c>
      <c r="S3162" s="10">
        <f t="shared" si="298"/>
        <v>38188.26489583333</v>
      </c>
      <c r="T3162" s="10">
        <f t="shared" si="299"/>
        <v>38211.207638888889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theater/</v>
      </c>
      <c r="R3163" t="str">
        <f t="shared" si="297"/>
        <v>plays</v>
      </c>
      <c r="S3163" s="10">
        <f t="shared" si="298"/>
        <v>38244.536134259259</v>
      </c>
      <c r="T3163" s="10">
        <f t="shared" si="299"/>
        <v>38274.536134259259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theater/</v>
      </c>
      <c r="R3164" t="str">
        <f t="shared" si="297"/>
        <v>plays</v>
      </c>
      <c r="S3164" s="10">
        <f t="shared" si="298"/>
        <v>38146.685902777775</v>
      </c>
      <c r="T3164" s="10">
        <f t="shared" si="299"/>
        <v>38174.083333333336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theater/</v>
      </c>
      <c r="R3165" t="str">
        <f t="shared" si="297"/>
        <v>plays</v>
      </c>
      <c r="S3165" s="10">
        <f t="shared" si="298"/>
        <v>38122.753761574073</v>
      </c>
      <c r="T3165" s="10">
        <f t="shared" si="299"/>
        <v>38152.753761574073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theater/</v>
      </c>
      <c r="R3166" t="str">
        <f t="shared" si="297"/>
        <v>plays</v>
      </c>
      <c r="S3166" s="10">
        <f t="shared" si="298"/>
        <v>38113.80572916667</v>
      </c>
      <c r="T3166" s="10">
        <f t="shared" si="299"/>
        <v>38146.80572916667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theater/</v>
      </c>
      <c r="R3167" t="str">
        <f t="shared" si="297"/>
        <v>plays</v>
      </c>
      <c r="S3167" s="10">
        <f t="shared" si="298"/>
        <v>36991.159259259257</v>
      </c>
      <c r="T3167" s="10">
        <f t="shared" si="299"/>
        <v>37013.165972222225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theater/</v>
      </c>
      <c r="R3168" t="str">
        <f t="shared" si="297"/>
        <v>plays</v>
      </c>
      <c r="S3168" s="10">
        <f t="shared" si="298"/>
        <v>38287.69158564815</v>
      </c>
      <c r="T3168" s="10">
        <f t="shared" si="299"/>
        <v>38316.332638888889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theater/</v>
      </c>
      <c r="R3169" t="str">
        <f t="shared" si="297"/>
        <v>plays</v>
      </c>
      <c r="S3169" s="10">
        <f t="shared" si="298"/>
        <v>38186.175706018519</v>
      </c>
      <c r="T3169" s="10">
        <f t="shared" si="299"/>
        <v>38200.175706018519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theater/</v>
      </c>
      <c r="R3170" t="str">
        <f t="shared" si="297"/>
        <v>plays</v>
      </c>
      <c r="S3170" s="10">
        <f t="shared" si="298"/>
        <v>38119.105937500004</v>
      </c>
      <c r="T3170" s="10">
        <f t="shared" si="299"/>
        <v>38150.916666666664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theater/</v>
      </c>
      <c r="R3171" t="str">
        <f t="shared" si="297"/>
        <v>plays</v>
      </c>
      <c r="S3171" s="10">
        <f t="shared" si="298"/>
        <v>37938.737974537034</v>
      </c>
      <c r="T3171" s="10">
        <f t="shared" si="299"/>
        <v>37968.207638888889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theater/</v>
      </c>
      <c r="R3172" t="str">
        <f t="shared" si="297"/>
        <v>plays</v>
      </c>
      <c r="S3172" s="10">
        <f t="shared" si="298"/>
        <v>38136.080370370371</v>
      </c>
      <c r="T3172" s="10">
        <f t="shared" si="299"/>
        <v>38169.166666666664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theater/</v>
      </c>
      <c r="R3173" t="str">
        <f t="shared" si="297"/>
        <v>plays</v>
      </c>
      <c r="S3173" s="10">
        <f t="shared" si="298"/>
        <v>38813.608310185184</v>
      </c>
      <c r="T3173" s="10">
        <f t="shared" si="299"/>
        <v>38843.608310185184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theater/</v>
      </c>
      <c r="R3174" t="str">
        <f t="shared" si="297"/>
        <v>plays</v>
      </c>
      <c r="S3174" s="10">
        <f t="shared" si="298"/>
        <v>37270.729953703703</v>
      </c>
      <c r="T3174" s="10">
        <f t="shared" si="299"/>
        <v>37300.729953703703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theater/</v>
      </c>
      <c r="R3175" t="str">
        <f t="shared" si="297"/>
        <v>plays</v>
      </c>
      <c r="S3175" s="10">
        <f t="shared" si="298"/>
        <v>38225.878379629627</v>
      </c>
      <c r="T3175" s="10">
        <f t="shared" si="299"/>
        <v>38255.878379629627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theater/</v>
      </c>
      <c r="R3176" t="str">
        <f t="shared" si="297"/>
        <v>plays</v>
      </c>
      <c r="S3176" s="10">
        <f t="shared" si="298"/>
        <v>38209.864675925928</v>
      </c>
      <c r="T3176" s="10">
        <f t="shared" si="299"/>
        <v>38223.864675925928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theater/</v>
      </c>
      <c r="R3177" t="str">
        <f t="shared" si="297"/>
        <v>plays</v>
      </c>
      <c r="S3177" s="10">
        <f t="shared" si="298"/>
        <v>36878.886886574073</v>
      </c>
      <c r="T3177" s="10">
        <f t="shared" si="299"/>
        <v>36938.886886574073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theater/</v>
      </c>
      <c r="R3178" t="str">
        <f t="shared" si="297"/>
        <v>plays</v>
      </c>
      <c r="S3178" s="10">
        <f t="shared" si="298"/>
        <v>37824.930914351848</v>
      </c>
      <c r="T3178" s="10">
        <f t="shared" si="299"/>
        <v>37851.625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theater/</v>
      </c>
      <c r="R3179" t="str">
        <f t="shared" si="297"/>
        <v>plays</v>
      </c>
      <c r="S3179" s="10">
        <f t="shared" si="298"/>
        <v>38128.666770833333</v>
      </c>
      <c r="T3179" s="10">
        <f t="shared" si="299"/>
        <v>38158.666770833333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theater/</v>
      </c>
      <c r="R3180" t="str">
        <f t="shared" si="297"/>
        <v>plays</v>
      </c>
      <c r="S3180" s="10">
        <f t="shared" si="298"/>
        <v>38153.605034722219</v>
      </c>
      <c r="T3180" s="10">
        <f t="shared" si="299"/>
        <v>38183.605034722219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theater/</v>
      </c>
      <c r="R3181" t="str">
        <f t="shared" si="297"/>
        <v>plays</v>
      </c>
      <c r="S3181" s="10">
        <f t="shared" si="298"/>
        <v>37722.702210648145</v>
      </c>
      <c r="T3181" s="10">
        <f t="shared" si="299"/>
        <v>37747.702210648145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theater/</v>
      </c>
      <c r="R3182" t="str">
        <f t="shared" si="297"/>
        <v>plays</v>
      </c>
      <c r="S3182" s="10">
        <f t="shared" si="298"/>
        <v>38127.412604166668</v>
      </c>
      <c r="T3182" s="10">
        <f t="shared" si="299"/>
        <v>38157.412604166668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theater/</v>
      </c>
      <c r="R3183" t="str">
        <f t="shared" si="297"/>
        <v>plays</v>
      </c>
      <c r="S3183" s="10">
        <f t="shared" si="298"/>
        <v>38126.310034722221</v>
      </c>
      <c r="T3183" s="10">
        <f t="shared" si="299"/>
        <v>38152.666666666664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theater/</v>
      </c>
      <c r="R3184" t="str">
        <f t="shared" si="297"/>
        <v>plays</v>
      </c>
      <c r="S3184" s="10">
        <f t="shared" si="298"/>
        <v>37230.949317129627</v>
      </c>
      <c r="T3184" s="10">
        <f t="shared" si="299"/>
        <v>37286.708333333336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theater/</v>
      </c>
      <c r="R3185" t="str">
        <f t="shared" si="297"/>
        <v>plays</v>
      </c>
      <c r="S3185" s="10">
        <f t="shared" si="298"/>
        <v>37838.79478009259</v>
      </c>
      <c r="T3185" s="10">
        <f t="shared" si="299"/>
        <v>37856.79478009259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theater/</v>
      </c>
      <c r="R3186" t="str">
        <f t="shared" si="297"/>
        <v>plays</v>
      </c>
      <c r="S3186" s="10">
        <f t="shared" si="298"/>
        <v>38138.993414351848</v>
      </c>
      <c r="T3186" s="10">
        <f t="shared" si="299"/>
        <v>38168.993414351848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theater/</v>
      </c>
      <c r="R3187" t="str">
        <f t="shared" si="297"/>
        <v>plays</v>
      </c>
      <c r="S3187" s="10">
        <f t="shared" si="298"/>
        <v>38176.977326388893</v>
      </c>
      <c r="T3187" s="10">
        <f t="shared" si="299"/>
        <v>38183.977326388893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theater/</v>
      </c>
      <c r="R3188" t="str">
        <f t="shared" si="297"/>
        <v>plays</v>
      </c>
      <c r="S3188" s="10">
        <f t="shared" si="298"/>
        <v>38215.924050925925</v>
      </c>
      <c r="T3188" s="10">
        <f t="shared" si="299"/>
        <v>38245.875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theater/</v>
      </c>
      <c r="R3189" t="str">
        <f t="shared" si="297"/>
        <v>plays</v>
      </c>
      <c r="S3189" s="10">
        <f t="shared" si="298"/>
        <v>38182.666354166664</v>
      </c>
      <c r="T3189" s="10">
        <f t="shared" si="299"/>
        <v>38202.666354166664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theater/</v>
      </c>
      <c r="R3190" t="str">
        <f t="shared" si="297"/>
        <v>musical</v>
      </c>
      <c r="S3190" s="10">
        <f t="shared" si="298"/>
        <v>38491.415532407409</v>
      </c>
      <c r="T3190" s="10">
        <f t="shared" si="299"/>
        <v>38512.415532407409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theater/</v>
      </c>
      <c r="R3191" t="str">
        <f t="shared" si="297"/>
        <v>musical</v>
      </c>
      <c r="S3191" s="10">
        <f t="shared" si="298"/>
        <v>38465.346435185187</v>
      </c>
      <c r="T3191" s="10">
        <f t="shared" si="299"/>
        <v>38495.346435185187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theater/</v>
      </c>
      <c r="R3192" t="str">
        <f t="shared" si="297"/>
        <v>musical</v>
      </c>
      <c r="S3192" s="10">
        <f t="shared" si="298"/>
        <v>39030.151331018518</v>
      </c>
      <c r="T3192" s="10">
        <f t="shared" si="299"/>
        <v>39060.192997685182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theater/</v>
      </c>
      <c r="R3193" t="str">
        <f t="shared" si="297"/>
        <v>musical</v>
      </c>
      <c r="S3193" s="10">
        <f t="shared" si="298"/>
        <v>38885.755428240736</v>
      </c>
      <c r="T3193" s="10">
        <f t="shared" si="299"/>
        <v>38945.755428240736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theater/</v>
      </c>
      <c r="R3194" t="str">
        <f t="shared" si="297"/>
        <v>musical</v>
      </c>
      <c r="S3194" s="10">
        <f t="shared" si="298"/>
        <v>38365.94049768518</v>
      </c>
      <c r="T3194" s="10">
        <f t="shared" si="299"/>
        <v>38410.916666666672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theater/</v>
      </c>
      <c r="R3195" t="str">
        <f t="shared" si="297"/>
        <v>musical</v>
      </c>
      <c r="S3195" s="10">
        <f t="shared" si="298"/>
        <v>38357.968240740738</v>
      </c>
      <c r="T3195" s="10">
        <f t="shared" si="299"/>
        <v>38402.968240740738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theater/</v>
      </c>
      <c r="R3196" t="str">
        <f t="shared" si="297"/>
        <v>musical</v>
      </c>
      <c r="S3196" s="10">
        <f t="shared" si="298"/>
        <v>38529.062476851846</v>
      </c>
      <c r="T3196" s="10">
        <f t="shared" si="299"/>
        <v>38559.062476851846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theater/</v>
      </c>
      <c r="R3197" t="str">
        <f t="shared" si="297"/>
        <v>musical</v>
      </c>
      <c r="S3197" s="10">
        <f t="shared" si="298"/>
        <v>38364.594236111108</v>
      </c>
      <c r="T3197" s="10">
        <f t="shared" si="299"/>
        <v>38394.594236111108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theater/</v>
      </c>
      <c r="R3198" t="str">
        <f t="shared" si="297"/>
        <v>musical</v>
      </c>
      <c r="S3198" s="10">
        <f t="shared" si="298"/>
        <v>38504.598090277781</v>
      </c>
      <c r="T3198" s="10">
        <f t="shared" si="299"/>
        <v>38564.583333333328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theater/</v>
      </c>
      <c r="R3199" t="str">
        <f t="shared" si="297"/>
        <v>musical</v>
      </c>
      <c r="S3199" s="10">
        <f t="shared" si="298"/>
        <v>38356.493263888886</v>
      </c>
      <c r="T3199" s="10">
        <f t="shared" si="299"/>
        <v>38386.493263888886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theater/</v>
      </c>
      <c r="R3200" t="str">
        <f t="shared" si="297"/>
        <v>musical</v>
      </c>
      <c r="S3200" s="10">
        <f t="shared" si="298"/>
        <v>38360.424502314811</v>
      </c>
      <c r="T3200" s="10">
        <f t="shared" si="299"/>
        <v>38398.424502314811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theater/</v>
      </c>
      <c r="R3201" t="str">
        <f t="shared" si="297"/>
        <v>musical</v>
      </c>
      <c r="S3201" s="10">
        <f t="shared" si="298"/>
        <v>38205.761782407404</v>
      </c>
      <c r="T3201" s="10">
        <f t="shared" si="299"/>
        <v>38235.875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theater/</v>
      </c>
      <c r="R3202" t="str">
        <f t="shared" si="297"/>
        <v>musical</v>
      </c>
      <c r="S3202" s="10">
        <f t="shared" si="298"/>
        <v>38807.320613425924</v>
      </c>
      <c r="T3202" s="10">
        <f t="shared" si="299"/>
        <v>38837.231944444444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5">
        <f t="shared" ref="P3203:P3266" si="301">E3203/L3203</f>
        <v>12.5</v>
      </c>
      <c r="Q3203" t="str">
        <f t="shared" ref="Q3203:Q3266" si="302">LEFT(N3203,FIND("/",N3203))</f>
        <v>theater/</v>
      </c>
      <c r="R3203" t="str">
        <f t="shared" ref="R3203:R3266" si="303">RIGHT(N3203,LEN(N3203)-FIND("/",N3203))</f>
        <v>musical</v>
      </c>
      <c r="S3203" s="10">
        <f t="shared" ref="S3203:S3266" si="304">(((J3203/60)/60)/24+DATE(1960,1,1))</f>
        <v>38208.767094907409</v>
      </c>
      <c r="T3203" s="10">
        <f t="shared" ref="T3203:T3266" si="305">(((I3203/60)/60)/24+DATE(1960,1,1))</f>
        <v>38229.767094907409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theater/</v>
      </c>
      <c r="R3204" t="str">
        <f t="shared" si="303"/>
        <v>musical</v>
      </c>
      <c r="S3204" s="10">
        <f t="shared" si="304"/>
        <v>38640.853541666671</v>
      </c>
      <c r="T3204" s="10">
        <f t="shared" si="305"/>
        <v>38699.249305555553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theater/</v>
      </c>
      <c r="R3205" t="str">
        <f t="shared" si="303"/>
        <v>musical</v>
      </c>
      <c r="S3205" s="10">
        <f t="shared" si="304"/>
        <v>38589.988680555558</v>
      </c>
      <c r="T3205" s="10">
        <f t="shared" si="305"/>
        <v>38619.988680555558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theater/</v>
      </c>
      <c r="R3206" t="str">
        <f t="shared" si="303"/>
        <v>musical</v>
      </c>
      <c r="S3206" s="10">
        <f t="shared" si="304"/>
        <v>38519.686099537037</v>
      </c>
      <c r="T3206" s="10">
        <f t="shared" si="305"/>
        <v>38549.676388888889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theater/</v>
      </c>
      <c r="R3207" t="str">
        <f t="shared" si="303"/>
        <v>musical</v>
      </c>
      <c r="S3207" s="10">
        <f t="shared" si="304"/>
        <v>38442.374675925923</v>
      </c>
      <c r="T3207" s="10">
        <f t="shared" si="305"/>
        <v>38472.374675925923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theater/</v>
      </c>
      <c r="R3208" t="str">
        <f t="shared" si="303"/>
        <v>musical</v>
      </c>
      <c r="S3208" s="10">
        <f t="shared" si="304"/>
        <v>38583.276053240741</v>
      </c>
      <c r="T3208" s="10">
        <f t="shared" si="305"/>
        <v>38613.276053240741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theater/</v>
      </c>
      <c r="R3209" t="str">
        <f t="shared" si="303"/>
        <v>musical</v>
      </c>
      <c r="S3209" s="10">
        <f t="shared" si="304"/>
        <v>38404.277858796297</v>
      </c>
      <c r="T3209" s="10">
        <f t="shared" si="305"/>
        <v>38464.236192129625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theater/</v>
      </c>
      <c r="R3210" t="str">
        <f t="shared" si="303"/>
        <v>plays</v>
      </c>
      <c r="S3210" s="10">
        <f t="shared" si="304"/>
        <v>38174.605057870373</v>
      </c>
      <c r="T3210" s="10">
        <f t="shared" si="305"/>
        <v>38195.605057870373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theater/</v>
      </c>
      <c r="R3211" t="str">
        <f t="shared" si="303"/>
        <v>plays</v>
      </c>
      <c r="S3211" s="10">
        <f t="shared" si="304"/>
        <v>38125.637245370373</v>
      </c>
      <c r="T3211" s="10">
        <f t="shared" si="305"/>
        <v>38157.958333333336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theater/</v>
      </c>
      <c r="R3212" t="str">
        <f t="shared" si="303"/>
        <v>plays</v>
      </c>
      <c r="S3212" s="10">
        <f t="shared" si="304"/>
        <v>37360.936562499999</v>
      </c>
      <c r="T3212" s="10">
        <f t="shared" si="305"/>
        <v>37408.165972222225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theater/</v>
      </c>
      <c r="R3213" t="str">
        <f t="shared" si="303"/>
        <v>plays</v>
      </c>
      <c r="S3213" s="10">
        <f t="shared" si="304"/>
        <v>38181.586574074077</v>
      </c>
      <c r="T3213" s="10">
        <f t="shared" si="305"/>
        <v>38213.083333333336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theater/</v>
      </c>
      <c r="R3214" t="str">
        <f t="shared" si="303"/>
        <v>plays</v>
      </c>
      <c r="S3214" s="10">
        <f t="shared" si="304"/>
        <v>38176.795729166668</v>
      </c>
      <c r="T3214" s="10">
        <f t="shared" si="305"/>
        <v>38206.795729166668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theater/</v>
      </c>
      <c r="R3215" t="str">
        <f t="shared" si="303"/>
        <v>plays</v>
      </c>
      <c r="S3215" s="10">
        <f t="shared" si="304"/>
        <v>38518.763414351852</v>
      </c>
      <c r="T3215" s="10">
        <f t="shared" si="305"/>
        <v>38558.763414351852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theater/</v>
      </c>
      <c r="R3216" t="str">
        <f t="shared" si="303"/>
        <v>plays</v>
      </c>
      <c r="S3216" s="10">
        <f t="shared" si="304"/>
        <v>38684.792511574073</v>
      </c>
      <c r="T3216" s="10">
        <f t="shared" si="305"/>
        <v>38721.996527777781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theater/</v>
      </c>
      <c r="R3217" t="str">
        <f t="shared" si="303"/>
        <v>plays</v>
      </c>
      <c r="S3217" s="10">
        <f t="shared" si="304"/>
        <v>38566.665173611109</v>
      </c>
      <c r="T3217" s="10">
        <f t="shared" si="305"/>
        <v>38604.165972222225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theater/</v>
      </c>
      <c r="R3218" t="str">
        <f t="shared" si="303"/>
        <v>plays</v>
      </c>
      <c r="S3218" s="10">
        <f t="shared" si="304"/>
        <v>38512.462627314817</v>
      </c>
      <c r="T3218" s="10">
        <f t="shared" si="305"/>
        <v>38543.604166666672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theater/</v>
      </c>
      <c r="R3219" t="str">
        <f t="shared" si="303"/>
        <v>plays</v>
      </c>
      <c r="S3219" s="10">
        <f t="shared" si="304"/>
        <v>38995.546111111107</v>
      </c>
      <c r="T3219" s="10">
        <f t="shared" si="305"/>
        <v>39025.546111111107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theater/</v>
      </c>
      <c r="R3220" t="str">
        <f t="shared" si="303"/>
        <v>plays</v>
      </c>
      <c r="S3220" s="10">
        <f t="shared" si="304"/>
        <v>38318.002152777779</v>
      </c>
      <c r="T3220" s="10">
        <f t="shared" si="305"/>
        <v>38351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theater/</v>
      </c>
      <c r="R3221" t="str">
        <f t="shared" si="303"/>
        <v>plays</v>
      </c>
      <c r="S3221" s="10">
        <f t="shared" si="304"/>
        <v>38397.983182870375</v>
      </c>
      <c r="T3221" s="10">
        <f t="shared" si="305"/>
        <v>38432.941516203704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theater/</v>
      </c>
      <c r="R3222" t="str">
        <f t="shared" si="303"/>
        <v>plays</v>
      </c>
      <c r="S3222" s="10">
        <f t="shared" si="304"/>
        <v>39119.833379629628</v>
      </c>
      <c r="T3222" s="10">
        <f t="shared" si="305"/>
        <v>39153.875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theater/</v>
      </c>
      <c r="R3223" t="str">
        <f t="shared" si="303"/>
        <v>plays</v>
      </c>
      <c r="S3223" s="10">
        <f t="shared" si="304"/>
        <v>38502.696793981479</v>
      </c>
      <c r="T3223" s="10">
        <f t="shared" si="305"/>
        <v>38537.696793981479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theater/</v>
      </c>
      <c r="R3224" t="str">
        <f t="shared" si="303"/>
        <v>plays</v>
      </c>
      <c r="S3224" s="10">
        <f t="shared" si="304"/>
        <v>38617.582141203704</v>
      </c>
      <c r="T3224" s="10">
        <f t="shared" si="305"/>
        <v>38648.895138888889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theater/</v>
      </c>
      <c r="R3225" t="str">
        <f t="shared" si="303"/>
        <v>plays</v>
      </c>
      <c r="S3225" s="10">
        <f t="shared" si="304"/>
        <v>38553.835370370376</v>
      </c>
      <c r="T3225" s="10">
        <f t="shared" si="305"/>
        <v>38583.835370370376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theater/</v>
      </c>
      <c r="R3226" t="str">
        <f t="shared" si="303"/>
        <v>plays</v>
      </c>
      <c r="S3226" s="10">
        <f t="shared" si="304"/>
        <v>39044.850844907407</v>
      </c>
      <c r="T3226" s="10">
        <f t="shared" si="305"/>
        <v>39092.208333333328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theater/</v>
      </c>
      <c r="R3227" t="str">
        <f t="shared" si="303"/>
        <v>plays</v>
      </c>
      <c r="S3227" s="10">
        <f t="shared" si="304"/>
        <v>38850.559467592597</v>
      </c>
      <c r="T3227" s="10">
        <f t="shared" si="305"/>
        <v>38871.875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theater/</v>
      </c>
      <c r="R3228" t="str">
        <f t="shared" si="303"/>
        <v>plays</v>
      </c>
      <c r="S3228" s="10">
        <f t="shared" si="304"/>
        <v>38624.583472222221</v>
      </c>
      <c r="T3228" s="10">
        <f t="shared" si="305"/>
        <v>38654.583472222221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theater/</v>
      </c>
      <c r="R3229" t="str">
        <f t="shared" si="303"/>
        <v>plays</v>
      </c>
      <c r="S3229" s="10">
        <f t="shared" si="304"/>
        <v>39069.882361111115</v>
      </c>
      <c r="T3229" s="10">
        <f t="shared" si="305"/>
        <v>39099.882361111115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theater/</v>
      </c>
      <c r="R3230" t="str">
        <f t="shared" si="303"/>
        <v>plays</v>
      </c>
      <c r="S3230" s="10">
        <f t="shared" si="304"/>
        <v>38670.70930555556</v>
      </c>
      <c r="T3230" s="10">
        <f t="shared" si="305"/>
        <v>38702.207638888889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theater/</v>
      </c>
      <c r="R3231" t="str">
        <f t="shared" si="303"/>
        <v>plays</v>
      </c>
      <c r="S3231" s="10">
        <f t="shared" si="304"/>
        <v>38280.291643518518</v>
      </c>
      <c r="T3231" s="10">
        <f t="shared" si="305"/>
        <v>38310.333310185189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theater/</v>
      </c>
      <c r="R3232" t="str">
        <f t="shared" si="303"/>
        <v>plays</v>
      </c>
      <c r="S3232" s="10">
        <f t="shared" si="304"/>
        <v>38245.168125000004</v>
      </c>
      <c r="T3232" s="10">
        <f t="shared" si="305"/>
        <v>38260.165972222225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theater/</v>
      </c>
      <c r="R3233" t="str">
        <f t="shared" si="303"/>
        <v>plays</v>
      </c>
      <c r="S3233" s="10">
        <f t="shared" si="304"/>
        <v>38793.943831018521</v>
      </c>
      <c r="T3233" s="10">
        <f t="shared" si="305"/>
        <v>38823.943831018521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theater/</v>
      </c>
      <c r="R3234" t="str">
        <f t="shared" si="303"/>
        <v>plays</v>
      </c>
      <c r="S3234" s="10">
        <f t="shared" si="304"/>
        <v>38810.81385416667</v>
      </c>
      <c r="T3234" s="10">
        <f t="shared" si="305"/>
        <v>38841.165972222225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theater/</v>
      </c>
      <c r="R3235" t="str">
        <f t="shared" si="303"/>
        <v>plays</v>
      </c>
      <c r="S3235" s="10">
        <f t="shared" si="304"/>
        <v>39113.805034722223</v>
      </c>
      <c r="T3235" s="10">
        <f t="shared" si="305"/>
        <v>39143.805034722223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theater/</v>
      </c>
      <c r="R3236" t="str">
        <f t="shared" si="303"/>
        <v>plays</v>
      </c>
      <c r="S3236" s="10">
        <f t="shared" si="304"/>
        <v>39081.789444444439</v>
      </c>
      <c r="T3236" s="10">
        <f t="shared" si="305"/>
        <v>39114.979861111111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theater/</v>
      </c>
      <c r="R3237" t="str">
        <f t="shared" si="303"/>
        <v>plays</v>
      </c>
      <c r="S3237" s="10">
        <f t="shared" si="304"/>
        <v>38869.347812499997</v>
      </c>
      <c r="T3237" s="10">
        <f t="shared" si="305"/>
        <v>38899.347812499997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theater/</v>
      </c>
      <c r="R3238" t="str">
        <f t="shared" si="303"/>
        <v>plays</v>
      </c>
      <c r="S3238" s="10">
        <f t="shared" si="304"/>
        <v>39049.917048611111</v>
      </c>
      <c r="T3238" s="10">
        <f t="shared" si="305"/>
        <v>39079.917048611111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theater/</v>
      </c>
      <c r="R3239" t="str">
        <f t="shared" si="303"/>
        <v>plays</v>
      </c>
      <c r="S3239" s="10">
        <f t="shared" si="304"/>
        <v>38599.474351851852</v>
      </c>
      <c r="T3239" s="10">
        <f t="shared" si="305"/>
        <v>38623.165972222225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theater/</v>
      </c>
      <c r="R3240" t="str">
        <f t="shared" si="303"/>
        <v>plays</v>
      </c>
      <c r="S3240" s="10">
        <f t="shared" si="304"/>
        <v>38503.510393518518</v>
      </c>
      <c r="T3240" s="10">
        <f t="shared" si="305"/>
        <v>38533.510393518518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theater/</v>
      </c>
      <c r="R3241" t="str">
        <f t="shared" si="303"/>
        <v>plays</v>
      </c>
      <c r="S3241" s="10">
        <f t="shared" si="304"/>
        <v>38625.089039351849</v>
      </c>
      <c r="T3241" s="10">
        <f t="shared" si="305"/>
        <v>38649.999305555553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theater/</v>
      </c>
      <c r="R3242" t="str">
        <f t="shared" si="303"/>
        <v>plays</v>
      </c>
      <c r="S3242" s="10">
        <f t="shared" si="304"/>
        <v>39101.693842592591</v>
      </c>
      <c r="T3242" s="10">
        <f t="shared" si="305"/>
        <v>39129.958333333328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theater/</v>
      </c>
      <c r="R3243" t="str">
        <f t="shared" si="303"/>
        <v>plays</v>
      </c>
      <c r="S3243" s="10">
        <f t="shared" si="304"/>
        <v>38240.324884259258</v>
      </c>
      <c r="T3243" s="10">
        <f t="shared" si="305"/>
        <v>38273.290972222225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theater/</v>
      </c>
      <c r="R3244" t="str">
        <f t="shared" si="303"/>
        <v>plays</v>
      </c>
      <c r="S3244" s="10">
        <f t="shared" si="304"/>
        <v>38218.755694444444</v>
      </c>
      <c r="T3244" s="10">
        <f t="shared" si="305"/>
        <v>38248.755694444444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theater/</v>
      </c>
      <c r="R3245" t="str">
        <f t="shared" si="303"/>
        <v>plays</v>
      </c>
      <c r="S3245" s="10">
        <f t="shared" si="304"/>
        <v>38609.096782407403</v>
      </c>
      <c r="T3245" s="10">
        <f t="shared" si="305"/>
        <v>38633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theater/</v>
      </c>
      <c r="R3246" t="str">
        <f t="shared" si="303"/>
        <v>plays</v>
      </c>
      <c r="S3246" s="10">
        <f t="shared" si="304"/>
        <v>39022.694236111114</v>
      </c>
      <c r="T3246" s="10">
        <f t="shared" si="305"/>
        <v>39052.735902777778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theater/</v>
      </c>
      <c r="R3247" t="str">
        <f t="shared" si="303"/>
        <v>plays</v>
      </c>
      <c r="S3247" s="10">
        <f t="shared" si="304"/>
        <v>38482.60020833333</v>
      </c>
      <c r="T3247" s="10">
        <f t="shared" si="305"/>
        <v>38514.083333333328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theater/</v>
      </c>
      <c r="R3248" t="str">
        <f t="shared" si="303"/>
        <v>plays</v>
      </c>
      <c r="S3248" s="10">
        <f t="shared" si="304"/>
        <v>38577.472222222219</v>
      </c>
      <c r="T3248" s="10">
        <f t="shared" si="305"/>
        <v>38606.165972222225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theater/</v>
      </c>
      <c r="R3249" t="str">
        <f t="shared" si="303"/>
        <v>plays</v>
      </c>
      <c r="S3249" s="10">
        <f t="shared" si="304"/>
        <v>38514.434166666666</v>
      </c>
      <c r="T3249" s="10">
        <f t="shared" si="305"/>
        <v>38544.434166666666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theater/</v>
      </c>
      <c r="R3250" t="str">
        <f t="shared" si="303"/>
        <v>plays</v>
      </c>
      <c r="S3250" s="10">
        <f t="shared" si="304"/>
        <v>38415.888391203705</v>
      </c>
      <c r="T3250" s="10">
        <f t="shared" si="305"/>
        <v>38445.846724537041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theater/</v>
      </c>
      <c r="R3251" t="str">
        <f t="shared" si="303"/>
        <v>plays</v>
      </c>
      <c r="S3251" s="10">
        <f t="shared" si="304"/>
        <v>38492.746689814812</v>
      </c>
      <c r="T3251" s="10">
        <f t="shared" si="305"/>
        <v>38522.746689814812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theater/</v>
      </c>
      <c r="R3252" t="str">
        <f t="shared" si="303"/>
        <v>plays</v>
      </c>
      <c r="S3252" s="10">
        <f t="shared" si="304"/>
        <v>38265.742175925923</v>
      </c>
      <c r="T3252" s="10">
        <f t="shared" si="305"/>
        <v>38295.783842592595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theater/</v>
      </c>
      <c r="R3253" t="str">
        <f t="shared" si="303"/>
        <v>plays</v>
      </c>
      <c r="S3253" s="10">
        <f t="shared" si="304"/>
        <v>38493.731087962966</v>
      </c>
      <c r="T3253" s="10">
        <f t="shared" si="305"/>
        <v>38523.731087962966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theater/</v>
      </c>
      <c r="R3254" t="str">
        <f t="shared" si="303"/>
        <v>plays</v>
      </c>
      <c r="S3254" s="10">
        <f t="shared" si="304"/>
        <v>38937.472685185188</v>
      </c>
      <c r="T3254" s="10">
        <f t="shared" si="305"/>
        <v>38967.472685185188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theater/</v>
      </c>
      <c r="R3255" t="str">
        <f t="shared" si="303"/>
        <v>plays</v>
      </c>
      <c r="S3255" s="10">
        <f t="shared" si="304"/>
        <v>38949.576712962968</v>
      </c>
      <c r="T3255" s="10">
        <f t="shared" si="305"/>
        <v>38968.15625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theater/</v>
      </c>
      <c r="R3256" t="str">
        <f t="shared" si="303"/>
        <v>plays</v>
      </c>
      <c r="S3256" s="10">
        <f t="shared" si="304"/>
        <v>38406.085752314815</v>
      </c>
      <c r="T3256" s="10">
        <f t="shared" si="305"/>
        <v>38436.044085648144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theater/</v>
      </c>
      <c r="R3257" t="str">
        <f t="shared" si="303"/>
        <v>plays</v>
      </c>
      <c r="S3257" s="10">
        <f t="shared" si="304"/>
        <v>38236.768229166664</v>
      </c>
      <c r="T3257" s="10">
        <f t="shared" si="305"/>
        <v>38266.768229166664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theater/</v>
      </c>
      <c r="R3258" t="str">
        <f t="shared" si="303"/>
        <v>plays</v>
      </c>
      <c r="S3258" s="10">
        <f t="shared" si="304"/>
        <v>38491.573807870373</v>
      </c>
      <c r="T3258" s="10">
        <f t="shared" si="305"/>
        <v>38513.165972222225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theater/</v>
      </c>
      <c r="R3259" t="str">
        <f t="shared" si="303"/>
        <v>plays</v>
      </c>
      <c r="S3259" s="10">
        <f t="shared" si="304"/>
        <v>39105.559629629628</v>
      </c>
      <c r="T3259" s="10">
        <f t="shared" si="305"/>
        <v>39135.559629629628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theater/</v>
      </c>
      <c r="R3260" t="str">
        <f t="shared" si="303"/>
        <v>plays</v>
      </c>
      <c r="S3260" s="10">
        <f t="shared" si="304"/>
        <v>38329.887280092589</v>
      </c>
      <c r="T3260" s="10">
        <f t="shared" si="305"/>
        <v>38359.887280092589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theater/</v>
      </c>
      <c r="R3261" t="str">
        <f t="shared" si="303"/>
        <v>plays</v>
      </c>
      <c r="S3261" s="10">
        <f t="shared" si="304"/>
        <v>38961.760937500003</v>
      </c>
      <c r="T3261" s="10">
        <f t="shared" si="305"/>
        <v>38991.165972222225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theater/</v>
      </c>
      <c r="R3262" t="str">
        <f t="shared" si="303"/>
        <v>plays</v>
      </c>
      <c r="S3262" s="10">
        <f t="shared" si="304"/>
        <v>38650.672662037032</v>
      </c>
      <c r="T3262" s="10">
        <f t="shared" si="305"/>
        <v>38685.714328703703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theater/</v>
      </c>
      <c r="R3263" t="str">
        <f t="shared" si="303"/>
        <v>plays</v>
      </c>
      <c r="S3263" s="10">
        <f t="shared" si="304"/>
        <v>38518.725416666668</v>
      </c>
      <c r="T3263" s="10">
        <f t="shared" si="305"/>
        <v>38548.725416666668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theater/</v>
      </c>
      <c r="R3264" t="str">
        <f t="shared" si="303"/>
        <v>plays</v>
      </c>
      <c r="S3264" s="10">
        <f t="shared" si="304"/>
        <v>38311.315532407403</v>
      </c>
      <c r="T3264" s="10">
        <f t="shared" si="305"/>
        <v>38342.166666666672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theater/</v>
      </c>
      <c r="R3265" t="str">
        <f t="shared" si="303"/>
        <v>plays</v>
      </c>
      <c r="S3265" s="10">
        <f t="shared" si="304"/>
        <v>38631.516064814816</v>
      </c>
      <c r="T3265" s="10">
        <f t="shared" si="305"/>
        <v>38654.875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theater/</v>
      </c>
      <c r="R3266" t="str">
        <f t="shared" si="303"/>
        <v>plays</v>
      </c>
      <c r="S3266" s="10">
        <f t="shared" si="304"/>
        <v>38363.800208333334</v>
      </c>
      <c r="T3266" s="10">
        <f t="shared" si="305"/>
        <v>38379.916666666672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5">
        <f t="shared" ref="P3267:P3330" si="307">E3267/L3267</f>
        <v>70.285714285714292</v>
      </c>
      <c r="Q3267" t="str">
        <f t="shared" ref="Q3267:Q3330" si="308">LEFT(N3267,FIND("/",N3267))</f>
        <v>theater/</v>
      </c>
      <c r="R3267" t="str">
        <f t="shared" ref="R3267:R3330" si="309">RIGHT(N3267,LEN(N3267)-FIND("/",N3267))</f>
        <v>plays</v>
      </c>
      <c r="S3267" s="10">
        <f t="shared" ref="S3267:S3330" si="310">(((J3267/60)/60)/24+DATE(1960,1,1))</f>
        <v>38658.711979166663</v>
      </c>
      <c r="T3267" s="10">
        <f t="shared" ref="T3267:T3330" si="311">(((I3267/60)/60)/24+DATE(1960,1,1))</f>
        <v>38688.708333333328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theater/</v>
      </c>
      <c r="R3268" t="str">
        <f t="shared" si="309"/>
        <v>plays</v>
      </c>
      <c r="S3268" s="10">
        <f t="shared" si="310"/>
        <v>38483.536134259266</v>
      </c>
      <c r="T3268" s="10">
        <f t="shared" si="311"/>
        <v>38514.875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theater/</v>
      </c>
      <c r="R3269" t="str">
        <f t="shared" si="309"/>
        <v>plays</v>
      </c>
      <c r="S3269" s="10">
        <f t="shared" si="310"/>
        <v>38519.757638888885</v>
      </c>
      <c r="T3269" s="10">
        <f t="shared" si="311"/>
        <v>38549.757638888885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theater/</v>
      </c>
      <c r="R3270" t="str">
        <f t="shared" si="309"/>
        <v>plays</v>
      </c>
      <c r="S3270" s="10">
        <f t="shared" si="310"/>
        <v>38937.90425925926</v>
      </c>
      <c r="T3270" s="10">
        <f t="shared" si="311"/>
        <v>38953.90425925926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theater/</v>
      </c>
      <c r="R3271" t="str">
        <f t="shared" si="309"/>
        <v>plays</v>
      </c>
      <c r="S3271" s="10">
        <f t="shared" si="310"/>
        <v>38484.395798611105</v>
      </c>
      <c r="T3271" s="10">
        <f t="shared" si="311"/>
        <v>38518.458333333328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theater/</v>
      </c>
      <c r="R3272" t="str">
        <f t="shared" si="309"/>
        <v>plays</v>
      </c>
      <c r="S3272" s="10">
        <f t="shared" si="310"/>
        <v>38514.533159722225</v>
      </c>
      <c r="T3272" s="10">
        <f t="shared" si="311"/>
        <v>38544.533159722225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theater/</v>
      </c>
      <c r="R3273" t="str">
        <f t="shared" si="309"/>
        <v>plays</v>
      </c>
      <c r="S3273" s="10">
        <f t="shared" si="310"/>
        <v>38262.437210648146</v>
      </c>
      <c r="T3273" s="10">
        <f t="shared" si="311"/>
        <v>38292.478877314818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theater/</v>
      </c>
      <c r="R3274" t="str">
        <f t="shared" si="309"/>
        <v>plays</v>
      </c>
      <c r="S3274" s="10">
        <f t="shared" si="310"/>
        <v>38631.500104166669</v>
      </c>
      <c r="T3274" s="10">
        <f t="shared" si="311"/>
        <v>38661.541770833333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theater/</v>
      </c>
      <c r="R3275" t="str">
        <f t="shared" si="309"/>
        <v>plays</v>
      </c>
      <c r="S3275" s="10">
        <f t="shared" si="310"/>
        <v>38958.801412037035</v>
      </c>
      <c r="T3275" s="10">
        <f t="shared" si="311"/>
        <v>38974.791666666672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theater/</v>
      </c>
      <c r="R3276" t="str">
        <f t="shared" si="309"/>
        <v>plays</v>
      </c>
      <c r="S3276" s="10">
        <f t="shared" si="310"/>
        <v>38747.704537037032</v>
      </c>
      <c r="T3276" s="10">
        <f t="shared" si="311"/>
        <v>38791.875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theater/</v>
      </c>
      <c r="R3277" t="str">
        <f t="shared" si="309"/>
        <v>plays</v>
      </c>
      <c r="S3277" s="10">
        <f t="shared" si="310"/>
        <v>38364.88045138889</v>
      </c>
      <c r="T3277" s="10">
        <f t="shared" si="311"/>
        <v>38391.1875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theater/</v>
      </c>
      <c r="R3278" t="str">
        <f t="shared" si="309"/>
        <v>plays</v>
      </c>
      <c r="S3278" s="10">
        <f t="shared" si="310"/>
        <v>38773.949988425928</v>
      </c>
      <c r="T3278" s="10">
        <f t="shared" si="311"/>
        <v>38808.165972222225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theater/</v>
      </c>
      <c r="R3279" t="str">
        <f t="shared" si="309"/>
        <v>plays</v>
      </c>
      <c r="S3279" s="10">
        <f t="shared" si="310"/>
        <v>38278.682939814818</v>
      </c>
      <c r="T3279" s="10">
        <f t="shared" si="311"/>
        <v>38308.724606481483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theater/</v>
      </c>
      <c r="R3280" t="str">
        <f t="shared" si="309"/>
        <v>plays</v>
      </c>
      <c r="S3280" s="10">
        <f t="shared" si="310"/>
        <v>38471.848414351851</v>
      </c>
      <c r="T3280" s="10">
        <f t="shared" si="311"/>
        <v>38501.848414351851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theater/</v>
      </c>
      <c r="R3281" t="str">
        <f t="shared" si="309"/>
        <v>plays</v>
      </c>
      <c r="S3281" s="10">
        <f t="shared" si="310"/>
        <v>38778.102534722217</v>
      </c>
      <c r="T3281" s="10">
        <f t="shared" si="311"/>
        <v>38808.06086805556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theater/</v>
      </c>
      <c r="R3282" t="str">
        <f t="shared" si="309"/>
        <v>plays</v>
      </c>
      <c r="S3282" s="10">
        <f t="shared" si="310"/>
        <v>38468.756921296299</v>
      </c>
      <c r="T3282" s="10">
        <f t="shared" si="311"/>
        <v>38503.208333333328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theater/</v>
      </c>
      <c r="R3283" t="str">
        <f t="shared" si="309"/>
        <v>plays</v>
      </c>
      <c r="S3283" s="10">
        <f t="shared" si="310"/>
        <v>38566.019733796296</v>
      </c>
      <c r="T3283" s="10">
        <f t="shared" si="311"/>
        <v>38596.019733796296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theater/</v>
      </c>
      <c r="R3284" t="str">
        <f t="shared" si="309"/>
        <v>plays</v>
      </c>
      <c r="S3284" s="10">
        <f t="shared" si="310"/>
        <v>38792.19430555556</v>
      </c>
      <c r="T3284" s="10">
        <f t="shared" si="311"/>
        <v>38836.19430555556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theater/</v>
      </c>
      <c r="R3285" t="str">
        <f t="shared" si="309"/>
        <v>plays</v>
      </c>
      <c r="S3285" s="10">
        <f t="shared" si="310"/>
        <v>38726.74418981481</v>
      </c>
      <c r="T3285" s="10">
        <f t="shared" si="311"/>
        <v>38757.875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theater/</v>
      </c>
      <c r="R3286" t="str">
        <f t="shared" si="309"/>
        <v>plays</v>
      </c>
      <c r="S3286" s="10">
        <f t="shared" si="310"/>
        <v>38727.884872685187</v>
      </c>
      <c r="T3286" s="10">
        <f t="shared" si="311"/>
        <v>38745.249305555553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theater/</v>
      </c>
      <c r="R3287" t="str">
        <f t="shared" si="309"/>
        <v>plays</v>
      </c>
      <c r="S3287" s="10">
        <f t="shared" si="310"/>
        <v>39109.942430555559</v>
      </c>
      <c r="T3287" s="10">
        <f t="shared" si="311"/>
        <v>39141.208333333328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theater/</v>
      </c>
      <c r="R3288" t="str">
        <f t="shared" si="309"/>
        <v>plays</v>
      </c>
      <c r="S3288" s="10">
        <f t="shared" si="310"/>
        <v>38914.840069444443</v>
      </c>
      <c r="T3288" s="10">
        <f t="shared" si="311"/>
        <v>38944.840069444443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theater/</v>
      </c>
      <c r="R3289" t="str">
        <f t="shared" si="309"/>
        <v>plays</v>
      </c>
      <c r="S3289" s="10">
        <f t="shared" si="310"/>
        <v>38658.750324074077</v>
      </c>
      <c r="T3289" s="10">
        <f t="shared" si="311"/>
        <v>38683.750324074077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theater/</v>
      </c>
      <c r="R3290" t="str">
        <f t="shared" si="309"/>
        <v>plays</v>
      </c>
      <c r="S3290" s="10">
        <f t="shared" si="310"/>
        <v>38852.774479166663</v>
      </c>
      <c r="T3290" s="10">
        <f t="shared" si="311"/>
        <v>38888.958333333328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theater/</v>
      </c>
      <c r="R3291" t="str">
        <f t="shared" si="309"/>
        <v>plays</v>
      </c>
      <c r="S3291" s="10">
        <f t="shared" si="310"/>
        <v>39105.368078703701</v>
      </c>
      <c r="T3291" s="10">
        <f t="shared" si="311"/>
        <v>39133.368078703701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theater/</v>
      </c>
      <c r="R3292" t="str">
        <f t="shared" si="309"/>
        <v>plays</v>
      </c>
      <c r="S3292" s="10">
        <f t="shared" si="310"/>
        <v>39122.51494212963</v>
      </c>
      <c r="T3292" s="10">
        <f t="shared" si="311"/>
        <v>39152.51494212963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theater/</v>
      </c>
      <c r="R3293" t="str">
        <f t="shared" si="309"/>
        <v>plays</v>
      </c>
      <c r="S3293" s="10">
        <f t="shared" si="310"/>
        <v>38579.702546296292</v>
      </c>
      <c r="T3293" s="10">
        <f t="shared" si="311"/>
        <v>38611.165972222225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theater/</v>
      </c>
      <c r="R3294" t="str">
        <f t="shared" si="309"/>
        <v>plays</v>
      </c>
      <c r="S3294" s="10">
        <f t="shared" si="310"/>
        <v>38629.770231481481</v>
      </c>
      <c r="T3294" s="10">
        <f t="shared" si="311"/>
        <v>38689.811898148153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theater/</v>
      </c>
      <c r="R3295" t="str">
        <f t="shared" si="309"/>
        <v>plays</v>
      </c>
      <c r="S3295" s="10">
        <f t="shared" si="310"/>
        <v>39115.425370370373</v>
      </c>
      <c r="T3295" s="10">
        <f t="shared" si="311"/>
        <v>39145.425370370373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theater/</v>
      </c>
      <c r="R3296" t="str">
        <f t="shared" si="309"/>
        <v>plays</v>
      </c>
      <c r="S3296" s="10">
        <f t="shared" si="310"/>
        <v>38488.541134259256</v>
      </c>
      <c r="T3296" s="10">
        <f t="shared" si="311"/>
        <v>38518.541134259256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theater/</v>
      </c>
      <c r="R3297" t="str">
        <f t="shared" si="309"/>
        <v>plays</v>
      </c>
      <c r="S3297" s="10">
        <f t="shared" si="310"/>
        <v>38956.442465277782</v>
      </c>
      <c r="T3297" s="10">
        <f t="shared" si="311"/>
        <v>38986.442465277782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theater/</v>
      </c>
      <c r="R3298" t="str">
        <f t="shared" si="309"/>
        <v>plays</v>
      </c>
      <c r="S3298" s="10">
        <f t="shared" si="310"/>
        <v>38656.756620370375</v>
      </c>
      <c r="T3298" s="10">
        <f t="shared" si="311"/>
        <v>38677.916666666672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theater/</v>
      </c>
      <c r="R3299" t="str">
        <f t="shared" si="309"/>
        <v>plays</v>
      </c>
      <c r="S3299" s="10">
        <f t="shared" si="310"/>
        <v>38540.771481481483</v>
      </c>
      <c r="T3299" s="10">
        <f t="shared" si="311"/>
        <v>38559.957638888889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theater/</v>
      </c>
      <c r="R3300" t="str">
        <f t="shared" si="309"/>
        <v>plays</v>
      </c>
      <c r="S3300" s="10">
        <f t="shared" si="310"/>
        <v>38586.957962962959</v>
      </c>
      <c r="T3300" s="10">
        <f t="shared" si="311"/>
        <v>38607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theater/</v>
      </c>
      <c r="R3301" t="str">
        <f t="shared" si="309"/>
        <v>plays</v>
      </c>
      <c r="S3301" s="10">
        <f t="shared" si="310"/>
        <v>38608.917395833334</v>
      </c>
      <c r="T3301" s="10">
        <f t="shared" si="311"/>
        <v>38638.917395833334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theater/</v>
      </c>
      <c r="R3302" t="str">
        <f t="shared" si="309"/>
        <v>plays</v>
      </c>
      <c r="S3302" s="10">
        <f t="shared" si="310"/>
        <v>38449.743773148148</v>
      </c>
      <c r="T3302" s="10">
        <f t="shared" si="311"/>
        <v>38470.743773148148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theater/</v>
      </c>
      <c r="R3303" t="str">
        <f t="shared" si="309"/>
        <v>plays</v>
      </c>
      <c r="S3303" s="10">
        <f t="shared" si="310"/>
        <v>38885.73583333334</v>
      </c>
      <c r="T3303" s="10">
        <f t="shared" si="311"/>
        <v>38930.290972222225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theater/</v>
      </c>
      <c r="R3304" t="str">
        <f t="shared" si="309"/>
        <v>plays</v>
      </c>
      <c r="S3304" s="10">
        <f t="shared" si="310"/>
        <v>39028.35157407407</v>
      </c>
      <c r="T3304" s="10">
        <f t="shared" si="311"/>
        <v>39058.35157407407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theater/</v>
      </c>
      <c r="R3305" t="str">
        <f t="shared" si="309"/>
        <v>plays</v>
      </c>
      <c r="S3305" s="10">
        <f t="shared" si="310"/>
        <v>38403.65143518518</v>
      </c>
      <c r="T3305" s="10">
        <f t="shared" si="311"/>
        <v>38438.609768518523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theater/</v>
      </c>
      <c r="R3306" t="str">
        <f t="shared" si="309"/>
        <v>plays</v>
      </c>
      <c r="S3306" s="10">
        <f t="shared" si="310"/>
        <v>39043.624444444446</v>
      </c>
      <c r="T3306" s="10">
        <f t="shared" si="311"/>
        <v>39073.624444444446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theater/</v>
      </c>
      <c r="R3307" t="str">
        <f t="shared" si="309"/>
        <v>plays</v>
      </c>
      <c r="S3307" s="10">
        <f t="shared" si="310"/>
        <v>38533.855879629627</v>
      </c>
      <c r="T3307" s="10">
        <f t="shared" si="311"/>
        <v>38563.855879629627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theater/</v>
      </c>
      <c r="R3308" t="str">
        <f t="shared" si="309"/>
        <v>plays</v>
      </c>
      <c r="S3308" s="10">
        <f t="shared" si="310"/>
        <v>38840.219236111108</v>
      </c>
      <c r="T3308" s="10">
        <f t="shared" si="311"/>
        <v>38878.125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theater/</v>
      </c>
      <c r="R3309" t="str">
        <f t="shared" si="309"/>
        <v>plays</v>
      </c>
      <c r="S3309" s="10">
        <f t="shared" si="310"/>
        <v>38822.057164351849</v>
      </c>
      <c r="T3309" s="10">
        <f t="shared" si="311"/>
        <v>38852.057164351849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theater/</v>
      </c>
      <c r="R3310" t="str">
        <f t="shared" si="309"/>
        <v>plays</v>
      </c>
      <c r="S3310" s="10">
        <f t="shared" si="310"/>
        <v>38799.876909722225</v>
      </c>
      <c r="T3310" s="10">
        <f t="shared" si="311"/>
        <v>38820.876909722225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theater/</v>
      </c>
      <c r="R3311" t="str">
        <f t="shared" si="309"/>
        <v>plays</v>
      </c>
      <c r="S3311" s="10">
        <f t="shared" si="310"/>
        <v>38975.650208333333</v>
      </c>
      <c r="T3311" s="10">
        <f t="shared" si="311"/>
        <v>39006.650208333333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theater/</v>
      </c>
      <c r="R3312" t="str">
        <f t="shared" si="309"/>
        <v>plays</v>
      </c>
      <c r="S3312" s="10">
        <f t="shared" si="310"/>
        <v>38600.928530092591</v>
      </c>
      <c r="T3312" s="10">
        <f t="shared" si="311"/>
        <v>38630.928530092591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theater/</v>
      </c>
      <c r="R3313" t="str">
        <f t="shared" si="309"/>
        <v>plays</v>
      </c>
      <c r="S3313" s="10">
        <f t="shared" si="310"/>
        <v>38611.29178240741</v>
      </c>
      <c r="T3313" s="10">
        <f t="shared" si="311"/>
        <v>38641.29178240741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theater/</v>
      </c>
      <c r="R3314" t="str">
        <f t="shared" si="309"/>
        <v>plays</v>
      </c>
      <c r="S3314" s="10">
        <f t="shared" si="310"/>
        <v>39011.809560185182</v>
      </c>
      <c r="T3314" s="10">
        <f t="shared" si="311"/>
        <v>39032.916666666672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theater/</v>
      </c>
      <c r="R3315" t="str">
        <f t="shared" si="309"/>
        <v>plays</v>
      </c>
      <c r="S3315" s="10">
        <f t="shared" si="310"/>
        <v>38729.244409722218</v>
      </c>
      <c r="T3315" s="10">
        <f t="shared" si="311"/>
        <v>38743.041666666672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theater/</v>
      </c>
      <c r="R3316" t="str">
        <f t="shared" si="309"/>
        <v>plays</v>
      </c>
      <c r="S3316" s="10">
        <f t="shared" si="310"/>
        <v>38452.267488425925</v>
      </c>
      <c r="T3316" s="10">
        <f t="shared" si="311"/>
        <v>38479.836805555555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theater/</v>
      </c>
      <c r="R3317" t="str">
        <f t="shared" si="309"/>
        <v>plays</v>
      </c>
      <c r="S3317" s="10">
        <f t="shared" si="310"/>
        <v>38813.303715277783</v>
      </c>
      <c r="T3317" s="10">
        <f t="shared" si="311"/>
        <v>38843.303715277783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theater/</v>
      </c>
      <c r="R3318" t="str">
        <f t="shared" si="309"/>
        <v>plays</v>
      </c>
      <c r="S3318" s="10">
        <f t="shared" si="310"/>
        <v>38173.871238425927</v>
      </c>
      <c r="T3318" s="10">
        <f t="shared" si="311"/>
        <v>38206.57916666667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theater/</v>
      </c>
      <c r="R3319" t="str">
        <f t="shared" si="309"/>
        <v>plays</v>
      </c>
      <c r="S3319" s="10">
        <f t="shared" si="310"/>
        <v>38846.039629629624</v>
      </c>
      <c r="T3319" s="10">
        <f t="shared" si="311"/>
        <v>38876.039629629624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theater/</v>
      </c>
      <c r="R3320" t="str">
        <f t="shared" si="309"/>
        <v>plays</v>
      </c>
      <c r="S3320" s="10">
        <f t="shared" si="310"/>
        <v>38778.302002314813</v>
      </c>
      <c r="T3320" s="10">
        <f t="shared" si="311"/>
        <v>38818.104166666672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theater/</v>
      </c>
      <c r="R3321" t="str">
        <f t="shared" si="309"/>
        <v>plays</v>
      </c>
      <c r="S3321" s="10">
        <f t="shared" si="310"/>
        <v>38337.585486111115</v>
      </c>
      <c r="T3321" s="10">
        <f t="shared" si="311"/>
        <v>38382.585486111115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theater/</v>
      </c>
      <c r="R3322" t="str">
        <f t="shared" si="309"/>
        <v>plays</v>
      </c>
      <c r="S3322" s="10">
        <f t="shared" si="310"/>
        <v>38860.045798611114</v>
      </c>
      <c r="T3322" s="10">
        <f t="shared" si="311"/>
        <v>38890.045798611114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theater/</v>
      </c>
      <c r="R3323" t="str">
        <f t="shared" si="309"/>
        <v>plays</v>
      </c>
      <c r="S3323" s="10">
        <f t="shared" si="310"/>
        <v>38261.100289351853</v>
      </c>
      <c r="T3323" s="10">
        <f t="shared" si="311"/>
        <v>38275.165972222225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theater/</v>
      </c>
      <c r="R3324" t="str">
        <f t="shared" si="309"/>
        <v>plays</v>
      </c>
      <c r="S3324" s="10">
        <f t="shared" si="310"/>
        <v>38868.010370370372</v>
      </c>
      <c r="T3324" s="10">
        <f t="shared" si="311"/>
        <v>38890.163194444445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theater/</v>
      </c>
      <c r="R3325" t="str">
        <f t="shared" si="309"/>
        <v>plays</v>
      </c>
      <c r="S3325" s="10">
        <f t="shared" si="310"/>
        <v>38955.36583333333</v>
      </c>
      <c r="T3325" s="10">
        <f t="shared" si="311"/>
        <v>38985.36583333333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theater/</v>
      </c>
      <c r="R3326" t="str">
        <f t="shared" si="309"/>
        <v>plays</v>
      </c>
      <c r="S3326" s="10">
        <f t="shared" si="310"/>
        <v>38859.58321759259</v>
      </c>
      <c r="T3326" s="10">
        <f t="shared" si="311"/>
        <v>38873.58321759259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theater/</v>
      </c>
      <c r="R3327" t="str">
        <f t="shared" si="309"/>
        <v>plays</v>
      </c>
      <c r="S3327" s="10">
        <f t="shared" si="310"/>
        <v>38411.785613425927</v>
      </c>
      <c r="T3327" s="10">
        <f t="shared" si="311"/>
        <v>38446.743946759263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theater/</v>
      </c>
      <c r="R3328" t="str">
        <f t="shared" si="309"/>
        <v>plays</v>
      </c>
      <c r="S3328" s="10">
        <f t="shared" si="310"/>
        <v>38388.714178240742</v>
      </c>
      <c r="T3328" s="10">
        <f t="shared" si="311"/>
        <v>38418.67251157407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theater/</v>
      </c>
      <c r="R3329" t="str">
        <f t="shared" si="309"/>
        <v>plays</v>
      </c>
      <c r="S3329" s="10">
        <f t="shared" si="310"/>
        <v>38815.374606481477</v>
      </c>
      <c r="T3329" s="10">
        <f t="shared" si="311"/>
        <v>38845.374606481477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theater/</v>
      </c>
      <c r="R3330" t="str">
        <f t="shared" si="309"/>
        <v>plays</v>
      </c>
      <c r="S3330" s="10">
        <f t="shared" si="310"/>
        <v>38169.57503472222</v>
      </c>
      <c r="T3330" s="10">
        <f t="shared" si="311"/>
        <v>38172.041666666664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5">
        <f t="shared" ref="P3331:P3394" si="313">E3331/L3331</f>
        <v>44.92307692307692</v>
      </c>
      <c r="Q3331" t="str">
        <f t="shared" ref="Q3331:Q3394" si="314">LEFT(N3331,FIND("/",N3331))</f>
        <v>theater/</v>
      </c>
      <c r="R3331" t="str">
        <f t="shared" ref="R3331:R3394" si="315">RIGHT(N3331,LEN(N3331)-FIND("/",N3331))</f>
        <v>plays</v>
      </c>
      <c r="S3331" s="10">
        <f t="shared" ref="S3331:S3394" si="316">(((J3331/60)/60)/24+DATE(1960,1,1))</f>
        <v>38184.323009259257</v>
      </c>
      <c r="T3331" s="10">
        <f t="shared" ref="T3331:T3394" si="317">(((I3331/60)/60)/24+DATE(1960,1,1))</f>
        <v>38194.958333333336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theater/</v>
      </c>
      <c r="R3332" t="str">
        <f t="shared" si="315"/>
        <v>plays</v>
      </c>
      <c r="S3332" s="10">
        <f t="shared" si="316"/>
        <v>38412.887361111112</v>
      </c>
      <c r="T3332" s="10">
        <f t="shared" si="317"/>
        <v>38442.845694444448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theater/</v>
      </c>
      <c r="R3333" t="str">
        <f t="shared" si="315"/>
        <v>plays</v>
      </c>
      <c r="S3333" s="10">
        <f t="shared" si="316"/>
        <v>38595.697754629626</v>
      </c>
      <c r="T3333" s="10">
        <f t="shared" si="317"/>
        <v>38630.697754629626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theater/</v>
      </c>
      <c r="R3334" t="str">
        <f t="shared" si="315"/>
        <v>plays</v>
      </c>
      <c r="S3334" s="10">
        <f t="shared" si="316"/>
        <v>38156.860300925924</v>
      </c>
      <c r="T3334" s="10">
        <f t="shared" si="317"/>
        <v>38186.860300925924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theater/</v>
      </c>
      <c r="R3335" t="str">
        <f t="shared" si="315"/>
        <v>plays</v>
      </c>
      <c r="S3335" s="10">
        <f t="shared" si="316"/>
        <v>38495.676851851851</v>
      </c>
      <c r="T3335" s="10">
        <f t="shared" si="317"/>
        <v>38517.676851851851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theater/</v>
      </c>
      <c r="R3336" t="str">
        <f t="shared" si="315"/>
        <v>plays</v>
      </c>
      <c r="S3336" s="10">
        <f t="shared" si="316"/>
        <v>38532.521087962959</v>
      </c>
      <c r="T3336" s="10">
        <f t="shared" si="317"/>
        <v>38562.521087962959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theater/</v>
      </c>
      <c r="R3337" t="str">
        <f t="shared" si="315"/>
        <v>plays</v>
      </c>
      <c r="S3337" s="10">
        <f t="shared" si="316"/>
        <v>38174.674143518518</v>
      </c>
      <c r="T3337" s="10">
        <f t="shared" si="317"/>
        <v>38201.958333333336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theater/</v>
      </c>
      <c r="R3338" t="str">
        <f t="shared" si="315"/>
        <v>plays</v>
      </c>
      <c r="S3338" s="10">
        <f t="shared" si="316"/>
        <v>38784.398680555561</v>
      </c>
      <c r="T3338" s="10">
        <f t="shared" si="317"/>
        <v>38812.35701388889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theater/</v>
      </c>
      <c r="R3339" t="str">
        <f t="shared" si="315"/>
        <v>plays</v>
      </c>
      <c r="S3339" s="10">
        <f t="shared" si="316"/>
        <v>38248.282025462962</v>
      </c>
      <c r="T3339" s="10">
        <f t="shared" si="317"/>
        <v>38269.875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theater/</v>
      </c>
      <c r="R3340" t="str">
        <f t="shared" si="315"/>
        <v>plays</v>
      </c>
      <c r="S3340" s="10">
        <f t="shared" si="316"/>
        <v>39116.574999999997</v>
      </c>
      <c r="T3340" s="10">
        <f t="shared" si="317"/>
        <v>39137.574999999997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theater/</v>
      </c>
      <c r="R3341" t="str">
        <f t="shared" si="315"/>
        <v>plays</v>
      </c>
      <c r="S3341" s="10">
        <f t="shared" si="316"/>
        <v>38896.665717592594</v>
      </c>
      <c r="T3341" s="10">
        <f t="shared" si="317"/>
        <v>38926.665717592594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theater/</v>
      </c>
      <c r="R3342" t="str">
        <f t="shared" si="315"/>
        <v>plays</v>
      </c>
      <c r="S3342" s="10">
        <f t="shared" si="316"/>
        <v>39032.974004629628</v>
      </c>
      <c r="T3342" s="10">
        <f t="shared" si="317"/>
        <v>39057.974004629628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theater/</v>
      </c>
      <c r="R3343" t="str">
        <f t="shared" si="315"/>
        <v>plays</v>
      </c>
      <c r="S3343" s="10">
        <f t="shared" si="316"/>
        <v>38857.798854166671</v>
      </c>
      <c r="T3343" s="10">
        <f t="shared" si="317"/>
        <v>38880.708333333328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theater/</v>
      </c>
      <c r="R3344" t="str">
        <f t="shared" si="315"/>
        <v>plays</v>
      </c>
      <c r="S3344" s="10">
        <f t="shared" si="316"/>
        <v>38409.296412037031</v>
      </c>
      <c r="T3344" s="10">
        <f t="shared" si="317"/>
        <v>38442.207638888889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theater/</v>
      </c>
      <c r="R3345" t="str">
        <f t="shared" si="315"/>
        <v>plays</v>
      </c>
      <c r="S3345" s="10">
        <f t="shared" si="316"/>
        <v>38799.916481481487</v>
      </c>
      <c r="T3345" s="10">
        <f t="shared" si="317"/>
        <v>38820.554166666669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theater/</v>
      </c>
      <c r="R3346" t="str">
        <f t="shared" si="315"/>
        <v>plays</v>
      </c>
      <c r="S3346" s="10">
        <f t="shared" si="316"/>
        <v>38198.200150462959</v>
      </c>
      <c r="T3346" s="10">
        <f t="shared" si="317"/>
        <v>38228.200150462959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theater/</v>
      </c>
      <c r="R3347" t="str">
        <f t="shared" si="315"/>
        <v>plays</v>
      </c>
      <c r="S3347" s="10">
        <f t="shared" si="316"/>
        <v>38400.106111111112</v>
      </c>
      <c r="T3347" s="10">
        <f t="shared" si="317"/>
        <v>38459.025694444441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theater/</v>
      </c>
      <c r="R3348" t="str">
        <f t="shared" si="315"/>
        <v>plays</v>
      </c>
      <c r="S3348" s="10">
        <f t="shared" si="316"/>
        <v>38401.024421296301</v>
      </c>
      <c r="T3348" s="10">
        <f t="shared" si="317"/>
        <v>38408.024421296301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theater/</v>
      </c>
      <c r="R3349" t="str">
        <f t="shared" si="315"/>
        <v>plays</v>
      </c>
      <c r="S3349" s="10">
        <f t="shared" si="316"/>
        <v>38831.551550925928</v>
      </c>
      <c r="T3349" s="10">
        <f t="shared" si="317"/>
        <v>38845.875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theater/</v>
      </c>
      <c r="R3350" t="str">
        <f t="shared" si="315"/>
        <v>plays</v>
      </c>
      <c r="S3350" s="10">
        <f t="shared" si="316"/>
        <v>38813.558796296296</v>
      </c>
      <c r="T3350" s="10">
        <f t="shared" si="317"/>
        <v>38837.165972222225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theater/</v>
      </c>
      <c r="R3351" t="str">
        <f t="shared" si="315"/>
        <v>plays</v>
      </c>
      <c r="S3351" s="10">
        <f t="shared" si="316"/>
        <v>38860.110787037032</v>
      </c>
      <c r="T3351" s="10">
        <f t="shared" si="317"/>
        <v>38881.708333333328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theater/</v>
      </c>
      <c r="R3352" t="str">
        <f t="shared" si="315"/>
        <v>plays</v>
      </c>
      <c r="S3352" s="10">
        <f t="shared" si="316"/>
        <v>38649.701516203699</v>
      </c>
      <c r="T3352" s="10">
        <f t="shared" si="317"/>
        <v>38684.958333333328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theater/</v>
      </c>
      <c r="R3353" t="str">
        <f t="shared" si="315"/>
        <v>plays</v>
      </c>
      <c r="S3353" s="10">
        <f t="shared" si="316"/>
        <v>38153.395428240743</v>
      </c>
      <c r="T3353" s="10">
        <f t="shared" si="317"/>
        <v>38190.458333333336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theater/</v>
      </c>
      <c r="R3354" t="str">
        <f t="shared" si="315"/>
        <v>plays</v>
      </c>
      <c r="S3354" s="10">
        <f t="shared" si="316"/>
        <v>38842.992800925931</v>
      </c>
      <c r="T3354" s="10">
        <f t="shared" si="317"/>
        <v>38899.958333333328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theater/</v>
      </c>
      <c r="R3355" t="str">
        <f t="shared" si="315"/>
        <v>plays</v>
      </c>
      <c r="S3355" s="10">
        <f t="shared" si="316"/>
        <v>38826.432291666672</v>
      </c>
      <c r="T3355" s="10">
        <f t="shared" si="317"/>
        <v>38839.958333333328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theater/</v>
      </c>
      <c r="R3356" t="str">
        <f t="shared" si="315"/>
        <v>plays</v>
      </c>
      <c r="S3356" s="10">
        <f t="shared" si="316"/>
        <v>38617.7269212963</v>
      </c>
      <c r="T3356" s="10">
        <f t="shared" si="317"/>
        <v>38653.167361111111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theater/</v>
      </c>
      <c r="R3357" t="str">
        <f t="shared" si="315"/>
        <v>plays</v>
      </c>
      <c r="S3357" s="10">
        <f t="shared" si="316"/>
        <v>38836.619525462964</v>
      </c>
      <c r="T3357" s="10">
        <f t="shared" si="317"/>
        <v>38847.470138888893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theater/</v>
      </c>
      <c r="R3358" t="str">
        <f t="shared" si="315"/>
        <v>plays</v>
      </c>
      <c r="S3358" s="10">
        <f t="shared" si="316"/>
        <v>38883.815648148149</v>
      </c>
      <c r="T3358" s="10">
        <f t="shared" si="317"/>
        <v>38913.815648148149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theater/</v>
      </c>
      <c r="R3359" t="str">
        <f t="shared" si="315"/>
        <v>plays</v>
      </c>
      <c r="S3359" s="10">
        <f t="shared" si="316"/>
        <v>38169.417939814812</v>
      </c>
      <c r="T3359" s="10">
        <f t="shared" si="317"/>
        <v>38199.417939814812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theater/</v>
      </c>
      <c r="R3360" t="str">
        <f t="shared" si="315"/>
        <v>plays</v>
      </c>
      <c r="S3360" s="10">
        <f t="shared" si="316"/>
        <v>38279.311099537037</v>
      </c>
      <c r="T3360" s="10">
        <f t="shared" si="317"/>
        <v>38309.352766203709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theater/</v>
      </c>
      <c r="R3361" t="str">
        <f t="shared" si="315"/>
        <v>plays</v>
      </c>
      <c r="S3361" s="10">
        <f t="shared" si="316"/>
        <v>39093.057106481487</v>
      </c>
      <c r="T3361" s="10">
        <f t="shared" si="317"/>
        <v>39138.057106481487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theater/</v>
      </c>
      <c r="R3362" t="str">
        <f t="shared" si="315"/>
        <v>plays</v>
      </c>
      <c r="S3362" s="10">
        <f t="shared" si="316"/>
        <v>39044.082673611112</v>
      </c>
      <c r="T3362" s="10">
        <f t="shared" si="317"/>
        <v>39065.665972222225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theater/</v>
      </c>
      <c r="R3363" t="str">
        <f t="shared" si="315"/>
        <v>plays</v>
      </c>
      <c r="S3363" s="10">
        <f t="shared" si="316"/>
        <v>38213.025347222225</v>
      </c>
      <c r="T3363" s="10">
        <f t="shared" si="317"/>
        <v>38230.665972222225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theater/</v>
      </c>
      <c r="R3364" t="str">
        <f t="shared" si="315"/>
        <v>plays</v>
      </c>
      <c r="S3364" s="10">
        <f t="shared" si="316"/>
        <v>38403.091631944444</v>
      </c>
      <c r="T3364" s="10">
        <f t="shared" si="317"/>
        <v>38417.204861111109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theater/</v>
      </c>
      <c r="R3365" t="str">
        <f t="shared" si="315"/>
        <v>plays</v>
      </c>
      <c r="S3365" s="10">
        <f t="shared" si="316"/>
        <v>38198.771354166667</v>
      </c>
      <c r="T3365" s="10">
        <f t="shared" si="317"/>
        <v>38217.666666666664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theater/</v>
      </c>
      <c r="R3366" t="str">
        <f t="shared" si="315"/>
        <v>plays</v>
      </c>
      <c r="S3366" s="10">
        <f t="shared" si="316"/>
        <v>38769.977418981478</v>
      </c>
      <c r="T3366" s="10">
        <f t="shared" si="317"/>
        <v>38791.875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theater/</v>
      </c>
      <c r="R3367" t="str">
        <f t="shared" si="315"/>
        <v>plays</v>
      </c>
      <c r="S3367" s="10">
        <f t="shared" si="316"/>
        <v>38668.101759259262</v>
      </c>
      <c r="T3367" s="10">
        <f t="shared" si="317"/>
        <v>38698.101759259262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theater/</v>
      </c>
      <c r="R3368" t="str">
        <f t="shared" si="315"/>
        <v>plays</v>
      </c>
      <c r="S3368" s="10">
        <f t="shared" si="316"/>
        <v>38454.067557870367</v>
      </c>
      <c r="T3368" s="10">
        <f t="shared" si="317"/>
        <v>38484.067557870367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theater/</v>
      </c>
      <c r="R3369" t="str">
        <f t="shared" si="315"/>
        <v>plays</v>
      </c>
      <c r="S3369" s="10">
        <f t="shared" si="316"/>
        <v>38539.933958333335</v>
      </c>
      <c r="T3369" s="10">
        <f t="shared" si="317"/>
        <v>38564.933958333335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theater/</v>
      </c>
      <c r="R3370" t="str">
        <f t="shared" si="315"/>
        <v>plays</v>
      </c>
      <c r="S3370" s="10">
        <f t="shared" si="316"/>
        <v>38316.199756944443</v>
      </c>
      <c r="T3370" s="10">
        <f t="shared" si="317"/>
        <v>38352.208333333328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theater/</v>
      </c>
      <c r="R3371" t="str">
        <f t="shared" si="315"/>
        <v>plays</v>
      </c>
      <c r="S3371" s="10">
        <f t="shared" si="316"/>
        <v>39037.041435185187</v>
      </c>
      <c r="T3371" s="10">
        <f t="shared" si="317"/>
        <v>39097.041435185187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theater/</v>
      </c>
      <c r="R3372" t="str">
        <f t="shared" si="315"/>
        <v>plays</v>
      </c>
      <c r="S3372" s="10">
        <f t="shared" si="316"/>
        <v>39037.334317129629</v>
      </c>
      <c r="T3372" s="10">
        <f t="shared" si="317"/>
        <v>39068.333333333328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theater/</v>
      </c>
      <c r="R3373" t="str">
        <f t="shared" si="315"/>
        <v>plays</v>
      </c>
      <c r="S3373" s="10">
        <f t="shared" si="316"/>
        <v>38659.874594907407</v>
      </c>
      <c r="T3373" s="10">
        <f t="shared" si="317"/>
        <v>38687.874594907407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theater/</v>
      </c>
      <c r="R3374" t="str">
        <f t="shared" si="315"/>
        <v>plays</v>
      </c>
      <c r="S3374" s="10">
        <f t="shared" si="316"/>
        <v>38202.548101851848</v>
      </c>
      <c r="T3374" s="10">
        <f t="shared" si="317"/>
        <v>38223.207638888889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theater/</v>
      </c>
      <c r="R3375" t="str">
        <f t="shared" si="315"/>
        <v>plays</v>
      </c>
      <c r="S3375" s="10">
        <f t="shared" si="316"/>
        <v>38526.854629629626</v>
      </c>
      <c r="T3375" s="10">
        <f t="shared" si="317"/>
        <v>38550.666666666672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theater/</v>
      </c>
      <c r="R3376" t="str">
        <f t="shared" si="315"/>
        <v>plays</v>
      </c>
      <c r="S3376" s="10">
        <f t="shared" si="316"/>
        <v>38622.731666666667</v>
      </c>
      <c r="T3376" s="10">
        <f t="shared" si="317"/>
        <v>38652.731666666667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theater/</v>
      </c>
      <c r="R3377" t="str">
        <f t="shared" si="315"/>
        <v>plays</v>
      </c>
      <c r="S3377" s="10">
        <f t="shared" si="316"/>
        <v>38112.610798611109</v>
      </c>
      <c r="T3377" s="10">
        <f t="shared" si="317"/>
        <v>38124.610798611109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theater/</v>
      </c>
      <c r="R3378" t="str">
        <f t="shared" si="315"/>
        <v>plays</v>
      </c>
      <c r="S3378" s="10">
        <f t="shared" si="316"/>
        <v>38406.701319444444</v>
      </c>
      <c r="T3378" s="10">
        <f t="shared" si="317"/>
        <v>38466.659652777773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theater/</v>
      </c>
      <c r="R3379" t="str">
        <f t="shared" si="315"/>
        <v>plays</v>
      </c>
      <c r="S3379" s="10">
        <f t="shared" si="316"/>
        <v>38400.732627314821</v>
      </c>
      <c r="T3379" s="10">
        <f t="shared" si="317"/>
        <v>38430.705555555556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theater/</v>
      </c>
      <c r="R3380" t="str">
        <f t="shared" si="315"/>
        <v>plays</v>
      </c>
      <c r="S3380" s="10">
        <f t="shared" si="316"/>
        <v>38205.355393518519</v>
      </c>
      <c r="T3380" s="10">
        <f t="shared" si="317"/>
        <v>38229.547222222223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theater/</v>
      </c>
      <c r="R3381" t="str">
        <f t="shared" si="315"/>
        <v>plays</v>
      </c>
      <c r="S3381" s="10">
        <f t="shared" si="316"/>
        <v>38572.513888888891</v>
      </c>
      <c r="T3381" s="10">
        <f t="shared" si="317"/>
        <v>38589.958333333328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theater/</v>
      </c>
      <c r="R3382" t="str">
        <f t="shared" si="315"/>
        <v>plays</v>
      </c>
      <c r="S3382" s="10">
        <f t="shared" si="316"/>
        <v>38284.95344907407</v>
      </c>
      <c r="T3382" s="10">
        <f t="shared" si="317"/>
        <v>38319.995115740734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theater/</v>
      </c>
      <c r="R3383" t="str">
        <f t="shared" si="315"/>
        <v>plays</v>
      </c>
      <c r="S3383" s="10">
        <f t="shared" si="316"/>
        <v>38391.184988425928</v>
      </c>
      <c r="T3383" s="10">
        <f t="shared" si="317"/>
        <v>38421.143321759257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theater/</v>
      </c>
      <c r="R3384" t="str">
        <f t="shared" si="315"/>
        <v>plays</v>
      </c>
      <c r="S3384" s="10">
        <f t="shared" si="316"/>
        <v>38906.431203703702</v>
      </c>
      <c r="T3384" s="10">
        <f t="shared" si="317"/>
        <v>38930.957638888889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theater/</v>
      </c>
      <c r="R3385" t="str">
        <f t="shared" si="315"/>
        <v>plays</v>
      </c>
      <c r="S3385" s="10">
        <f t="shared" si="316"/>
        <v>38871.782638888893</v>
      </c>
      <c r="T3385" s="10">
        <f t="shared" si="317"/>
        <v>38891.782638888893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theater/</v>
      </c>
      <c r="R3386" t="str">
        <f t="shared" si="315"/>
        <v>plays</v>
      </c>
      <c r="S3386" s="10">
        <f t="shared" si="316"/>
        <v>38639.087592592594</v>
      </c>
      <c r="T3386" s="10">
        <f t="shared" si="317"/>
        <v>38676.125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theater/</v>
      </c>
      <c r="R3387" t="str">
        <f t="shared" si="315"/>
        <v>plays</v>
      </c>
      <c r="S3387" s="10">
        <f t="shared" si="316"/>
        <v>38300.8675</v>
      </c>
      <c r="T3387" s="10">
        <f t="shared" si="317"/>
        <v>38330.8675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theater/</v>
      </c>
      <c r="R3388" t="str">
        <f t="shared" si="315"/>
        <v>plays</v>
      </c>
      <c r="S3388" s="10">
        <f t="shared" si="316"/>
        <v>38293.644745370373</v>
      </c>
      <c r="T3388" s="10">
        <f t="shared" si="317"/>
        <v>38323.644745370373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theater/</v>
      </c>
      <c r="R3389" t="str">
        <f t="shared" si="315"/>
        <v>plays</v>
      </c>
      <c r="S3389" s="10">
        <f t="shared" si="316"/>
        <v>38294.762592592589</v>
      </c>
      <c r="T3389" s="10">
        <f t="shared" si="317"/>
        <v>38334.762592592597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theater/</v>
      </c>
      <c r="R3390" t="str">
        <f t="shared" si="315"/>
        <v>plays</v>
      </c>
      <c r="S3390" s="10">
        <f t="shared" si="316"/>
        <v>38490.461122685185</v>
      </c>
      <c r="T3390" s="10">
        <f t="shared" si="317"/>
        <v>38520.461122685185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theater/</v>
      </c>
      <c r="R3391" t="str">
        <f t="shared" si="315"/>
        <v>plays</v>
      </c>
      <c r="S3391" s="10">
        <f t="shared" si="316"/>
        <v>38841.563449074078</v>
      </c>
      <c r="T3391" s="10">
        <f t="shared" si="317"/>
        <v>38871.563449074078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theater/</v>
      </c>
      <c r="R3392" t="str">
        <f t="shared" si="315"/>
        <v>plays</v>
      </c>
      <c r="S3392" s="10">
        <f t="shared" si="316"/>
        <v>38162.774826388886</v>
      </c>
      <c r="T3392" s="10">
        <f t="shared" si="317"/>
        <v>38177.774826388886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theater/</v>
      </c>
      <c r="R3393" t="str">
        <f t="shared" si="315"/>
        <v>plays</v>
      </c>
      <c r="S3393" s="10">
        <f t="shared" si="316"/>
        <v>38177.545694444445</v>
      </c>
      <c r="T3393" s="10">
        <f t="shared" si="317"/>
        <v>38206.936111111114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theater/</v>
      </c>
      <c r="R3394" t="str">
        <f t="shared" si="315"/>
        <v>plays</v>
      </c>
      <c r="S3394" s="10">
        <f t="shared" si="316"/>
        <v>38793.845543981486</v>
      </c>
      <c r="T3394" s="10">
        <f t="shared" si="317"/>
        <v>38843.845543981486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5">
        <f t="shared" ref="P3395:P3458" si="319">E3395/L3395</f>
        <v>36.06818181818182</v>
      </c>
      <c r="Q3395" t="str">
        <f t="shared" ref="Q3395:Q3458" si="320">LEFT(N3395,FIND("/",N3395))</f>
        <v>theater/</v>
      </c>
      <c r="R3395" t="str">
        <f t="shared" ref="R3395:R3458" si="321">RIGHT(N3395,LEN(N3395)-FIND("/",N3395))</f>
        <v>plays</v>
      </c>
      <c r="S3395" s="10">
        <f t="shared" ref="S3395:S3458" si="322">(((J3395/60)/60)/24+DATE(1960,1,1))</f>
        <v>38270.921643518523</v>
      </c>
      <c r="T3395" s="10">
        <f t="shared" ref="T3395:T3458" si="323">(((I3395/60)/60)/24+DATE(1960,1,1))</f>
        <v>38296.031944444447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theater/</v>
      </c>
      <c r="R3396" t="str">
        <f t="shared" si="321"/>
        <v>plays</v>
      </c>
      <c r="S3396" s="10">
        <f t="shared" si="322"/>
        <v>38164.59542824074</v>
      </c>
      <c r="T3396" s="10">
        <f t="shared" si="323"/>
        <v>38194.59542824074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theater/</v>
      </c>
      <c r="R3397" t="str">
        <f t="shared" si="321"/>
        <v>plays</v>
      </c>
      <c r="S3397" s="10">
        <f t="shared" si="322"/>
        <v>38487.712314814817</v>
      </c>
      <c r="T3397" s="10">
        <f t="shared" si="323"/>
        <v>38501.756944444445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theater/</v>
      </c>
      <c r="R3398" t="str">
        <f t="shared" si="321"/>
        <v>plays</v>
      </c>
      <c r="S3398" s="10">
        <f t="shared" si="322"/>
        <v>38111.44663194444</v>
      </c>
      <c r="T3398" s="10">
        <f t="shared" si="323"/>
        <v>38138.165972222225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theater/</v>
      </c>
      <c r="R3399" t="str">
        <f t="shared" si="321"/>
        <v>plays</v>
      </c>
      <c r="S3399" s="10">
        <f t="shared" si="322"/>
        <v>38725.478344907402</v>
      </c>
      <c r="T3399" s="10">
        <f t="shared" si="323"/>
        <v>38765.916666666672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theater/</v>
      </c>
      <c r="R3400" t="str">
        <f t="shared" si="321"/>
        <v>plays</v>
      </c>
      <c r="S3400" s="10">
        <f t="shared" si="322"/>
        <v>38288.75203703704</v>
      </c>
      <c r="T3400" s="10">
        <f t="shared" si="323"/>
        <v>38311.708333333328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theater/</v>
      </c>
      <c r="R3401" t="str">
        <f t="shared" si="321"/>
        <v>plays</v>
      </c>
      <c r="S3401" s="10">
        <f t="shared" si="322"/>
        <v>38373.920428240745</v>
      </c>
      <c r="T3401" s="10">
        <f t="shared" si="323"/>
        <v>38403.920428240745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theater/</v>
      </c>
      <c r="R3402" t="str">
        <f t="shared" si="321"/>
        <v>plays</v>
      </c>
      <c r="S3402" s="10">
        <f t="shared" si="322"/>
        <v>38181.953865740739</v>
      </c>
      <c r="T3402" s="10">
        <f t="shared" si="323"/>
        <v>38226.953865740739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theater/</v>
      </c>
      <c r="R3403" t="str">
        <f t="shared" si="321"/>
        <v>plays</v>
      </c>
      <c r="S3403" s="10">
        <f t="shared" si="322"/>
        <v>38540.723912037036</v>
      </c>
      <c r="T3403" s="10">
        <f t="shared" si="323"/>
        <v>38570.723912037036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theater/</v>
      </c>
      <c r="R3404" t="str">
        <f t="shared" si="321"/>
        <v>plays</v>
      </c>
      <c r="S3404" s="10">
        <f t="shared" si="322"/>
        <v>38637.61855324074</v>
      </c>
      <c r="T3404" s="10">
        <f t="shared" si="323"/>
        <v>38667.104861111111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theater/</v>
      </c>
      <c r="R3405" t="str">
        <f t="shared" si="321"/>
        <v>plays</v>
      </c>
      <c r="S3405" s="10">
        <f t="shared" si="322"/>
        <v>38497.462083333332</v>
      </c>
      <c r="T3405" s="10">
        <f t="shared" si="323"/>
        <v>38527.462083333332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theater/</v>
      </c>
      <c r="R3406" t="str">
        <f t="shared" si="321"/>
        <v>plays</v>
      </c>
      <c r="S3406" s="10">
        <f t="shared" si="322"/>
        <v>38499.503495370373</v>
      </c>
      <c r="T3406" s="10">
        <f t="shared" si="323"/>
        <v>38519.503495370373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theater/</v>
      </c>
      <c r="R3407" t="str">
        <f t="shared" si="321"/>
        <v>plays</v>
      </c>
      <c r="S3407" s="10">
        <f t="shared" si="322"/>
        <v>38757.017199074078</v>
      </c>
      <c r="T3407" s="10">
        <f t="shared" si="323"/>
        <v>38777.999305555553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theater/</v>
      </c>
      <c r="R3408" t="str">
        <f t="shared" si="321"/>
        <v>plays</v>
      </c>
      <c r="S3408" s="10">
        <f t="shared" si="322"/>
        <v>38138.492777777778</v>
      </c>
      <c r="T3408" s="10">
        <f t="shared" si="323"/>
        <v>38183.492777777778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theater/</v>
      </c>
      <c r="R3409" t="str">
        <f t="shared" si="321"/>
        <v>plays</v>
      </c>
      <c r="S3409" s="10">
        <f t="shared" si="322"/>
        <v>38143.422326388885</v>
      </c>
      <c r="T3409" s="10">
        <f t="shared" si="323"/>
        <v>38173.422326388885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theater/</v>
      </c>
      <c r="R3410" t="str">
        <f t="shared" si="321"/>
        <v>plays</v>
      </c>
      <c r="S3410" s="10">
        <f t="shared" si="322"/>
        <v>38155.991944444446</v>
      </c>
      <c r="T3410" s="10">
        <f t="shared" si="323"/>
        <v>38185.991944444446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theater/</v>
      </c>
      <c r="R3411" t="str">
        <f t="shared" si="321"/>
        <v>plays</v>
      </c>
      <c r="S3411" s="10">
        <f t="shared" si="322"/>
        <v>38891.814328703709</v>
      </c>
      <c r="T3411" s="10">
        <f t="shared" si="323"/>
        <v>38929.873611111107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theater/</v>
      </c>
      <c r="R3412" t="str">
        <f t="shared" si="321"/>
        <v>plays</v>
      </c>
      <c r="S3412" s="10">
        <f t="shared" si="322"/>
        <v>38847.041550925926</v>
      </c>
      <c r="T3412" s="10">
        <f t="shared" si="323"/>
        <v>38874.291666666672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theater/</v>
      </c>
      <c r="R3413" t="str">
        <f t="shared" si="321"/>
        <v>plays</v>
      </c>
      <c r="S3413" s="10">
        <f t="shared" si="322"/>
        <v>38612.022824074069</v>
      </c>
      <c r="T3413" s="10">
        <f t="shared" si="323"/>
        <v>38632.022824074069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theater/</v>
      </c>
      <c r="R3414" t="str">
        <f t="shared" si="321"/>
        <v>plays</v>
      </c>
      <c r="S3414" s="10">
        <f t="shared" si="322"/>
        <v>38226.959050925929</v>
      </c>
      <c r="T3414" s="10">
        <f t="shared" si="323"/>
        <v>38256.959050925929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theater/</v>
      </c>
      <c r="R3415" t="str">
        <f t="shared" si="321"/>
        <v>plays</v>
      </c>
      <c r="S3415" s="10">
        <f t="shared" si="322"/>
        <v>38400.733078703706</v>
      </c>
      <c r="T3415" s="10">
        <f t="shared" si="323"/>
        <v>38410.207638888889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theater/</v>
      </c>
      <c r="R3416" t="str">
        <f t="shared" si="321"/>
        <v>plays</v>
      </c>
      <c r="S3416" s="10">
        <f t="shared" si="322"/>
        <v>39022.832465277781</v>
      </c>
      <c r="T3416" s="10">
        <f t="shared" si="323"/>
        <v>39052.332638888889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theater/</v>
      </c>
      <c r="R3417" t="str">
        <f t="shared" si="321"/>
        <v>plays</v>
      </c>
      <c r="S3417" s="10">
        <f t="shared" si="322"/>
        <v>38814.144166666665</v>
      </c>
      <c r="T3417" s="10">
        <f t="shared" si="323"/>
        <v>38824.979166666672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theater/</v>
      </c>
      <c r="R3418" t="str">
        <f t="shared" si="321"/>
        <v>plays</v>
      </c>
      <c r="S3418" s="10">
        <f t="shared" si="322"/>
        <v>38436.412557870368</v>
      </c>
      <c r="T3418" s="10">
        <f t="shared" si="323"/>
        <v>38464.770833333328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theater/</v>
      </c>
      <c r="R3419" t="str">
        <f t="shared" si="321"/>
        <v>plays</v>
      </c>
      <c r="S3419" s="10">
        <f t="shared" si="322"/>
        <v>38241.91375</v>
      </c>
      <c r="T3419" s="10">
        <f t="shared" si="323"/>
        <v>38285.029861111114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theater/</v>
      </c>
      <c r="R3420" t="str">
        <f t="shared" si="321"/>
        <v>plays</v>
      </c>
      <c r="S3420" s="10">
        <f t="shared" si="322"/>
        <v>38099.83457175926</v>
      </c>
      <c r="T3420" s="10">
        <f t="shared" si="323"/>
        <v>38129.83457175926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theater/</v>
      </c>
      <c r="R3421" t="str">
        <f t="shared" si="321"/>
        <v>plays</v>
      </c>
      <c r="S3421" s="10">
        <f t="shared" si="322"/>
        <v>38795.821585648147</v>
      </c>
      <c r="T3421" s="10">
        <f t="shared" si="323"/>
        <v>38813.895833333328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theater/</v>
      </c>
      <c r="R3422" t="str">
        <f t="shared" si="321"/>
        <v>plays</v>
      </c>
      <c r="S3422" s="10">
        <f t="shared" si="322"/>
        <v>38752.090300925927</v>
      </c>
      <c r="T3422" s="10">
        <f t="shared" si="323"/>
        <v>38761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theater/</v>
      </c>
      <c r="R3423" t="str">
        <f t="shared" si="321"/>
        <v>plays</v>
      </c>
      <c r="S3423" s="10">
        <f t="shared" si="322"/>
        <v>38384.791238425925</v>
      </c>
      <c r="T3423" s="10">
        <f t="shared" si="323"/>
        <v>38414.791238425925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theater/</v>
      </c>
      <c r="R3424" t="str">
        <f t="shared" si="321"/>
        <v>plays</v>
      </c>
      <c r="S3424" s="10">
        <f t="shared" si="322"/>
        <v>38670.562222222223</v>
      </c>
      <c r="T3424" s="10">
        <f t="shared" si="323"/>
        <v>38699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theater/</v>
      </c>
      <c r="R3425" t="str">
        <f t="shared" si="321"/>
        <v>plays</v>
      </c>
      <c r="S3425" s="10">
        <f t="shared" si="322"/>
        <v>38435.911354166667</v>
      </c>
      <c r="T3425" s="10">
        <f t="shared" si="323"/>
        <v>38465.911354166667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theater/</v>
      </c>
      <c r="R3426" t="str">
        <f t="shared" si="321"/>
        <v>plays</v>
      </c>
      <c r="S3426" s="10">
        <f t="shared" si="322"/>
        <v>38365.676898148144</v>
      </c>
      <c r="T3426" s="10">
        <f t="shared" si="323"/>
        <v>38387.290972222225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theater/</v>
      </c>
      <c r="R3427" t="str">
        <f t="shared" si="321"/>
        <v>plays</v>
      </c>
      <c r="S3427" s="10">
        <f t="shared" si="322"/>
        <v>38231.617314814815</v>
      </c>
      <c r="T3427" s="10">
        <f t="shared" si="323"/>
        <v>38263.617314814815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theater/</v>
      </c>
      <c r="R3428" t="str">
        <f t="shared" si="321"/>
        <v>plays</v>
      </c>
      <c r="S3428" s="10">
        <f t="shared" si="322"/>
        <v>38231.056747685187</v>
      </c>
      <c r="T3428" s="10">
        <f t="shared" si="323"/>
        <v>38250.083333333336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theater/</v>
      </c>
      <c r="R3429" t="str">
        <f t="shared" si="321"/>
        <v>plays</v>
      </c>
      <c r="S3429" s="10">
        <f t="shared" si="322"/>
        <v>38139.645277777774</v>
      </c>
      <c r="T3429" s="10">
        <f t="shared" si="323"/>
        <v>38169.645277777774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theater/</v>
      </c>
      <c r="R3430" t="str">
        <f t="shared" si="321"/>
        <v>plays</v>
      </c>
      <c r="S3430" s="10">
        <f t="shared" si="322"/>
        <v>38385.720451388886</v>
      </c>
      <c r="T3430" s="10">
        <f t="shared" si="323"/>
        <v>38410.708333333328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theater/</v>
      </c>
      <c r="R3431" t="str">
        <f t="shared" si="321"/>
        <v>plays</v>
      </c>
      <c r="S3431" s="10">
        <f t="shared" si="322"/>
        <v>39009.021539351852</v>
      </c>
      <c r="T3431" s="10">
        <f t="shared" si="323"/>
        <v>39023.021539351852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theater/</v>
      </c>
      <c r="R3432" t="str">
        <f t="shared" si="321"/>
        <v>plays</v>
      </c>
      <c r="S3432" s="10">
        <f t="shared" si="322"/>
        <v>38167.945613425924</v>
      </c>
      <c r="T3432" s="10">
        <f t="shared" si="323"/>
        <v>38197.945613425924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theater/</v>
      </c>
      <c r="R3433" t="str">
        <f t="shared" si="321"/>
        <v>plays</v>
      </c>
      <c r="S3433" s="10">
        <f t="shared" si="322"/>
        <v>38186.730937500004</v>
      </c>
      <c r="T3433" s="10">
        <f t="shared" si="323"/>
        <v>38216.730937500004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theater/</v>
      </c>
      <c r="R3434" t="str">
        <f t="shared" si="321"/>
        <v>plays</v>
      </c>
      <c r="S3434" s="10">
        <f t="shared" si="322"/>
        <v>38727.581180555557</v>
      </c>
      <c r="T3434" s="10">
        <f t="shared" si="323"/>
        <v>38752.916666666672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theater/</v>
      </c>
      <c r="R3435" t="str">
        <f t="shared" si="321"/>
        <v>plays</v>
      </c>
      <c r="S3435" s="10">
        <f t="shared" si="322"/>
        <v>38123.063136574077</v>
      </c>
      <c r="T3435" s="10">
        <f t="shared" si="323"/>
        <v>38154.125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theater/</v>
      </c>
      <c r="R3436" t="str">
        <f t="shared" si="321"/>
        <v>plays</v>
      </c>
      <c r="S3436" s="10">
        <f t="shared" si="322"/>
        <v>38147.380428240744</v>
      </c>
      <c r="T3436" s="10">
        <f t="shared" si="323"/>
        <v>38177.380428240744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theater/</v>
      </c>
      <c r="R3437" t="str">
        <f t="shared" si="321"/>
        <v>plays</v>
      </c>
      <c r="S3437" s="10">
        <f t="shared" si="322"/>
        <v>38919.61681712963</v>
      </c>
      <c r="T3437" s="10">
        <f t="shared" si="323"/>
        <v>38936.125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theater/</v>
      </c>
      <c r="R3438" t="str">
        <f t="shared" si="321"/>
        <v>plays</v>
      </c>
      <c r="S3438" s="10">
        <f t="shared" si="322"/>
        <v>38198.541585648149</v>
      </c>
      <c r="T3438" s="10">
        <f t="shared" si="323"/>
        <v>38219.686111111114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theater/</v>
      </c>
      <c r="R3439" t="str">
        <f t="shared" si="321"/>
        <v>plays</v>
      </c>
      <c r="S3439" s="10">
        <f t="shared" si="322"/>
        <v>38552.710879629631</v>
      </c>
      <c r="T3439" s="10">
        <f t="shared" si="323"/>
        <v>38582.710879629631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theater/</v>
      </c>
      <c r="R3440" t="str">
        <f t="shared" si="321"/>
        <v>plays</v>
      </c>
      <c r="S3440" s="10">
        <f t="shared" si="322"/>
        <v>38447.927858796291</v>
      </c>
      <c r="T3440" s="10">
        <f t="shared" si="323"/>
        <v>38473.875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theater/</v>
      </c>
      <c r="R3441" t="str">
        <f t="shared" si="321"/>
        <v>plays</v>
      </c>
      <c r="S3441" s="10">
        <f t="shared" si="322"/>
        <v>38721.911226851851</v>
      </c>
      <c r="T3441" s="10">
        <f t="shared" si="323"/>
        <v>38735.207638888889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theater/</v>
      </c>
      <c r="R3442" t="str">
        <f t="shared" si="321"/>
        <v>plays</v>
      </c>
      <c r="S3442" s="10">
        <f t="shared" si="322"/>
        <v>38156.12300925926</v>
      </c>
      <c r="T3442" s="10">
        <f t="shared" si="323"/>
        <v>38178.677083333336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theater/</v>
      </c>
      <c r="R3443" t="str">
        <f t="shared" si="321"/>
        <v>plays</v>
      </c>
      <c r="S3443" s="10">
        <f t="shared" si="322"/>
        <v>38641.429641203707</v>
      </c>
      <c r="T3443" s="10">
        <f t="shared" si="323"/>
        <v>38668.845138888893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theater/</v>
      </c>
      <c r="R3444" t="str">
        <f t="shared" si="321"/>
        <v>plays</v>
      </c>
      <c r="S3444" s="10">
        <f t="shared" si="322"/>
        <v>38471.841111111105</v>
      </c>
      <c r="T3444" s="10">
        <f t="shared" si="323"/>
        <v>38501.841111111105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theater/</v>
      </c>
      <c r="R3445" t="str">
        <f t="shared" si="321"/>
        <v>plays</v>
      </c>
      <c r="S3445" s="10">
        <f t="shared" si="322"/>
        <v>38208.524837962963</v>
      </c>
      <c r="T3445" s="10">
        <f t="shared" si="323"/>
        <v>38238.524837962963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theater/</v>
      </c>
      <c r="R3446" t="str">
        <f t="shared" si="321"/>
        <v>plays</v>
      </c>
      <c r="S3446" s="10">
        <f t="shared" si="322"/>
        <v>38868.291504629626</v>
      </c>
      <c r="T3446" s="10">
        <f t="shared" si="323"/>
        <v>38876.582638888889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theater/</v>
      </c>
      <c r="R3447" t="str">
        <f t="shared" si="321"/>
        <v>plays</v>
      </c>
      <c r="S3447" s="10">
        <f t="shared" si="322"/>
        <v>38619.530509259261</v>
      </c>
      <c r="T3447" s="10">
        <f t="shared" si="323"/>
        <v>38647.530509259261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theater/</v>
      </c>
      <c r="R3448" t="str">
        <f t="shared" si="321"/>
        <v>plays</v>
      </c>
      <c r="S3448" s="10">
        <f t="shared" si="322"/>
        <v>38363.832465277781</v>
      </c>
      <c r="T3448" s="10">
        <f t="shared" si="323"/>
        <v>38387.513888888891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theater/</v>
      </c>
      <c r="R3449" t="str">
        <f t="shared" si="321"/>
        <v>plays</v>
      </c>
      <c r="S3449" s="10">
        <f t="shared" si="322"/>
        <v>38749.889027777783</v>
      </c>
      <c r="T3449" s="10">
        <f t="shared" si="323"/>
        <v>38794.847361111111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theater/</v>
      </c>
      <c r="R3450" t="str">
        <f t="shared" si="321"/>
        <v>plays</v>
      </c>
      <c r="S3450" s="10">
        <f t="shared" si="322"/>
        <v>38307.119085648148</v>
      </c>
      <c r="T3450" s="10">
        <f t="shared" si="323"/>
        <v>38337.119085648148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theater/</v>
      </c>
      <c r="R3451" t="str">
        <f t="shared" si="321"/>
        <v>plays</v>
      </c>
      <c r="S3451" s="10">
        <f t="shared" si="322"/>
        <v>38879.052523148144</v>
      </c>
      <c r="T3451" s="10">
        <f t="shared" si="323"/>
        <v>38907.166666666672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theater/</v>
      </c>
      <c r="R3452" t="str">
        <f t="shared" si="321"/>
        <v>plays</v>
      </c>
      <c r="S3452" s="10">
        <f t="shared" si="322"/>
        <v>38383.704525462963</v>
      </c>
      <c r="T3452" s="10">
        <f t="shared" si="323"/>
        <v>38443.662858796291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theater/</v>
      </c>
      <c r="R3453" t="str">
        <f t="shared" si="321"/>
        <v>plays</v>
      </c>
      <c r="S3453" s="10">
        <f t="shared" si="322"/>
        <v>38435.723692129628</v>
      </c>
      <c r="T3453" s="10">
        <f t="shared" si="323"/>
        <v>38462.723692129628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theater/</v>
      </c>
      <c r="R3454" t="str">
        <f t="shared" si="321"/>
        <v>plays</v>
      </c>
      <c r="S3454" s="10">
        <f t="shared" si="322"/>
        <v>38167.639189814814</v>
      </c>
      <c r="T3454" s="10">
        <f t="shared" si="323"/>
        <v>38190.165972222225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theater/</v>
      </c>
      <c r="R3455" t="str">
        <f t="shared" si="321"/>
        <v>plays</v>
      </c>
      <c r="S3455" s="10">
        <f t="shared" si="322"/>
        <v>38882.97865740741</v>
      </c>
      <c r="T3455" s="10">
        <f t="shared" si="323"/>
        <v>38942.97865740741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theater/</v>
      </c>
      <c r="R3456" t="str">
        <f t="shared" si="321"/>
        <v>plays</v>
      </c>
      <c r="S3456" s="10">
        <f t="shared" si="322"/>
        <v>38168.698599537034</v>
      </c>
      <c r="T3456" s="10">
        <f t="shared" si="323"/>
        <v>38198.698599537034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theater/</v>
      </c>
      <c r="R3457" t="str">
        <f t="shared" si="321"/>
        <v>plays</v>
      </c>
      <c r="S3457" s="10">
        <f t="shared" si="322"/>
        <v>38973.7503125</v>
      </c>
      <c r="T3457" s="10">
        <f t="shared" si="323"/>
        <v>39003.7503125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theater/</v>
      </c>
      <c r="R3458" t="str">
        <f t="shared" si="321"/>
        <v>plays</v>
      </c>
      <c r="S3458" s="10">
        <f t="shared" si="322"/>
        <v>38168.205636574072</v>
      </c>
      <c r="T3458" s="10">
        <f t="shared" si="323"/>
        <v>38199.290972222225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5">
        <f t="shared" ref="P3459:P3522" si="325">E3459/L3459</f>
        <v>50.981818181818184</v>
      </c>
      <c r="Q3459" t="str">
        <f t="shared" ref="Q3459:Q3522" si="326">LEFT(N3459,FIND("/",N3459))</f>
        <v>theater/</v>
      </c>
      <c r="R3459" t="str">
        <f t="shared" ref="R3459:R3522" si="327">RIGHT(N3459,LEN(N3459)-FIND("/",N3459))</f>
        <v>plays</v>
      </c>
      <c r="S3459" s="10">
        <f t="shared" ref="S3459:S3522" si="328">(((J3459/60)/60)/24+DATE(1960,1,1))</f>
        <v>38363.706678240742</v>
      </c>
      <c r="T3459" s="10">
        <f t="shared" ref="T3459:T3522" si="329">(((I3459/60)/60)/24+DATE(1960,1,1))</f>
        <v>38394.249305555553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theater/</v>
      </c>
      <c r="R3460" t="str">
        <f t="shared" si="327"/>
        <v>plays</v>
      </c>
      <c r="S3460" s="10">
        <f t="shared" si="328"/>
        <v>38358.202581018515</v>
      </c>
      <c r="T3460" s="10">
        <f t="shared" si="329"/>
        <v>38385.185416666667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theater/</v>
      </c>
      <c r="R3461" t="str">
        <f t="shared" si="327"/>
        <v>plays</v>
      </c>
      <c r="S3461" s="10">
        <f t="shared" si="328"/>
        <v>38827.479861111111</v>
      </c>
      <c r="T3461" s="10">
        <f t="shared" si="329"/>
        <v>38857.479861111111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theater/</v>
      </c>
      <c r="R3462" t="str">
        <f t="shared" si="327"/>
        <v>plays</v>
      </c>
      <c r="S3462" s="10">
        <f t="shared" si="328"/>
        <v>38199.527222222219</v>
      </c>
      <c r="T3462" s="10">
        <f t="shared" si="329"/>
        <v>38213.527222222219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theater/</v>
      </c>
      <c r="R3463" t="str">
        <f t="shared" si="327"/>
        <v>plays</v>
      </c>
      <c r="S3463" s="10">
        <f t="shared" si="328"/>
        <v>38990.632858796293</v>
      </c>
      <c r="T3463" s="10">
        <f t="shared" si="329"/>
        <v>39019.125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theater/</v>
      </c>
      <c r="R3464" t="str">
        <f t="shared" si="327"/>
        <v>plays</v>
      </c>
      <c r="S3464" s="10">
        <f t="shared" si="328"/>
        <v>38526.898472222223</v>
      </c>
      <c r="T3464" s="10">
        <f t="shared" si="329"/>
        <v>38542.75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theater/</v>
      </c>
      <c r="R3465" t="str">
        <f t="shared" si="327"/>
        <v>plays</v>
      </c>
      <c r="S3465" s="10">
        <f t="shared" si="328"/>
        <v>38959.918807870374</v>
      </c>
      <c r="T3465" s="10">
        <f t="shared" si="329"/>
        <v>39001.165972222225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theater/</v>
      </c>
      <c r="R3466" t="str">
        <f t="shared" si="327"/>
        <v>plays</v>
      </c>
      <c r="S3466" s="10">
        <f t="shared" si="328"/>
        <v>38922.130057870367</v>
      </c>
      <c r="T3466" s="10">
        <f t="shared" si="329"/>
        <v>38952.130057870367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theater/</v>
      </c>
      <c r="R3467" t="str">
        <f t="shared" si="327"/>
        <v>plays</v>
      </c>
      <c r="S3467" s="10">
        <f t="shared" si="328"/>
        <v>38547.625833333332</v>
      </c>
      <c r="T3467" s="10">
        <f t="shared" si="329"/>
        <v>38572.666666666672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theater/</v>
      </c>
      <c r="R3468" t="str">
        <f t="shared" si="327"/>
        <v>plays</v>
      </c>
      <c r="S3468" s="10">
        <f t="shared" si="328"/>
        <v>38767.019097222219</v>
      </c>
      <c r="T3468" s="10">
        <f t="shared" si="329"/>
        <v>38826.977430555555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theater/</v>
      </c>
      <c r="R3469" t="str">
        <f t="shared" si="327"/>
        <v>plays</v>
      </c>
      <c r="S3469" s="10">
        <f t="shared" si="328"/>
        <v>38400.671666666662</v>
      </c>
      <c r="T3469" s="10">
        <f t="shared" si="329"/>
        <v>38430.630000000005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theater/</v>
      </c>
      <c r="R3470" t="str">
        <f t="shared" si="327"/>
        <v>plays</v>
      </c>
      <c r="S3470" s="10">
        <f t="shared" si="328"/>
        <v>38952.765381944439</v>
      </c>
      <c r="T3470" s="10">
        <f t="shared" si="329"/>
        <v>38981.125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theater/</v>
      </c>
      <c r="R3471" t="str">
        <f t="shared" si="327"/>
        <v>plays</v>
      </c>
      <c r="S3471" s="10">
        <f t="shared" si="328"/>
        <v>38805.641724537039</v>
      </c>
      <c r="T3471" s="10">
        <f t="shared" si="329"/>
        <v>38835.641724537039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theater/</v>
      </c>
      <c r="R3472" t="str">
        <f t="shared" si="327"/>
        <v>plays</v>
      </c>
      <c r="S3472" s="10">
        <f t="shared" si="328"/>
        <v>38876.022013888884</v>
      </c>
      <c r="T3472" s="10">
        <f t="shared" si="329"/>
        <v>38913.901388888888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theater/</v>
      </c>
      <c r="R3473" t="str">
        <f t="shared" si="327"/>
        <v>plays</v>
      </c>
      <c r="S3473" s="10">
        <f t="shared" si="328"/>
        <v>38188.820486111108</v>
      </c>
      <c r="T3473" s="10">
        <f t="shared" si="329"/>
        <v>38229.833333333336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theater/</v>
      </c>
      <c r="R3474" t="str">
        <f t="shared" si="327"/>
        <v>plays</v>
      </c>
      <c r="S3474" s="10">
        <f t="shared" si="328"/>
        <v>38275.170497685183</v>
      </c>
      <c r="T3474" s="10">
        <f t="shared" si="329"/>
        <v>38296.249305555553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theater/</v>
      </c>
      <c r="R3475" t="str">
        <f t="shared" si="327"/>
        <v>plays</v>
      </c>
      <c r="S3475" s="10">
        <f t="shared" si="328"/>
        <v>38409.834444444445</v>
      </c>
      <c r="T3475" s="10">
        <f t="shared" si="329"/>
        <v>38430.852083333331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theater/</v>
      </c>
      <c r="R3476" t="str">
        <f t="shared" si="327"/>
        <v>plays</v>
      </c>
      <c r="S3476" s="10">
        <f t="shared" si="328"/>
        <v>38888.501516203702</v>
      </c>
      <c r="T3476" s="10">
        <f t="shared" si="329"/>
        <v>38918.501516203702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theater/</v>
      </c>
      <c r="R3477" t="str">
        <f t="shared" si="327"/>
        <v>plays</v>
      </c>
      <c r="S3477" s="10">
        <f t="shared" si="328"/>
        <v>38265.880833333329</v>
      </c>
      <c r="T3477" s="10">
        <f t="shared" si="329"/>
        <v>38293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theater/</v>
      </c>
      <c r="R3478" t="str">
        <f t="shared" si="327"/>
        <v>plays</v>
      </c>
      <c r="S3478" s="10">
        <f t="shared" si="328"/>
        <v>38268.279976851853</v>
      </c>
      <c r="T3478" s="10">
        <f t="shared" si="329"/>
        <v>38286.125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theater/</v>
      </c>
      <c r="R3479" t="str">
        <f t="shared" si="327"/>
        <v>plays</v>
      </c>
      <c r="S3479" s="10">
        <f t="shared" si="328"/>
        <v>38475.736608796295</v>
      </c>
      <c r="T3479" s="10">
        <f t="shared" si="329"/>
        <v>38488.125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theater/</v>
      </c>
      <c r="R3480" t="str">
        <f t="shared" si="327"/>
        <v>plays</v>
      </c>
      <c r="S3480" s="10">
        <f t="shared" si="328"/>
        <v>38400.916921296302</v>
      </c>
      <c r="T3480" s="10">
        <f t="shared" si="329"/>
        <v>38426.875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theater/</v>
      </c>
      <c r="R3481" t="str">
        <f t="shared" si="327"/>
        <v>plays</v>
      </c>
      <c r="S3481" s="10">
        <f t="shared" si="328"/>
        <v>38128.855092592588</v>
      </c>
      <c r="T3481" s="10">
        <f t="shared" si="329"/>
        <v>38158.855092592588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theater/</v>
      </c>
      <c r="R3482" t="str">
        <f t="shared" si="327"/>
        <v>plays</v>
      </c>
      <c r="S3482" s="10">
        <f t="shared" si="328"/>
        <v>38518.317442129628</v>
      </c>
      <c r="T3482" s="10">
        <f t="shared" si="329"/>
        <v>38542.875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theater/</v>
      </c>
      <c r="R3483" t="str">
        <f t="shared" si="327"/>
        <v>plays</v>
      </c>
      <c r="S3483" s="10">
        <f t="shared" si="328"/>
        <v>38336.24754629629</v>
      </c>
      <c r="T3483" s="10">
        <f t="shared" si="329"/>
        <v>38353.24754629629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theater/</v>
      </c>
      <c r="R3484" t="str">
        <f t="shared" si="327"/>
        <v>plays</v>
      </c>
      <c r="S3484" s="10">
        <f t="shared" si="328"/>
        <v>38143.771597222221</v>
      </c>
      <c r="T3484" s="10">
        <f t="shared" si="329"/>
        <v>38173.771597222221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theater/</v>
      </c>
      <c r="R3485" t="str">
        <f t="shared" si="327"/>
        <v>plays</v>
      </c>
      <c r="S3485" s="10">
        <f t="shared" si="328"/>
        <v>38140.668761574074</v>
      </c>
      <c r="T3485" s="10">
        <f t="shared" si="329"/>
        <v>38170.668761574074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theater/</v>
      </c>
      <c r="R3486" t="str">
        <f t="shared" si="327"/>
        <v>plays</v>
      </c>
      <c r="S3486" s="10">
        <f t="shared" si="328"/>
        <v>38853.760405092587</v>
      </c>
      <c r="T3486" s="10">
        <f t="shared" si="329"/>
        <v>38883.760405092587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theater/</v>
      </c>
      <c r="R3487" t="str">
        <f t="shared" si="327"/>
        <v>plays</v>
      </c>
      <c r="S3487" s="10">
        <f t="shared" si="328"/>
        <v>38719.693055555559</v>
      </c>
      <c r="T3487" s="10">
        <f t="shared" si="329"/>
        <v>38749.693055555559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theater/</v>
      </c>
      <c r="R3488" t="str">
        <f t="shared" si="327"/>
        <v>plays</v>
      </c>
      <c r="S3488" s="10">
        <f t="shared" si="328"/>
        <v>38473.87501157407</v>
      </c>
      <c r="T3488" s="10">
        <f t="shared" si="329"/>
        <v>38505.290972222225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theater/</v>
      </c>
      <c r="R3489" t="str">
        <f t="shared" si="327"/>
        <v>plays</v>
      </c>
      <c r="S3489" s="10">
        <f t="shared" si="328"/>
        <v>38496.940416666665</v>
      </c>
      <c r="T3489" s="10">
        <f t="shared" si="329"/>
        <v>38526.940416666665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theater/</v>
      </c>
      <c r="R3490" t="str">
        <f t="shared" si="327"/>
        <v>plays</v>
      </c>
      <c r="S3490" s="10">
        <f t="shared" si="328"/>
        <v>38434.768055555556</v>
      </c>
      <c r="T3490" s="10">
        <f t="shared" si="329"/>
        <v>38458.666666666672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theater/</v>
      </c>
      <c r="R3491" t="str">
        <f t="shared" si="327"/>
        <v>plays</v>
      </c>
      <c r="S3491" s="10">
        <f t="shared" si="328"/>
        <v>38100.635775462964</v>
      </c>
      <c r="T3491" s="10">
        <f t="shared" si="329"/>
        <v>38130.875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theater/</v>
      </c>
      <c r="R3492" t="str">
        <f t="shared" si="327"/>
        <v>plays</v>
      </c>
      <c r="S3492" s="10">
        <f t="shared" si="328"/>
        <v>38790.802361111113</v>
      </c>
      <c r="T3492" s="10">
        <f t="shared" si="329"/>
        <v>38820.802361111113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theater/</v>
      </c>
      <c r="R3493" t="str">
        <f t="shared" si="327"/>
        <v>plays</v>
      </c>
      <c r="S3493" s="10">
        <f t="shared" si="328"/>
        <v>38468.249814814815</v>
      </c>
      <c r="T3493" s="10">
        <f t="shared" si="329"/>
        <v>38489.249814814815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theater/</v>
      </c>
      <c r="R3494" t="str">
        <f t="shared" si="327"/>
        <v>plays</v>
      </c>
      <c r="S3494" s="10">
        <f t="shared" si="328"/>
        <v>38615.009224537032</v>
      </c>
      <c r="T3494" s="10">
        <f t="shared" si="329"/>
        <v>38650.009224537032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theater/</v>
      </c>
      <c r="R3495" t="str">
        <f t="shared" si="327"/>
        <v>plays</v>
      </c>
      <c r="S3495" s="10">
        <f t="shared" si="328"/>
        <v>38195.866157407407</v>
      </c>
      <c r="T3495" s="10">
        <f t="shared" si="329"/>
        <v>38215.21597222222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theater/</v>
      </c>
      <c r="R3496" t="str">
        <f t="shared" si="327"/>
        <v>plays</v>
      </c>
      <c r="S3496" s="10">
        <f t="shared" si="328"/>
        <v>39036.214988425927</v>
      </c>
      <c r="T3496" s="10">
        <f t="shared" si="329"/>
        <v>39047.25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theater/</v>
      </c>
      <c r="R3497" t="str">
        <f t="shared" si="327"/>
        <v>plays</v>
      </c>
      <c r="S3497" s="10">
        <f t="shared" si="328"/>
        <v>38262.762835648151</v>
      </c>
      <c r="T3497" s="10">
        <f t="shared" si="329"/>
        <v>38291.720833333333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theater/</v>
      </c>
      <c r="R3498" t="str">
        <f t="shared" si="327"/>
        <v>plays</v>
      </c>
      <c r="S3498" s="10">
        <f t="shared" si="328"/>
        <v>38931.846828703703</v>
      </c>
      <c r="T3498" s="10">
        <f t="shared" si="329"/>
        <v>38971.846828703703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theater/</v>
      </c>
      <c r="R3499" t="str">
        <f t="shared" si="327"/>
        <v>plays</v>
      </c>
      <c r="S3499" s="10">
        <f t="shared" si="328"/>
        <v>38858.741944444439</v>
      </c>
      <c r="T3499" s="10">
        <f t="shared" si="329"/>
        <v>38870.916666666672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theater/</v>
      </c>
      <c r="R3500" t="str">
        <f t="shared" si="327"/>
        <v>plays</v>
      </c>
      <c r="S3500" s="10">
        <f t="shared" si="328"/>
        <v>38806.15861111111</v>
      </c>
      <c r="T3500" s="10">
        <f t="shared" si="329"/>
        <v>38865.905555555553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theater/</v>
      </c>
      <c r="R3501" t="str">
        <f t="shared" si="327"/>
        <v>plays</v>
      </c>
      <c r="S3501" s="10">
        <f t="shared" si="328"/>
        <v>38479.036168981482</v>
      </c>
      <c r="T3501" s="10">
        <f t="shared" si="329"/>
        <v>38533.290972222225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theater/</v>
      </c>
      <c r="R3502" t="str">
        <f t="shared" si="327"/>
        <v>plays</v>
      </c>
      <c r="S3502" s="10">
        <f t="shared" si="328"/>
        <v>38766.91942129629</v>
      </c>
      <c r="T3502" s="10">
        <f t="shared" si="329"/>
        <v>38783.207638888889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theater/</v>
      </c>
      <c r="R3503" t="str">
        <f t="shared" si="327"/>
        <v>plays</v>
      </c>
      <c r="S3503" s="10">
        <f t="shared" si="328"/>
        <v>38580.763831018514</v>
      </c>
      <c r="T3503" s="10">
        <f t="shared" si="329"/>
        <v>38605.763831018514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theater/</v>
      </c>
      <c r="R3504" t="str">
        <f t="shared" si="327"/>
        <v>plays</v>
      </c>
      <c r="S3504" s="10">
        <f t="shared" si="328"/>
        <v>38777.839398148149</v>
      </c>
      <c r="T3504" s="10">
        <f t="shared" si="329"/>
        <v>38792.165972222225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theater/</v>
      </c>
      <c r="R3505" t="str">
        <f t="shared" si="327"/>
        <v>plays</v>
      </c>
      <c r="S3505" s="10">
        <f t="shared" si="328"/>
        <v>38892.478333333333</v>
      </c>
      <c r="T3505" s="10">
        <f t="shared" si="329"/>
        <v>38922.478333333333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theater/</v>
      </c>
      <c r="R3506" t="str">
        <f t="shared" si="327"/>
        <v>plays</v>
      </c>
      <c r="S3506" s="10">
        <f t="shared" si="328"/>
        <v>38644.748738425929</v>
      </c>
      <c r="T3506" s="10">
        <f t="shared" si="329"/>
        <v>38674.790405092594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theater/</v>
      </c>
      <c r="R3507" t="str">
        <f t="shared" si="327"/>
        <v>plays</v>
      </c>
      <c r="S3507" s="10">
        <f t="shared" si="328"/>
        <v>38107.935706018521</v>
      </c>
      <c r="T3507" s="10">
        <f t="shared" si="329"/>
        <v>38119.166666666664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theater/</v>
      </c>
      <c r="R3508" t="str">
        <f t="shared" si="327"/>
        <v>plays</v>
      </c>
      <c r="S3508" s="10">
        <f t="shared" si="328"/>
        <v>38176.734259259261</v>
      </c>
      <c r="T3508" s="10">
        <f t="shared" si="329"/>
        <v>38221.734259259261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theater/</v>
      </c>
      <c r="R3509" t="str">
        <f t="shared" si="327"/>
        <v>plays</v>
      </c>
      <c r="S3509" s="10">
        <f t="shared" si="328"/>
        <v>38838.92288194444</v>
      </c>
      <c r="T3509" s="10">
        <f t="shared" si="329"/>
        <v>38868.92288194444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theater/</v>
      </c>
      <c r="R3510" t="str">
        <f t="shared" si="327"/>
        <v>plays</v>
      </c>
      <c r="S3510" s="10">
        <f t="shared" si="328"/>
        <v>38824.729780092588</v>
      </c>
      <c r="T3510" s="10">
        <f t="shared" si="329"/>
        <v>38847.875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theater/</v>
      </c>
      <c r="R3511" t="str">
        <f t="shared" si="327"/>
        <v>plays</v>
      </c>
      <c r="S3511" s="10">
        <f t="shared" si="328"/>
        <v>38297.859560185185</v>
      </c>
      <c r="T3511" s="10">
        <f t="shared" si="329"/>
        <v>38311.204861111109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theater/</v>
      </c>
      <c r="R3512" t="str">
        <f t="shared" si="327"/>
        <v>plays</v>
      </c>
      <c r="S3512" s="10">
        <f t="shared" si="328"/>
        <v>38149.62090277778</v>
      </c>
      <c r="T3512" s="10">
        <f t="shared" si="329"/>
        <v>38169.62090277778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theater/</v>
      </c>
      <c r="R3513" t="str">
        <f t="shared" si="327"/>
        <v>plays</v>
      </c>
      <c r="S3513" s="10">
        <f t="shared" si="328"/>
        <v>38274.873784722222</v>
      </c>
      <c r="T3513" s="10">
        <f t="shared" si="329"/>
        <v>38297.770833333336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theater/</v>
      </c>
      <c r="R3514" t="str">
        <f t="shared" si="327"/>
        <v>plays</v>
      </c>
      <c r="S3514" s="10">
        <f t="shared" si="328"/>
        <v>38404.536944444444</v>
      </c>
      <c r="T3514" s="10">
        <f t="shared" si="329"/>
        <v>38464.49527777778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theater/</v>
      </c>
      <c r="R3515" t="str">
        <f t="shared" si="327"/>
        <v>plays</v>
      </c>
      <c r="S3515" s="10">
        <f t="shared" si="328"/>
        <v>38128.096203703702</v>
      </c>
      <c r="T3515" s="10">
        <f t="shared" si="329"/>
        <v>38141.207638888889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theater/</v>
      </c>
      <c r="R3516" t="str">
        <f t="shared" si="327"/>
        <v>plays</v>
      </c>
      <c r="S3516" s="10">
        <f t="shared" si="328"/>
        <v>38367.846666666665</v>
      </c>
      <c r="T3516" s="10">
        <f t="shared" si="329"/>
        <v>38384.207638888889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theater/</v>
      </c>
      <c r="R3517" t="str">
        <f t="shared" si="327"/>
        <v>plays</v>
      </c>
      <c r="S3517" s="10">
        <f t="shared" si="328"/>
        <v>38472.772812499999</v>
      </c>
      <c r="T3517" s="10">
        <f t="shared" si="329"/>
        <v>38502.772812499999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theater/</v>
      </c>
      <c r="R3518" t="str">
        <f t="shared" si="327"/>
        <v>plays</v>
      </c>
      <c r="S3518" s="10">
        <f t="shared" si="328"/>
        <v>38203.010069444441</v>
      </c>
      <c r="T3518" s="10">
        <f t="shared" si="329"/>
        <v>38237.125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theater/</v>
      </c>
      <c r="R3519" t="str">
        <f t="shared" si="327"/>
        <v>plays</v>
      </c>
      <c r="S3519" s="10">
        <f t="shared" si="328"/>
        <v>38141.817523148151</v>
      </c>
      <c r="T3519" s="10">
        <f t="shared" si="329"/>
        <v>38171.458333333336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theater/</v>
      </c>
      <c r="R3520" t="str">
        <f t="shared" si="327"/>
        <v>plays</v>
      </c>
      <c r="S3520" s="10">
        <f t="shared" si="328"/>
        <v>38240.783553240741</v>
      </c>
      <c r="T3520" s="10">
        <f t="shared" si="329"/>
        <v>38261.597916666666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theater/</v>
      </c>
      <c r="R3521" t="str">
        <f t="shared" si="327"/>
        <v>plays</v>
      </c>
      <c r="S3521" s="10">
        <f t="shared" si="328"/>
        <v>38384.598958333328</v>
      </c>
      <c r="T3521" s="10">
        <f t="shared" si="329"/>
        <v>38414.598958333328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theater/</v>
      </c>
      <c r="R3522" t="str">
        <f t="shared" si="327"/>
        <v>plays</v>
      </c>
      <c r="S3522" s="10">
        <f t="shared" si="328"/>
        <v>38574.824212962965</v>
      </c>
      <c r="T3522" s="10">
        <f t="shared" si="329"/>
        <v>38600.57430555555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5">
        <f t="shared" ref="P3523:P3586" si="331">E3523/L3523</f>
        <v>45.615384615384613</v>
      </c>
      <c r="Q3523" t="str">
        <f t="shared" ref="Q3523:Q3586" si="332">LEFT(N3523,FIND("/",N3523))</f>
        <v>theater/</v>
      </c>
      <c r="R3523" t="str">
        <f t="shared" ref="R3523:R3586" si="333">RIGHT(N3523,LEN(N3523)-FIND("/",N3523))</f>
        <v>plays</v>
      </c>
      <c r="S3523" s="10">
        <f t="shared" ref="S3523:S3586" si="334">(((J3523/60)/60)/24+DATE(1960,1,1))</f>
        <v>38228.361342592594</v>
      </c>
      <c r="T3523" s="10">
        <f t="shared" ref="T3523:T3586" si="335">(((I3523/60)/60)/24+DATE(1960,1,1))</f>
        <v>38258.361342592594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theater/</v>
      </c>
      <c r="R3524" t="str">
        <f t="shared" si="333"/>
        <v>plays</v>
      </c>
      <c r="S3524" s="10">
        <f t="shared" si="334"/>
        <v>38581.789884259255</v>
      </c>
      <c r="T3524" s="10">
        <f t="shared" si="335"/>
        <v>38609.420833333337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theater/</v>
      </c>
      <c r="R3525" t="str">
        <f t="shared" si="333"/>
        <v>plays</v>
      </c>
      <c r="S3525" s="10">
        <f t="shared" si="334"/>
        <v>38928.397546296299</v>
      </c>
      <c r="T3525" s="10">
        <f t="shared" si="335"/>
        <v>38985.958333333328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theater/</v>
      </c>
      <c r="R3526" t="str">
        <f t="shared" si="333"/>
        <v>plays</v>
      </c>
      <c r="S3526" s="10">
        <f t="shared" si="334"/>
        <v>38227.76357638889</v>
      </c>
      <c r="T3526" s="10">
        <f t="shared" si="335"/>
        <v>38242.166666666664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theater/</v>
      </c>
      <c r="R3527" t="str">
        <f t="shared" si="333"/>
        <v>plays</v>
      </c>
      <c r="S3527" s="10">
        <f t="shared" si="334"/>
        <v>38561.6956712963</v>
      </c>
      <c r="T3527" s="10">
        <f t="shared" si="335"/>
        <v>38572.666666666672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theater/</v>
      </c>
      <c r="R3528" t="str">
        <f t="shared" si="333"/>
        <v>plays</v>
      </c>
      <c r="S3528" s="10">
        <f t="shared" si="334"/>
        <v>38807.335312499999</v>
      </c>
      <c r="T3528" s="10">
        <f t="shared" si="335"/>
        <v>38835.249305555553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theater/</v>
      </c>
      <c r="R3529" t="str">
        <f t="shared" si="333"/>
        <v>plays</v>
      </c>
      <c r="S3529" s="10">
        <f t="shared" si="334"/>
        <v>38514.023206018523</v>
      </c>
      <c r="T3529" s="10">
        <f t="shared" si="335"/>
        <v>38543.165972222225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theater/</v>
      </c>
      <c r="R3530" t="str">
        <f t="shared" si="333"/>
        <v>plays</v>
      </c>
      <c r="S3530" s="10">
        <f t="shared" si="334"/>
        <v>39080.50136574074</v>
      </c>
      <c r="T3530" s="10">
        <f t="shared" si="335"/>
        <v>39100.50136574074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theater/</v>
      </c>
      <c r="R3531" t="str">
        <f t="shared" si="333"/>
        <v>plays</v>
      </c>
      <c r="S3531" s="10">
        <f t="shared" si="334"/>
        <v>38524.761782407411</v>
      </c>
      <c r="T3531" s="10">
        <f t="shared" si="335"/>
        <v>38545.041666666672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theater/</v>
      </c>
      <c r="R3532" t="str">
        <f t="shared" si="333"/>
        <v>plays</v>
      </c>
      <c r="S3532" s="10">
        <f t="shared" si="334"/>
        <v>38789.623344907406</v>
      </c>
      <c r="T3532" s="10">
        <f t="shared" si="335"/>
        <v>38817.833333333328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theater/</v>
      </c>
      <c r="R3533" t="str">
        <f t="shared" si="333"/>
        <v>plays</v>
      </c>
      <c r="S3533" s="10">
        <f t="shared" si="334"/>
        <v>38868.654328703706</v>
      </c>
      <c r="T3533" s="10">
        <f t="shared" si="335"/>
        <v>38898.654328703706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theater/</v>
      </c>
      <c r="R3534" t="str">
        <f t="shared" si="333"/>
        <v>plays</v>
      </c>
      <c r="S3534" s="10">
        <f t="shared" si="334"/>
        <v>38231.599849537037</v>
      </c>
      <c r="T3534" s="10">
        <f t="shared" si="335"/>
        <v>38247.165972222225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theater/</v>
      </c>
      <c r="R3535" t="str">
        <f t="shared" si="333"/>
        <v>plays</v>
      </c>
      <c r="S3535" s="10">
        <f t="shared" si="334"/>
        <v>38636.761192129634</v>
      </c>
      <c r="T3535" s="10">
        <f t="shared" si="335"/>
        <v>38666.802858796291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theater/</v>
      </c>
      <c r="R3536" t="str">
        <f t="shared" si="333"/>
        <v>plays</v>
      </c>
      <c r="S3536" s="10">
        <f t="shared" si="334"/>
        <v>38590.6252662037</v>
      </c>
      <c r="T3536" s="10">
        <f t="shared" si="335"/>
        <v>38625.6252662037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theater/</v>
      </c>
      <c r="R3537" t="str">
        <f t="shared" si="333"/>
        <v>plays</v>
      </c>
      <c r="S3537" s="10">
        <f t="shared" si="334"/>
        <v>38595.640162037031</v>
      </c>
      <c r="T3537" s="10">
        <f t="shared" si="335"/>
        <v>38626.75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theater/</v>
      </c>
      <c r="R3538" t="str">
        <f t="shared" si="333"/>
        <v>plays</v>
      </c>
      <c r="S3538" s="10">
        <f t="shared" si="334"/>
        <v>38675.727141203708</v>
      </c>
      <c r="T3538" s="10">
        <f t="shared" si="335"/>
        <v>38705.499305555553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theater/</v>
      </c>
      <c r="R3539" t="str">
        <f t="shared" si="333"/>
        <v>plays</v>
      </c>
      <c r="S3539" s="10">
        <f t="shared" si="334"/>
        <v>38270.354351851849</v>
      </c>
      <c r="T3539" s="10">
        <f t="shared" si="335"/>
        <v>38307.332638888889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theater/</v>
      </c>
      <c r="R3540" t="str">
        <f t="shared" si="333"/>
        <v>plays</v>
      </c>
      <c r="S3540" s="10">
        <f t="shared" si="334"/>
        <v>38918.420601851853</v>
      </c>
      <c r="T3540" s="10">
        <f t="shared" si="335"/>
        <v>38946.420601851853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theater/</v>
      </c>
      <c r="R3541" t="str">
        <f t="shared" si="333"/>
        <v>plays</v>
      </c>
      <c r="S3541" s="10">
        <f t="shared" si="334"/>
        <v>38947.756041666667</v>
      </c>
      <c r="T3541" s="10">
        <f t="shared" si="335"/>
        <v>38968.756041666667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theater/</v>
      </c>
      <c r="R3542" t="str">
        <f t="shared" si="333"/>
        <v>plays</v>
      </c>
      <c r="S3542" s="10">
        <f t="shared" si="334"/>
        <v>38864.003368055557</v>
      </c>
      <c r="T3542" s="10">
        <f t="shared" si="335"/>
        <v>38894.003368055557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theater/</v>
      </c>
      <c r="R3543" t="str">
        <f t="shared" si="333"/>
        <v>plays</v>
      </c>
      <c r="S3543" s="10">
        <f t="shared" si="334"/>
        <v>38569.730034722219</v>
      </c>
      <c r="T3543" s="10">
        <f t="shared" si="335"/>
        <v>38594.730034722219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theater/</v>
      </c>
      <c r="R3544" t="str">
        <f t="shared" si="333"/>
        <v>plays</v>
      </c>
      <c r="S3544" s="10">
        <f t="shared" si="334"/>
        <v>38176.599791666667</v>
      </c>
      <c r="T3544" s="10">
        <f t="shared" si="335"/>
        <v>38236.599791666667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theater/</v>
      </c>
      <c r="R3545" t="str">
        <f t="shared" si="333"/>
        <v>plays</v>
      </c>
      <c r="S3545" s="10">
        <f t="shared" si="334"/>
        <v>38497.755312499998</v>
      </c>
      <c r="T3545" s="10">
        <f t="shared" si="335"/>
        <v>38527.755312499998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theater/</v>
      </c>
      <c r="R3546" t="str">
        <f t="shared" si="333"/>
        <v>plays</v>
      </c>
      <c r="S3546" s="10">
        <f t="shared" si="334"/>
        <v>38387.831678240742</v>
      </c>
      <c r="T3546" s="10">
        <f t="shared" si="335"/>
        <v>38417.831678240742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theater/</v>
      </c>
      <c r="R3547" t="str">
        <f t="shared" si="333"/>
        <v>plays</v>
      </c>
      <c r="S3547" s="10">
        <f t="shared" si="334"/>
        <v>38422.807395833333</v>
      </c>
      <c r="T3547" s="10">
        <f t="shared" si="335"/>
        <v>38452.807395833333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theater/</v>
      </c>
      <c r="R3548" t="str">
        <f t="shared" si="333"/>
        <v>plays</v>
      </c>
      <c r="S3548" s="10">
        <f t="shared" si="334"/>
        <v>38420.660694444443</v>
      </c>
      <c r="T3548" s="10">
        <f t="shared" si="335"/>
        <v>38442.165972222225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theater/</v>
      </c>
      <c r="R3549" t="str">
        <f t="shared" si="333"/>
        <v>plays</v>
      </c>
      <c r="S3549" s="10">
        <f t="shared" si="334"/>
        <v>38827.078715277778</v>
      </c>
      <c r="T3549" s="10">
        <f t="shared" si="335"/>
        <v>38851.165972222225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theater/</v>
      </c>
      <c r="R3550" t="str">
        <f t="shared" si="333"/>
        <v>plays</v>
      </c>
      <c r="S3550" s="10">
        <f t="shared" si="334"/>
        <v>38758.942291666666</v>
      </c>
      <c r="T3550" s="10">
        <f t="shared" si="335"/>
        <v>38781.041666666672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theater/</v>
      </c>
      <c r="R3551" t="str">
        <f t="shared" si="333"/>
        <v>plays</v>
      </c>
      <c r="S3551" s="10">
        <f t="shared" si="334"/>
        <v>38570.394363425927</v>
      </c>
      <c r="T3551" s="10">
        <f t="shared" si="335"/>
        <v>38598.394363425927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theater/</v>
      </c>
      <c r="R3552" t="str">
        <f t="shared" si="333"/>
        <v>plays</v>
      </c>
      <c r="S3552" s="10">
        <f t="shared" si="334"/>
        <v>38809.893495370372</v>
      </c>
      <c r="T3552" s="10">
        <f t="shared" si="335"/>
        <v>38839.893495370372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theater/</v>
      </c>
      <c r="R3553" t="str">
        <f t="shared" si="333"/>
        <v>plays</v>
      </c>
      <c r="S3553" s="10">
        <f t="shared" si="334"/>
        <v>38100.515856481477</v>
      </c>
      <c r="T3553" s="10">
        <f t="shared" si="335"/>
        <v>38128.921527777777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theater/</v>
      </c>
      <c r="R3554" t="str">
        <f t="shared" si="333"/>
        <v>plays</v>
      </c>
      <c r="S3554" s="10">
        <f t="shared" si="334"/>
        <v>38135.587083333332</v>
      </c>
      <c r="T3554" s="10">
        <f t="shared" si="335"/>
        <v>38165.587083333332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theater/</v>
      </c>
      <c r="R3555" t="str">
        <f t="shared" si="333"/>
        <v>plays</v>
      </c>
      <c r="S3555" s="10">
        <f t="shared" si="334"/>
        <v>38543.028703703705</v>
      </c>
      <c r="T3555" s="10">
        <f t="shared" si="335"/>
        <v>38575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theater/</v>
      </c>
      <c r="R3556" t="str">
        <f t="shared" si="333"/>
        <v>plays</v>
      </c>
      <c r="S3556" s="10">
        <f t="shared" si="334"/>
        <v>38363.050451388888</v>
      </c>
      <c r="T3556" s="10">
        <f t="shared" si="335"/>
        <v>38393.708333333328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theater/</v>
      </c>
      <c r="R3557" t="str">
        <f t="shared" si="333"/>
        <v>plays</v>
      </c>
      <c r="S3557" s="10">
        <f t="shared" si="334"/>
        <v>39008.442060185189</v>
      </c>
      <c r="T3557" s="10">
        <f t="shared" si="335"/>
        <v>39038.483726851846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theater/</v>
      </c>
      <c r="R3558" t="str">
        <f t="shared" si="333"/>
        <v>plays</v>
      </c>
      <c r="S3558" s="10">
        <f t="shared" si="334"/>
        <v>38155.649583333332</v>
      </c>
      <c r="T3558" s="10">
        <f t="shared" si="335"/>
        <v>38215.649583333332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theater/</v>
      </c>
      <c r="R3559" t="str">
        <f t="shared" si="333"/>
        <v>plays</v>
      </c>
      <c r="S3559" s="10">
        <f t="shared" si="334"/>
        <v>38077.276747685188</v>
      </c>
      <c r="T3559" s="10">
        <f t="shared" si="335"/>
        <v>38111.276747685188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theater/</v>
      </c>
      <c r="R3560" t="str">
        <f t="shared" si="333"/>
        <v>plays</v>
      </c>
      <c r="S3560" s="10">
        <f t="shared" si="334"/>
        <v>38486.816840277781</v>
      </c>
      <c r="T3560" s="10">
        <f t="shared" si="335"/>
        <v>38528.875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theater/</v>
      </c>
      <c r="R3561" t="str">
        <f t="shared" si="333"/>
        <v>plays</v>
      </c>
      <c r="S3561" s="10">
        <f t="shared" si="334"/>
        <v>38541.096157407403</v>
      </c>
      <c r="T3561" s="10">
        <f t="shared" si="335"/>
        <v>38563.373611111107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theater/</v>
      </c>
      <c r="R3562" t="str">
        <f t="shared" si="333"/>
        <v>plays</v>
      </c>
      <c r="S3562" s="10">
        <f t="shared" si="334"/>
        <v>38462.889652777783</v>
      </c>
      <c r="T3562" s="10">
        <f t="shared" si="335"/>
        <v>38498.114583333328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theater/</v>
      </c>
      <c r="R3563" t="str">
        <f t="shared" si="333"/>
        <v>plays</v>
      </c>
      <c r="S3563" s="10">
        <f t="shared" si="334"/>
        <v>38550.680300925931</v>
      </c>
      <c r="T3563" s="10">
        <f t="shared" si="335"/>
        <v>38568.774999999994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theater/</v>
      </c>
      <c r="R3564" t="str">
        <f t="shared" si="333"/>
        <v>plays</v>
      </c>
      <c r="S3564" s="10">
        <f t="shared" si="334"/>
        <v>38780.761886574073</v>
      </c>
      <c r="T3564" s="10">
        <f t="shared" si="335"/>
        <v>38789.916666666672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theater/</v>
      </c>
      <c r="R3565" t="str">
        <f t="shared" si="333"/>
        <v>plays</v>
      </c>
      <c r="S3565" s="10">
        <f t="shared" si="334"/>
        <v>38902.671944444446</v>
      </c>
      <c r="T3565" s="10">
        <f t="shared" si="335"/>
        <v>38930.791666666672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theater/</v>
      </c>
      <c r="R3566" t="str">
        <f t="shared" si="333"/>
        <v>plays</v>
      </c>
      <c r="S3566" s="10">
        <f t="shared" si="334"/>
        <v>38583.623252314821</v>
      </c>
      <c r="T3566" s="10">
        <f t="shared" si="335"/>
        <v>38629.666666666672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theater/</v>
      </c>
      <c r="R3567" t="str">
        <f t="shared" si="333"/>
        <v>plays</v>
      </c>
      <c r="S3567" s="10">
        <f t="shared" si="334"/>
        <v>38321.743148148147</v>
      </c>
      <c r="T3567" s="10">
        <f t="shared" si="335"/>
        <v>38351.743148148147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theater/</v>
      </c>
      <c r="R3568" t="str">
        <f t="shared" si="333"/>
        <v>plays</v>
      </c>
      <c r="S3568" s="10">
        <f t="shared" si="334"/>
        <v>38344.507905092592</v>
      </c>
      <c r="T3568" s="10">
        <f t="shared" si="335"/>
        <v>38374.507905092592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theater/</v>
      </c>
      <c r="R3569" t="str">
        <f t="shared" si="333"/>
        <v>plays</v>
      </c>
      <c r="S3569" s="10">
        <f t="shared" si="334"/>
        <v>38482.810694444444</v>
      </c>
      <c r="T3569" s="10">
        <f t="shared" si="335"/>
        <v>38512.810694444444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theater/</v>
      </c>
      <c r="R3570" t="str">
        <f t="shared" si="333"/>
        <v>plays</v>
      </c>
      <c r="S3570" s="10">
        <f t="shared" si="334"/>
        <v>38216.740671296298</v>
      </c>
      <c r="T3570" s="10">
        <f t="shared" si="335"/>
        <v>38246.740671296298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theater/</v>
      </c>
      <c r="R3571" t="str">
        <f t="shared" si="333"/>
        <v>plays</v>
      </c>
      <c r="S3571" s="10">
        <f t="shared" si="334"/>
        <v>38329.688611111109</v>
      </c>
      <c r="T3571" s="10">
        <f t="shared" si="335"/>
        <v>38359.688611111109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theater/</v>
      </c>
      <c r="R3572" t="str">
        <f t="shared" si="333"/>
        <v>plays</v>
      </c>
      <c r="S3572" s="10">
        <f t="shared" si="334"/>
        <v>38323.331979166673</v>
      </c>
      <c r="T3572" s="10">
        <f t="shared" si="335"/>
        <v>38351.291666666672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theater/</v>
      </c>
      <c r="R3573" t="str">
        <f t="shared" si="333"/>
        <v>plays</v>
      </c>
      <c r="S3573" s="10">
        <f t="shared" si="334"/>
        <v>38259.858946759261</v>
      </c>
      <c r="T3573" s="10">
        <f t="shared" si="335"/>
        <v>38289.858946759261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theater/</v>
      </c>
      <c r="R3574" t="str">
        <f t="shared" si="333"/>
        <v>plays</v>
      </c>
      <c r="S3574" s="10">
        <f t="shared" si="334"/>
        <v>38493.570393518516</v>
      </c>
      <c r="T3574" s="10">
        <f t="shared" si="335"/>
        <v>38523.570393518516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theater/</v>
      </c>
      <c r="R3575" t="str">
        <f t="shared" si="333"/>
        <v>plays</v>
      </c>
      <c r="S3575" s="10">
        <f t="shared" si="334"/>
        <v>38268.375532407408</v>
      </c>
      <c r="T3575" s="10">
        <f t="shared" si="335"/>
        <v>38298.417199074072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theater/</v>
      </c>
      <c r="R3576" t="str">
        <f t="shared" si="333"/>
        <v>plays</v>
      </c>
      <c r="S3576" s="10">
        <f t="shared" si="334"/>
        <v>38273.942685185182</v>
      </c>
      <c r="T3576" s="10">
        <f t="shared" si="335"/>
        <v>38303.984351851846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theater/</v>
      </c>
      <c r="R3577" t="str">
        <f t="shared" si="333"/>
        <v>plays</v>
      </c>
      <c r="S3577" s="10">
        <f t="shared" si="334"/>
        <v>38908.783877314811</v>
      </c>
      <c r="T3577" s="10">
        <f t="shared" si="335"/>
        <v>38940.165972222225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theater/</v>
      </c>
      <c r="R3578" t="str">
        <f t="shared" si="333"/>
        <v>plays</v>
      </c>
      <c r="S3578" s="10">
        <f t="shared" si="334"/>
        <v>38996.54923611111</v>
      </c>
      <c r="T3578" s="10">
        <f t="shared" si="335"/>
        <v>39056.590902777782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theater/</v>
      </c>
      <c r="R3579" t="str">
        <f t="shared" si="333"/>
        <v>plays</v>
      </c>
      <c r="S3579" s="10">
        <f t="shared" si="334"/>
        <v>38440.786840277782</v>
      </c>
      <c r="T3579" s="10">
        <f t="shared" si="335"/>
        <v>38467.26944444445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theater/</v>
      </c>
      <c r="R3580" t="str">
        <f t="shared" si="333"/>
        <v>plays</v>
      </c>
      <c r="S3580" s="10">
        <f t="shared" si="334"/>
        <v>38807.733530092592</v>
      </c>
      <c r="T3580" s="10">
        <f t="shared" si="335"/>
        <v>38837.733530092592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theater/</v>
      </c>
      <c r="R3581" t="str">
        <f t="shared" si="333"/>
        <v>plays</v>
      </c>
      <c r="S3581" s="10">
        <f t="shared" si="334"/>
        <v>38777.762222222227</v>
      </c>
      <c r="T3581" s="10">
        <f t="shared" si="335"/>
        <v>38807.720555555556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theater/</v>
      </c>
      <c r="R3582" t="str">
        <f t="shared" si="333"/>
        <v>plays</v>
      </c>
      <c r="S3582" s="10">
        <f t="shared" si="334"/>
        <v>38373.176180555558</v>
      </c>
      <c r="T3582" s="10">
        <f t="shared" si="335"/>
        <v>38411.207638888889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theater/</v>
      </c>
      <c r="R3583" t="str">
        <f t="shared" si="333"/>
        <v>plays</v>
      </c>
      <c r="S3583" s="10">
        <f t="shared" si="334"/>
        <v>38183.471180555556</v>
      </c>
      <c r="T3583" s="10">
        <f t="shared" si="335"/>
        <v>38197.471180555556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theater/</v>
      </c>
      <c r="R3584" t="str">
        <f t="shared" si="333"/>
        <v>plays</v>
      </c>
      <c r="S3584" s="10">
        <f t="shared" si="334"/>
        <v>38798.095856481479</v>
      </c>
      <c r="T3584" s="10">
        <f t="shared" si="335"/>
        <v>38812.095856481479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theater/</v>
      </c>
      <c r="R3585" t="str">
        <f t="shared" si="333"/>
        <v>plays</v>
      </c>
      <c r="S3585" s="10">
        <f t="shared" si="334"/>
        <v>38765.425983796296</v>
      </c>
      <c r="T3585" s="10">
        <f t="shared" si="335"/>
        <v>38825.384317129632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theater/</v>
      </c>
      <c r="R3586" t="str">
        <f t="shared" si="333"/>
        <v>plays</v>
      </c>
      <c r="S3586" s="10">
        <f t="shared" si="334"/>
        <v>38515.316481481481</v>
      </c>
      <c r="T3586" s="10">
        <f t="shared" si="335"/>
        <v>38545.316481481481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5">
        <f t="shared" ref="P3587:P3650" si="337">E3587/L3587</f>
        <v>176.08695652173913</v>
      </c>
      <c r="Q3587" t="str">
        <f t="shared" ref="Q3587:Q3650" si="338">LEFT(N3587,FIND("/",N3587))</f>
        <v>theater/</v>
      </c>
      <c r="R3587" t="str">
        <f t="shared" ref="R3587:R3650" si="339">RIGHT(N3587,LEN(N3587)-FIND("/",N3587))</f>
        <v>plays</v>
      </c>
      <c r="S3587" s="10">
        <f t="shared" ref="S3587:S3650" si="340">(((J3587/60)/60)/24+DATE(1960,1,1))</f>
        <v>38311.716319444444</v>
      </c>
      <c r="T3587" s="10">
        <f t="shared" ref="T3587:T3650" si="341">(((I3587/60)/60)/24+DATE(1960,1,1))</f>
        <v>38341.716319444444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theater/</v>
      </c>
      <c r="R3588" t="str">
        <f t="shared" si="339"/>
        <v>plays</v>
      </c>
      <c r="S3588" s="10">
        <f t="shared" si="340"/>
        <v>38923.697569444441</v>
      </c>
      <c r="T3588" s="10">
        <f t="shared" si="341"/>
        <v>38983.697569444441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theater/</v>
      </c>
      <c r="R3589" t="str">
        <f t="shared" si="339"/>
        <v>plays</v>
      </c>
      <c r="S3589" s="10">
        <f t="shared" si="340"/>
        <v>38850.539976851855</v>
      </c>
      <c r="T3589" s="10">
        <f t="shared" si="341"/>
        <v>38895.791666666672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theater/</v>
      </c>
      <c r="R3590" t="str">
        <f t="shared" si="339"/>
        <v>plays</v>
      </c>
      <c r="S3590" s="10">
        <f t="shared" si="340"/>
        <v>38448.828819444447</v>
      </c>
      <c r="T3590" s="10">
        <f t="shared" si="341"/>
        <v>38470.958333333328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theater/</v>
      </c>
      <c r="R3591" t="str">
        <f t="shared" si="339"/>
        <v>plays</v>
      </c>
      <c r="S3591" s="10">
        <f t="shared" si="340"/>
        <v>38472.647534722222</v>
      </c>
      <c r="T3591" s="10">
        <f t="shared" si="341"/>
        <v>38497.647534722222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theater/</v>
      </c>
      <c r="R3592" t="str">
        <f t="shared" si="339"/>
        <v>plays</v>
      </c>
      <c r="S3592" s="10">
        <f t="shared" si="340"/>
        <v>38249.333726851852</v>
      </c>
      <c r="T3592" s="10">
        <f t="shared" si="341"/>
        <v>38279.333726851852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theater/</v>
      </c>
      <c r="R3593" t="str">
        <f t="shared" si="339"/>
        <v>plays</v>
      </c>
      <c r="S3593" s="10">
        <f t="shared" si="340"/>
        <v>38350.948425925926</v>
      </c>
      <c r="T3593" s="10">
        <f t="shared" si="341"/>
        <v>38375.207638888889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theater/</v>
      </c>
      <c r="R3594" t="str">
        <f t="shared" si="339"/>
        <v>plays</v>
      </c>
      <c r="S3594" s="10">
        <f t="shared" si="340"/>
        <v>38335.829942129625</v>
      </c>
      <c r="T3594" s="10">
        <f t="shared" si="341"/>
        <v>38393.207638888889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theater/</v>
      </c>
      <c r="R3595" t="str">
        <f t="shared" si="339"/>
        <v>plays</v>
      </c>
      <c r="S3595" s="10">
        <f t="shared" si="340"/>
        <v>38321.898599537039</v>
      </c>
      <c r="T3595" s="10">
        <f t="shared" si="341"/>
        <v>38356.851388888885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theater/</v>
      </c>
      <c r="R3596" t="str">
        <f t="shared" si="339"/>
        <v>plays</v>
      </c>
      <c r="S3596" s="10">
        <f t="shared" si="340"/>
        <v>38939.066921296297</v>
      </c>
      <c r="T3596" s="10">
        <f t="shared" si="341"/>
        <v>38964.066921296297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theater/</v>
      </c>
      <c r="R3597" t="str">
        <f t="shared" si="339"/>
        <v>plays</v>
      </c>
      <c r="S3597" s="10">
        <f t="shared" si="340"/>
        <v>38397.008368055554</v>
      </c>
      <c r="T3597" s="10">
        <f t="shared" si="341"/>
        <v>38423.290972222225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theater/</v>
      </c>
      <c r="R3598" t="str">
        <f t="shared" si="339"/>
        <v>plays</v>
      </c>
      <c r="S3598" s="10">
        <f t="shared" si="340"/>
        <v>38203.715069444443</v>
      </c>
      <c r="T3598" s="10">
        <f t="shared" si="341"/>
        <v>38224.715069444443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theater/</v>
      </c>
      <c r="R3599" t="str">
        <f t="shared" si="339"/>
        <v>plays</v>
      </c>
      <c r="S3599" s="10">
        <f t="shared" si="340"/>
        <v>38764.585532407407</v>
      </c>
      <c r="T3599" s="10">
        <f t="shared" si="341"/>
        <v>38779.249305555553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theater/</v>
      </c>
      <c r="R3600" t="str">
        <f t="shared" si="339"/>
        <v>plays</v>
      </c>
      <c r="S3600" s="10">
        <f t="shared" si="340"/>
        <v>38213.79886574074</v>
      </c>
      <c r="T3600" s="10">
        <f t="shared" si="341"/>
        <v>38232.207638888889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theater/</v>
      </c>
      <c r="R3601" t="str">
        <f t="shared" si="339"/>
        <v>plays</v>
      </c>
      <c r="S3601" s="10">
        <f t="shared" si="340"/>
        <v>38567.79487268519</v>
      </c>
      <c r="T3601" s="10">
        <f t="shared" si="341"/>
        <v>38593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theater/</v>
      </c>
      <c r="R3602" t="str">
        <f t="shared" si="339"/>
        <v>plays</v>
      </c>
      <c r="S3602" s="10">
        <f t="shared" si="340"/>
        <v>38975.849120370374</v>
      </c>
      <c r="T3602" s="10">
        <f t="shared" si="341"/>
        <v>39003.849120370374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theater/</v>
      </c>
      <c r="R3603" t="str">
        <f t="shared" si="339"/>
        <v>plays</v>
      </c>
      <c r="S3603" s="10">
        <f t="shared" si="340"/>
        <v>38337.99863425926</v>
      </c>
      <c r="T3603" s="10">
        <f t="shared" si="341"/>
        <v>38367.99863425926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theater/</v>
      </c>
      <c r="R3604" t="str">
        <f t="shared" si="339"/>
        <v>plays</v>
      </c>
      <c r="S3604" s="10">
        <f t="shared" si="340"/>
        <v>38794.894432870366</v>
      </c>
      <c r="T3604" s="10">
        <f t="shared" si="341"/>
        <v>38854.894432870366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theater/</v>
      </c>
      <c r="R3605" t="str">
        <f t="shared" si="339"/>
        <v>plays</v>
      </c>
      <c r="S3605" s="10">
        <f t="shared" si="340"/>
        <v>38630.864351851851</v>
      </c>
      <c r="T3605" s="10">
        <f t="shared" si="341"/>
        <v>38660.906018518523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theater/</v>
      </c>
      <c r="R3606" t="str">
        <f t="shared" si="339"/>
        <v>plays</v>
      </c>
      <c r="S3606" s="10">
        <f t="shared" si="340"/>
        <v>38830.015694444446</v>
      </c>
      <c r="T3606" s="10">
        <f t="shared" si="341"/>
        <v>38836.290972222225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theater/</v>
      </c>
      <c r="R3607" t="str">
        <f t="shared" si="339"/>
        <v>plays</v>
      </c>
      <c r="S3607" s="10">
        <f t="shared" si="340"/>
        <v>38730.793124999997</v>
      </c>
      <c r="T3607" s="10">
        <f t="shared" si="341"/>
        <v>38760.793124999997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theater/</v>
      </c>
      <c r="R3608" t="str">
        <f t="shared" si="339"/>
        <v>plays</v>
      </c>
      <c r="S3608" s="10">
        <f t="shared" si="340"/>
        <v>38913.604826388888</v>
      </c>
      <c r="T3608" s="10">
        <f t="shared" si="341"/>
        <v>38943.604826388888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theater/</v>
      </c>
      <c r="R3609" t="str">
        <f t="shared" si="339"/>
        <v>plays</v>
      </c>
      <c r="S3609" s="10">
        <f t="shared" si="340"/>
        <v>38685.963912037041</v>
      </c>
      <c r="T3609" s="10">
        <f t="shared" si="341"/>
        <v>38700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theater/</v>
      </c>
      <c r="R3610" t="str">
        <f t="shared" si="339"/>
        <v>plays</v>
      </c>
      <c r="S3610" s="10">
        <f t="shared" si="340"/>
        <v>38853.709375000006</v>
      </c>
      <c r="T3610" s="10">
        <f t="shared" si="341"/>
        <v>38885.583333333328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theater/</v>
      </c>
      <c r="R3611" t="str">
        <f t="shared" si="339"/>
        <v>plays</v>
      </c>
      <c r="S3611" s="10">
        <f t="shared" si="340"/>
        <v>38776.991724537031</v>
      </c>
      <c r="T3611" s="10">
        <f t="shared" si="341"/>
        <v>38806.950057870374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theater/</v>
      </c>
      <c r="R3612" t="str">
        <f t="shared" si="339"/>
        <v>plays</v>
      </c>
      <c r="S3612" s="10">
        <f t="shared" si="340"/>
        <v>38550.432129629626</v>
      </c>
      <c r="T3612" s="10">
        <f t="shared" si="341"/>
        <v>38580.432129629626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theater/</v>
      </c>
      <c r="R3613" t="str">
        <f t="shared" si="339"/>
        <v>plays</v>
      </c>
      <c r="S3613" s="10">
        <f t="shared" si="340"/>
        <v>38419.370381944449</v>
      </c>
      <c r="T3613" s="10">
        <f t="shared" si="341"/>
        <v>38449.370381944449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theater/</v>
      </c>
      <c r="R3614" t="str">
        <f t="shared" si="339"/>
        <v>plays</v>
      </c>
      <c r="S3614" s="10">
        <f t="shared" si="340"/>
        <v>38136.726979166669</v>
      </c>
      <c r="T3614" s="10">
        <f t="shared" si="341"/>
        <v>38146.726979166669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theater/</v>
      </c>
      <c r="R3615" t="str">
        <f t="shared" si="339"/>
        <v>plays</v>
      </c>
      <c r="S3615" s="10">
        <f t="shared" si="340"/>
        <v>38135.58997685185</v>
      </c>
      <c r="T3615" s="10">
        <f t="shared" si="341"/>
        <v>38165.58997685185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theater/</v>
      </c>
      <c r="R3616" t="str">
        <f t="shared" si="339"/>
        <v>plays</v>
      </c>
      <c r="S3616" s="10">
        <f t="shared" si="340"/>
        <v>38491.041851851856</v>
      </c>
      <c r="T3616" s="10">
        <f t="shared" si="341"/>
        <v>38521.041851851856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theater/</v>
      </c>
      <c r="R3617" t="str">
        <f t="shared" si="339"/>
        <v>plays</v>
      </c>
      <c r="S3617" s="10">
        <f t="shared" si="340"/>
        <v>38665.593703703707</v>
      </c>
      <c r="T3617" s="10">
        <f t="shared" si="341"/>
        <v>38695.593703703707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theater/</v>
      </c>
      <c r="R3618" t="str">
        <f t="shared" si="339"/>
        <v>plays</v>
      </c>
      <c r="S3618" s="10">
        <f t="shared" si="340"/>
        <v>38399.949814814812</v>
      </c>
      <c r="T3618" s="10">
        <f t="shared" si="341"/>
        <v>38429.908148148148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theater/</v>
      </c>
      <c r="R3619" t="str">
        <f t="shared" si="339"/>
        <v>plays</v>
      </c>
      <c r="S3619" s="10">
        <f t="shared" si="340"/>
        <v>39126.610289351855</v>
      </c>
      <c r="T3619" s="10">
        <f t="shared" si="341"/>
        <v>39141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theater/</v>
      </c>
      <c r="R3620" t="str">
        <f t="shared" si="339"/>
        <v>plays</v>
      </c>
      <c r="S3620" s="10">
        <f t="shared" si="340"/>
        <v>38475.627893518518</v>
      </c>
      <c r="T3620" s="10">
        <f t="shared" si="341"/>
        <v>38505.627893518518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theater/</v>
      </c>
      <c r="R3621" t="str">
        <f t="shared" si="339"/>
        <v>plays</v>
      </c>
      <c r="S3621" s="10">
        <f t="shared" si="340"/>
        <v>39008.132245370376</v>
      </c>
      <c r="T3621" s="10">
        <f t="shared" si="341"/>
        <v>39040.916666666672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theater/</v>
      </c>
      <c r="R3622" t="str">
        <f t="shared" si="339"/>
        <v>plays</v>
      </c>
      <c r="S3622" s="10">
        <f t="shared" si="340"/>
        <v>38384.938206018516</v>
      </c>
      <c r="T3622" s="10">
        <f t="shared" si="341"/>
        <v>38415.166666666672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theater/</v>
      </c>
      <c r="R3623" t="str">
        <f t="shared" si="339"/>
        <v>plays</v>
      </c>
      <c r="S3623" s="10">
        <f t="shared" si="340"/>
        <v>38966.935694444444</v>
      </c>
      <c r="T3623" s="10">
        <f t="shared" si="341"/>
        <v>38990.875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theater/</v>
      </c>
      <c r="R3624" t="str">
        <f t="shared" si="339"/>
        <v>plays</v>
      </c>
      <c r="S3624" s="10">
        <f t="shared" si="340"/>
        <v>38224.221886574072</v>
      </c>
      <c r="T3624" s="10">
        <f t="shared" si="341"/>
        <v>38257.140972222223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theater/</v>
      </c>
      <c r="R3625" t="str">
        <f t="shared" si="339"/>
        <v>plays</v>
      </c>
      <c r="S3625" s="10">
        <f t="shared" si="340"/>
        <v>38175.736921296295</v>
      </c>
      <c r="T3625" s="10">
        <f t="shared" si="341"/>
        <v>38193.291666666664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theater/</v>
      </c>
      <c r="R3626" t="str">
        <f t="shared" si="339"/>
        <v>plays</v>
      </c>
      <c r="S3626" s="10">
        <f t="shared" si="340"/>
        <v>38892.774189814809</v>
      </c>
      <c r="T3626" s="10">
        <f t="shared" si="341"/>
        <v>38952.774189814809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theater/</v>
      </c>
      <c r="R3627" t="str">
        <f t="shared" si="339"/>
        <v>plays</v>
      </c>
      <c r="S3627" s="10">
        <f t="shared" si="340"/>
        <v>38504.652511574073</v>
      </c>
      <c r="T3627" s="10">
        <f t="shared" si="341"/>
        <v>38534.652511574073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theater/</v>
      </c>
      <c r="R3628" t="str">
        <f t="shared" si="339"/>
        <v>plays</v>
      </c>
      <c r="S3628" s="10">
        <f t="shared" si="340"/>
        <v>38193.667326388888</v>
      </c>
      <c r="T3628" s="10">
        <f t="shared" si="341"/>
        <v>38214.667326388888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theater/</v>
      </c>
      <c r="R3629" t="str">
        <f t="shared" si="339"/>
        <v>plays</v>
      </c>
      <c r="S3629" s="10">
        <f t="shared" si="340"/>
        <v>38807.741747685184</v>
      </c>
      <c r="T3629" s="10">
        <f t="shared" si="341"/>
        <v>38858.165972222225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theater/</v>
      </c>
      <c r="R3630" t="str">
        <f t="shared" si="339"/>
        <v>musical</v>
      </c>
      <c r="S3630" s="10">
        <f t="shared" si="340"/>
        <v>38638.833287037036</v>
      </c>
      <c r="T3630" s="10">
        <f t="shared" si="341"/>
        <v>38698.874953703707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theater/</v>
      </c>
      <c r="R3631" t="str">
        <f t="shared" si="339"/>
        <v>musical</v>
      </c>
      <c r="S3631" s="10">
        <f t="shared" si="340"/>
        <v>38784.094490740739</v>
      </c>
      <c r="T3631" s="10">
        <f t="shared" si="341"/>
        <v>38842.708333333328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theater/</v>
      </c>
      <c r="R3632" t="str">
        <f t="shared" si="339"/>
        <v>musical</v>
      </c>
      <c r="S3632" s="10">
        <f t="shared" si="340"/>
        <v>38289.84710648148</v>
      </c>
      <c r="T3632" s="10">
        <f t="shared" si="341"/>
        <v>38319.888773148152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theater/</v>
      </c>
      <c r="R3633" t="str">
        <f t="shared" si="339"/>
        <v>musical</v>
      </c>
      <c r="S3633" s="10">
        <f t="shared" si="340"/>
        <v>38227.753437499996</v>
      </c>
      <c r="T3633" s="10">
        <f t="shared" si="341"/>
        <v>38252.165972222225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theater/</v>
      </c>
      <c r="R3634" t="str">
        <f t="shared" si="339"/>
        <v>musical</v>
      </c>
      <c r="S3634" s="10">
        <f t="shared" si="340"/>
        <v>38293.936909722222</v>
      </c>
      <c r="T3634" s="10">
        <f t="shared" si="341"/>
        <v>38313.936909722222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theater/</v>
      </c>
      <c r="R3635" t="str">
        <f t="shared" si="339"/>
        <v>musical</v>
      </c>
      <c r="S3635" s="10">
        <f t="shared" si="340"/>
        <v>38996.623460648145</v>
      </c>
      <c r="T3635" s="10">
        <f t="shared" si="341"/>
        <v>39040.041666666672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theater/</v>
      </c>
      <c r="R3636" t="str">
        <f t="shared" si="339"/>
        <v>musical</v>
      </c>
      <c r="S3636" s="10">
        <f t="shared" si="340"/>
        <v>39048.166365740741</v>
      </c>
      <c r="T3636" s="10">
        <f t="shared" si="341"/>
        <v>39096.165972222225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theater/</v>
      </c>
      <c r="R3637" t="str">
        <f t="shared" si="339"/>
        <v>musical</v>
      </c>
      <c r="S3637" s="10">
        <f t="shared" si="340"/>
        <v>38797.88282407407</v>
      </c>
      <c r="T3637" s="10">
        <f t="shared" si="341"/>
        <v>38827.88282407407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theater/</v>
      </c>
      <c r="R3638" t="str">
        <f t="shared" si="339"/>
        <v>musical</v>
      </c>
      <c r="S3638" s="10">
        <f t="shared" si="340"/>
        <v>38573.694780092599</v>
      </c>
      <c r="T3638" s="10">
        <f t="shared" si="341"/>
        <v>38608.694780092599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theater/</v>
      </c>
      <c r="R3639" t="str">
        <f t="shared" si="339"/>
        <v>musical</v>
      </c>
      <c r="S3639" s="10">
        <f t="shared" si="340"/>
        <v>38322.700636574074</v>
      </c>
      <c r="T3639" s="10">
        <f t="shared" si="341"/>
        <v>38352.700636574074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theater/</v>
      </c>
      <c r="R3640" t="str">
        <f t="shared" si="339"/>
        <v>musical</v>
      </c>
      <c r="S3640" s="10">
        <f t="shared" si="340"/>
        <v>38400.672824074078</v>
      </c>
      <c r="T3640" s="10">
        <f t="shared" si="341"/>
        <v>38460.631157407406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theater/</v>
      </c>
      <c r="R3641" t="str">
        <f t="shared" si="339"/>
        <v>musical</v>
      </c>
      <c r="S3641" s="10">
        <f t="shared" si="340"/>
        <v>38937.677152777775</v>
      </c>
      <c r="T3641" s="10">
        <f t="shared" si="341"/>
        <v>38997.632638888885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theater/</v>
      </c>
      <c r="R3642" t="str">
        <f t="shared" si="339"/>
        <v>musical</v>
      </c>
      <c r="S3642" s="10">
        <f t="shared" si="340"/>
        <v>38451.781597222223</v>
      </c>
      <c r="T3642" s="10">
        <f t="shared" si="341"/>
        <v>38481.781597222223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theater/</v>
      </c>
      <c r="R3643" t="str">
        <f t="shared" si="339"/>
        <v>musical</v>
      </c>
      <c r="S3643" s="10">
        <f t="shared" si="340"/>
        <v>38246.627071759263</v>
      </c>
      <c r="T3643" s="10">
        <f t="shared" si="341"/>
        <v>38264.208333333336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theater/</v>
      </c>
      <c r="R3644" t="str">
        <f t="shared" si="339"/>
        <v>musical</v>
      </c>
      <c r="S3644" s="10">
        <f t="shared" si="340"/>
        <v>38644.816284722227</v>
      </c>
      <c r="T3644" s="10">
        <f t="shared" si="341"/>
        <v>38685.708333333328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theater/</v>
      </c>
      <c r="R3645" t="str">
        <f t="shared" si="339"/>
        <v>musical</v>
      </c>
      <c r="S3645" s="10">
        <f t="shared" si="340"/>
        <v>38632.143969907411</v>
      </c>
      <c r="T3645" s="10">
        <f t="shared" si="341"/>
        <v>38672.185636574075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theater/</v>
      </c>
      <c r="R3646" t="str">
        <f t="shared" si="339"/>
        <v>musical</v>
      </c>
      <c r="S3646" s="10">
        <f t="shared" si="340"/>
        <v>38756.241747685184</v>
      </c>
      <c r="T3646" s="10">
        <f t="shared" si="341"/>
        <v>38784.207638888889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theater/</v>
      </c>
      <c r="R3647" t="str">
        <f t="shared" si="339"/>
        <v>musical</v>
      </c>
      <c r="S3647" s="10">
        <f t="shared" si="340"/>
        <v>39012.970347222217</v>
      </c>
      <c r="T3647" s="10">
        <f t="shared" si="341"/>
        <v>39043.012013888889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theater/</v>
      </c>
      <c r="R3648" t="str">
        <f t="shared" si="339"/>
        <v>musical</v>
      </c>
      <c r="S3648" s="10">
        <f t="shared" si="340"/>
        <v>38487.421319444446</v>
      </c>
      <c r="T3648" s="10">
        <f t="shared" si="341"/>
        <v>38518.979166666672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theater/</v>
      </c>
      <c r="R3649" t="str">
        <f t="shared" si="339"/>
        <v>musical</v>
      </c>
      <c r="S3649" s="10">
        <f t="shared" si="340"/>
        <v>38945.749155092592</v>
      </c>
      <c r="T3649" s="10">
        <f t="shared" si="341"/>
        <v>38990.749155092592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theater/</v>
      </c>
      <c r="R3650" t="str">
        <f t="shared" si="339"/>
        <v>plays</v>
      </c>
      <c r="S3650" s="10">
        <f t="shared" si="340"/>
        <v>38234.292187500003</v>
      </c>
      <c r="T3650" s="10">
        <f t="shared" si="341"/>
        <v>38264.292187500003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5">
        <f t="shared" ref="P3651:P3714" si="343">E3651/L3651</f>
        <v>97.5</v>
      </c>
      <c r="Q3651" t="str">
        <f t="shared" ref="Q3651:Q3714" si="344">LEFT(N3651,FIND("/",N3651))</f>
        <v>theater/</v>
      </c>
      <c r="R3651" t="str">
        <f t="shared" ref="R3651:R3714" si="345">RIGHT(N3651,LEN(N3651)-FIND("/",N3651))</f>
        <v>plays</v>
      </c>
      <c r="S3651" s="10">
        <f t="shared" ref="S3651:S3714" si="346">(((J3651/60)/60)/24+DATE(1960,1,1))</f>
        <v>38127.712893518517</v>
      </c>
      <c r="T3651" s="10">
        <f t="shared" ref="T3651:T3714" si="347">(((I3651/60)/60)/24+DATE(1960,1,1))</f>
        <v>38153.712893518517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theater/</v>
      </c>
      <c r="R3652" t="str">
        <f t="shared" si="345"/>
        <v>plays</v>
      </c>
      <c r="S3652" s="10">
        <f t="shared" si="346"/>
        <v>38728.478981481487</v>
      </c>
      <c r="T3652" s="10">
        <f t="shared" si="347"/>
        <v>38749.478981481487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theater/</v>
      </c>
      <c r="R3653" t="str">
        <f t="shared" si="345"/>
        <v>plays</v>
      </c>
      <c r="S3653" s="10">
        <f t="shared" si="346"/>
        <v>38175.646319444444</v>
      </c>
      <c r="T3653" s="10">
        <f t="shared" si="347"/>
        <v>38208.665972222225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theater/</v>
      </c>
      <c r="R3654" t="str">
        <f t="shared" si="345"/>
        <v>plays</v>
      </c>
      <c r="S3654" s="10">
        <f t="shared" si="346"/>
        <v>38943.644699074073</v>
      </c>
      <c r="T3654" s="10">
        <f t="shared" si="347"/>
        <v>38954.165972222225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theater/</v>
      </c>
      <c r="R3655" t="str">
        <f t="shared" si="345"/>
        <v>plays</v>
      </c>
      <c r="S3655" s="10">
        <f t="shared" si="346"/>
        <v>38538.363506944443</v>
      </c>
      <c r="T3655" s="10">
        <f t="shared" si="347"/>
        <v>38568.363506944443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theater/</v>
      </c>
      <c r="R3656" t="str">
        <f t="shared" si="345"/>
        <v>plays</v>
      </c>
      <c r="S3656" s="10">
        <f t="shared" si="346"/>
        <v>38787.416504629626</v>
      </c>
      <c r="T3656" s="10">
        <f t="shared" si="347"/>
        <v>38810.708333333328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theater/</v>
      </c>
      <c r="R3657" t="str">
        <f t="shared" si="345"/>
        <v>plays</v>
      </c>
      <c r="S3657" s="10">
        <f t="shared" si="346"/>
        <v>38520.803217592591</v>
      </c>
      <c r="T3657" s="10">
        <f t="shared" si="347"/>
        <v>38550.290972222225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theater/</v>
      </c>
      <c r="R3658" t="str">
        <f t="shared" si="345"/>
        <v>plays</v>
      </c>
      <c r="S3658" s="10">
        <f t="shared" si="346"/>
        <v>39084.910138888896</v>
      </c>
      <c r="T3658" s="10">
        <f t="shared" si="347"/>
        <v>39114.957638888889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theater/</v>
      </c>
      <c r="R3659" t="str">
        <f t="shared" si="345"/>
        <v>plays</v>
      </c>
      <c r="S3659" s="10">
        <f t="shared" si="346"/>
        <v>38846.629849537043</v>
      </c>
      <c r="T3659" s="10">
        <f t="shared" si="347"/>
        <v>38869.904166666667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theater/</v>
      </c>
      <c r="R3660" t="str">
        <f t="shared" si="345"/>
        <v>plays</v>
      </c>
      <c r="S3660" s="10">
        <f t="shared" si="346"/>
        <v>38122.858564814815</v>
      </c>
      <c r="T3660" s="10">
        <f t="shared" si="347"/>
        <v>38169.165972222225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theater/</v>
      </c>
      <c r="R3661" t="str">
        <f t="shared" si="345"/>
        <v>plays</v>
      </c>
      <c r="S3661" s="10">
        <f t="shared" si="346"/>
        <v>38402.277199074073</v>
      </c>
      <c r="T3661" s="10">
        <f t="shared" si="347"/>
        <v>38429.610416666663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theater/</v>
      </c>
      <c r="R3662" t="str">
        <f t="shared" si="345"/>
        <v>plays</v>
      </c>
      <c r="S3662" s="10">
        <f t="shared" si="346"/>
        <v>38318.881076388891</v>
      </c>
      <c r="T3662" s="10">
        <f t="shared" si="347"/>
        <v>38343.881076388891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theater/</v>
      </c>
      <c r="R3663" t="str">
        <f t="shared" si="345"/>
        <v>plays</v>
      </c>
      <c r="S3663" s="10">
        <f t="shared" si="346"/>
        <v>38794.896666666667</v>
      </c>
      <c r="T3663" s="10">
        <f t="shared" si="347"/>
        <v>38817.166666666672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theater/</v>
      </c>
      <c r="R3664" t="str">
        <f t="shared" si="345"/>
        <v>plays</v>
      </c>
      <c r="S3664" s="10">
        <f t="shared" si="346"/>
        <v>38411.220069444447</v>
      </c>
      <c r="T3664" s="10">
        <f t="shared" si="347"/>
        <v>38441.178402777776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theater/</v>
      </c>
      <c r="R3665" t="str">
        <f t="shared" si="345"/>
        <v>plays</v>
      </c>
      <c r="S3665" s="10">
        <f t="shared" si="346"/>
        <v>39012.451736111107</v>
      </c>
      <c r="T3665" s="10">
        <f t="shared" si="347"/>
        <v>39072.493402777778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theater/</v>
      </c>
      <c r="R3666" t="str">
        <f t="shared" si="345"/>
        <v>plays</v>
      </c>
      <c r="S3666" s="10">
        <f t="shared" si="346"/>
        <v>38870.248715277776</v>
      </c>
      <c r="T3666" s="10">
        <f t="shared" si="347"/>
        <v>38884.248715277776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theater/</v>
      </c>
      <c r="R3667" t="str">
        <f t="shared" si="345"/>
        <v>plays</v>
      </c>
      <c r="S3667" s="10">
        <f t="shared" si="346"/>
        <v>38641.808124999996</v>
      </c>
      <c r="T3667" s="10">
        <f t="shared" si="347"/>
        <v>38652.829166666663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theater/</v>
      </c>
      <c r="R3668" t="str">
        <f t="shared" si="345"/>
        <v>plays</v>
      </c>
      <c r="S3668" s="10">
        <f t="shared" si="346"/>
        <v>38169.90488425926</v>
      </c>
      <c r="T3668" s="10">
        <f t="shared" si="347"/>
        <v>38191.291666666664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theater/</v>
      </c>
      <c r="R3669" t="str">
        <f t="shared" si="345"/>
        <v>plays</v>
      </c>
      <c r="S3669" s="10">
        <f t="shared" si="346"/>
        <v>38520.970127314817</v>
      </c>
      <c r="T3669" s="10">
        <f t="shared" si="347"/>
        <v>38550.970127314817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theater/</v>
      </c>
      <c r="R3670" t="str">
        <f t="shared" si="345"/>
        <v>plays</v>
      </c>
      <c r="S3670" s="10">
        <f t="shared" si="346"/>
        <v>38532.556157407409</v>
      </c>
      <c r="T3670" s="10">
        <f t="shared" si="347"/>
        <v>38555.772916666669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theater/</v>
      </c>
      <c r="R3671" t="str">
        <f t="shared" si="345"/>
        <v>plays</v>
      </c>
      <c r="S3671" s="10">
        <f t="shared" si="346"/>
        <v>38483.675196759257</v>
      </c>
      <c r="T3671" s="10">
        <f t="shared" si="347"/>
        <v>38513.675196759257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theater/</v>
      </c>
      <c r="R3672" t="str">
        <f t="shared" si="345"/>
        <v>plays</v>
      </c>
      <c r="S3672" s="10">
        <f t="shared" si="346"/>
        <v>38489.514016203699</v>
      </c>
      <c r="T3672" s="10">
        <f t="shared" si="347"/>
        <v>38502.958333333328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theater/</v>
      </c>
      <c r="R3673" t="str">
        <f t="shared" si="345"/>
        <v>plays</v>
      </c>
      <c r="S3673" s="10">
        <f t="shared" si="346"/>
        <v>38167.62809027778</v>
      </c>
      <c r="T3673" s="10">
        <f t="shared" si="347"/>
        <v>38188.165972222225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theater/</v>
      </c>
      <c r="R3674" t="str">
        <f t="shared" si="345"/>
        <v>plays</v>
      </c>
      <c r="S3674" s="10">
        <f t="shared" si="346"/>
        <v>38225.946574074071</v>
      </c>
      <c r="T3674" s="10">
        <f t="shared" si="347"/>
        <v>38255.946574074071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theater/</v>
      </c>
      <c r="R3675" t="str">
        <f t="shared" si="345"/>
        <v>plays</v>
      </c>
      <c r="S3675" s="10">
        <f t="shared" si="346"/>
        <v>38261.295104166667</v>
      </c>
      <c r="T3675" s="10">
        <f t="shared" si="347"/>
        <v>38295.536111111112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theater/</v>
      </c>
      <c r="R3676" t="str">
        <f t="shared" si="345"/>
        <v>plays</v>
      </c>
      <c r="S3676" s="10">
        <f t="shared" si="346"/>
        <v>38903.873020833329</v>
      </c>
      <c r="T3676" s="10">
        <f t="shared" si="347"/>
        <v>38963.873020833329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theater/</v>
      </c>
      <c r="R3677" t="str">
        <f t="shared" si="345"/>
        <v>plays</v>
      </c>
      <c r="S3677" s="10">
        <f t="shared" si="346"/>
        <v>38840.597013888888</v>
      </c>
      <c r="T3677" s="10">
        <f t="shared" si="347"/>
        <v>38852.958333333328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theater/</v>
      </c>
      <c r="R3678" t="str">
        <f t="shared" si="345"/>
        <v>plays</v>
      </c>
      <c r="S3678" s="10">
        <f t="shared" si="346"/>
        <v>38223.815787037034</v>
      </c>
      <c r="T3678" s="10">
        <f t="shared" si="347"/>
        <v>38241.815787037034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theater/</v>
      </c>
      <c r="R3679" t="str">
        <f t="shared" si="345"/>
        <v>plays</v>
      </c>
      <c r="S3679" s="10">
        <f t="shared" si="346"/>
        <v>38149.574282407404</v>
      </c>
      <c r="T3679" s="10">
        <f t="shared" si="347"/>
        <v>38170.165972222225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theater/</v>
      </c>
      <c r="R3680" t="str">
        <f t="shared" si="345"/>
        <v>plays</v>
      </c>
      <c r="S3680" s="10">
        <f t="shared" si="346"/>
        <v>38467.531226851846</v>
      </c>
      <c r="T3680" s="10">
        <f t="shared" si="347"/>
        <v>38502.531226851846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theater/</v>
      </c>
      <c r="R3681" t="str">
        <f t="shared" si="345"/>
        <v>plays</v>
      </c>
      <c r="S3681" s="10">
        <f t="shared" si="346"/>
        <v>38133.761354166665</v>
      </c>
      <c r="T3681" s="10">
        <f t="shared" si="347"/>
        <v>38168.207638888889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theater/</v>
      </c>
      <c r="R3682" t="str">
        <f t="shared" si="345"/>
        <v>plays</v>
      </c>
      <c r="S3682" s="10">
        <f t="shared" si="346"/>
        <v>38974.454097222217</v>
      </c>
      <c r="T3682" s="10">
        <f t="shared" si="347"/>
        <v>38995.454097222217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theater/</v>
      </c>
      <c r="R3683" t="str">
        <f t="shared" si="345"/>
        <v>plays</v>
      </c>
      <c r="S3683" s="10">
        <f t="shared" si="346"/>
        <v>38721.651504629626</v>
      </c>
      <c r="T3683" s="10">
        <f t="shared" si="347"/>
        <v>38731.651504629626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theater/</v>
      </c>
      <c r="R3684" t="str">
        <f t="shared" si="345"/>
        <v>plays</v>
      </c>
      <c r="S3684" s="10">
        <f t="shared" si="346"/>
        <v>38119.685393518521</v>
      </c>
      <c r="T3684" s="10">
        <f t="shared" si="347"/>
        <v>38153.290972222225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theater/</v>
      </c>
      <c r="R3685" t="str">
        <f t="shared" si="345"/>
        <v>plays</v>
      </c>
      <c r="S3685" s="10">
        <f t="shared" si="346"/>
        <v>38980.116851851853</v>
      </c>
      <c r="T3685" s="10">
        <f t="shared" si="347"/>
        <v>39010.116851851853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theater/</v>
      </c>
      <c r="R3686" t="str">
        <f t="shared" si="345"/>
        <v>plays</v>
      </c>
      <c r="S3686" s="10">
        <f t="shared" si="346"/>
        <v>38566.180393518516</v>
      </c>
      <c r="T3686" s="10">
        <f t="shared" si="347"/>
        <v>38596.180393518516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theater/</v>
      </c>
      <c r="R3687" t="str">
        <f t="shared" si="345"/>
        <v>plays</v>
      </c>
      <c r="S3687" s="10">
        <f t="shared" si="346"/>
        <v>38100.593275462961</v>
      </c>
      <c r="T3687" s="10">
        <f t="shared" si="347"/>
        <v>38125.875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theater/</v>
      </c>
      <c r="R3688" t="str">
        <f t="shared" si="345"/>
        <v>plays</v>
      </c>
      <c r="S3688" s="10">
        <f t="shared" si="346"/>
        <v>38577.662731481483</v>
      </c>
      <c r="T3688" s="10">
        <f t="shared" si="347"/>
        <v>38592.165972222225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theater/</v>
      </c>
      <c r="R3689" t="str">
        <f t="shared" si="345"/>
        <v>plays</v>
      </c>
      <c r="S3689" s="10">
        <f t="shared" si="346"/>
        <v>38134.218229166669</v>
      </c>
      <c r="T3689" s="10">
        <f t="shared" si="347"/>
        <v>38164.218229166669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theater/</v>
      </c>
      <c r="R3690" t="str">
        <f t="shared" si="345"/>
        <v>plays</v>
      </c>
      <c r="S3690" s="10">
        <f t="shared" si="346"/>
        <v>38176.787083333329</v>
      </c>
      <c r="T3690" s="10">
        <f t="shared" si="347"/>
        <v>38206.787083333329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theater/</v>
      </c>
      <c r="R3691" t="str">
        <f t="shared" si="345"/>
        <v>plays</v>
      </c>
      <c r="S3691" s="10">
        <f t="shared" si="346"/>
        <v>38494.826840277776</v>
      </c>
      <c r="T3691" s="10">
        <f t="shared" si="347"/>
        <v>38523.934027777781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theater/</v>
      </c>
      <c r="R3692" t="str">
        <f t="shared" si="345"/>
        <v>plays</v>
      </c>
      <c r="S3692" s="10">
        <f t="shared" si="346"/>
        <v>38287.598182870373</v>
      </c>
      <c r="T3692" s="10">
        <f t="shared" si="347"/>
        <v>38317.639849537038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theater/</v>
      </c>
      <c r="R3693" t="str">
        <f t="shared" si="345"/>
        <v>plays</v>
      </c>
      <c r="S3693" s="10">
        <f t="shared" si="346"/>
        <v>38367.700567129628</v>
      </c>
      <c r="T3693" s="10">
        <f t="shared" si="347"/>
        <v>38412.207638888889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theater/</v>
      </c>
      <c r="R3694" t="str">
        <f t="shared" si="345"/>
        <v>plays</v>
      </c>
      <c r="S3694" s="10">
        <f t="shared" si="346"/>
        <v>38238.96503472222</v>
      </c>
      <c r="T3694" s="10">
        <f t="shared" si="347"/>
        <v>38248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theater/</v>
      </c>
      <c r="R3695" t="str">
        <f t="shared" si="345"/>
        <v>plays</v>
      </c>
      <c r="S3695" s="10">
        <f t="shared" si="346"/>
        <v>38656.191307870366</v>
      </c>
      <c r="T3695" s="10">
        <f t="shared" si="347"/>
        <v>38685.9375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theater/</v>
      </c>
      <c r="R3696" t="str">
        <f t="shared" si="345"/>
        <v>plays</v>
      </c>
      <c r="S3696" s="10">
        <f t="shared" si="346"/>
        <v>38837.133877314816</v>
      </c>
      <c r="T3696" s="10">
        <f t="shared" si="347"/>
        <v>38874.083333333328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theater/</v>
      </c>
      <c r="R3697" t="str">
        <f t="shared" si="345"/>
        <v>plays</v>
      </c>
      <c r="S3697" s="10">
        <f t="shared" si="346"/>
        <v>38342.870486111111</v>
      </c>
      <c r="T3697" s="10">
        <f t="shared" si="347"/>
        <v>38362.870486111111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theater/</v>
      </c>
      <c r="R3698" t="str">
        <f t="shared" si="345"/>
        <v>plays</v>
      </c>
      <c r="S3698" s="10">
        <f t="shared" si="346"/>
        <v>38335.617083333331</v>
      </c>
      <c r="T3698" s="10">
        <f t="shared" si="347"/>
        <v>38395.617083333331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theater/</v>
      </c>
      <c r="R3699" t="str">
        <f t="shared" si="345"/>
        <v>plays</v>
      </c>
      <c r="S3699" s="10">
        <f t="shared" si="346"/>
        <v>38826.465833333335</v>
      </c>
      <c r="T3699" s="10">
        <f t="shared" si="347"/>
        <v>38847.465833333335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theater/</v>
      </c>
      <c r="R3700" t="str">
        <f t="shared" si="345"/>
        <v>plays</v>
      </c>
      <c r="S3700" s="10">
        <f t="shared" si="346"/>
        <v>38748.806562500002</v>
      </c>
      <c r="T3700" s="10">
        <f t="shared" si="347"/>
        <v>38778.806562500002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theater/</v>
      </c>
      <c r="R3701" t="str">
        <f t="shared" si="345"/>
        <v>plays</v>
      </c>
      <c r="S3701" s="10">
        <f t="shared" si="346"/>
        <v>38244.602037037039</v>
      </c>
      <c r="T3701" s="10">
        <f t="shared" si="347"/>
        <v>38274.602037037039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theater/</v>
      </c>
      <c r="R3702" t="str">
        <f t="shared" si="345"/>
        <v>plays</v>
      </c>
      <c r="S3702" s="10">
        <f t="shared" si="346"/>
        <v>38229.585648148146</v>
      </c>
      <c r="T3702" s="10">
        <f t="shared" si="347"/>
        <v>38259.666666666664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theater/</v>
      </c>
      <c r="R3703" t="str">
        <f t="shared" si="345"/>
        <v>plays</v>
      </c>
      <c r="S3703" s="10">
        <f t="shared" si="346"/>
        <v>38476.541585648149</v>
      </c>
      <c r="T3703" s="10">
        <f t="shared" si="347"/>
        <v>38506.541585648149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theater/</v>
      </c>
      <c r="R3704" t="str">
        <f t="shared" si="345"/>
        <v>plays</v>
      </c>
      <c r="S3704" s="10">
        <f t="shared" si="346"/>
        <v>38871.53800925926</v>
      </c>
      <c r="T3704" s="10">
        <f t="shared" si="347"/>
        <v>38908.957638888889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theater/</v>
      </c>
      <c r="R3705" t="str">
        <f t="shared" si="345"/>
        <v>plays</v>
      </c>
      <c r="S3705" s="10">
        <f t="shared" si="346"/>
        <v>38903.504490740743</v>
      </c>
      <c r="T3705" s="10">
        <f t="shared" si="347"/>
        <v>38942.290972222225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theater/</v>
      </c>
      <c r="R3706" t="str">
        <f t="shared" si="345"/>
        <v>plays</v>
      </c>
      <c r="S3706" s="10">
        <f t="shared" si="346"/>
        <v>38808.689745370371</v>
      </c>
      <c r="T3706" s="10">
        <f t="shared" si="347"/>
        <v>38868.689745370371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theater/</v>
      </c>
      <c r="R3707" t="str">
        <f t="shared" si="345"/>
        <v>plays</v>
      </c>
      <c r="S3707" s="10">
        <f t="shared" si="346"/>
        <v>38139.542986111112</v>
      </c>
      <c r="T3707" s="10">
        <f t="shared" si="347"/>
        <v>38160.75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theater/</v>
      </c>
      <c r="R3708" t="str">
        <f t="shared" si="345"/>
        <v>plays</v>
      </c>
      <c r="S3708" s="10">
        <f t="shared" si="346"/>
        <v>38226.913761574076</v>
      </c>
      <c r="T3708" s="10">
        <f t="shared" si="347"/>
        <v>38241.913761574076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theater/</v>
      </c>
      <c r="R3709" t="str">
        <f t="shared" si="345"/>
        <v>plays</v>
      </c>
      <c r="S3709" s="10">
        <f t="shared" si="346"/>
        <v>38899.048356481479</v>
      </c>
      <c r="T3709" s="10">
        <f t="shared" si="347"/>
        <v>38920.226388888885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theater/</v>
      </c>
      <c r="R3710" t="str">
        <f t="shared" si="345"/>
        <v>plays</v>
      </c>
      <c r="S3710" s="10">
        <f t="shared" si="346"/>
        <v>38157.142199074071</v>
      </c>
      <c r="T3710" s="10">
        <f t="shared" si="347"/>
        <v>38171.142199074071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theater/</v>
      </c>
      <c r="R3711" t="str">
        <f t="shared" si="345"/>
        <v>plays</v>
      </c>
      <c r="S3711" s="10">
        <f t="shared" si="346"/>
        <v>38132.707708333335</v>
      </c>
      <c r="T3711" s="10">
        <f t="shared" si="347"/>
        <v>38162.707708333335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theater/</v>
      </c>
      <c r="R3712" t="str">
        <f t="shared" si="345"/>
        <v>plays</v>
      </c>
      <c r="S3712" s="10">
        <f t="shared" si="346"/>
        <v>38419.576249999998</v>
      </c>
      <c r="T3712" s="10">
        <f t="shared" si="347"/>
        <v>38444.576249999998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theater/</v>
      </c>
      <c r="R3713" t="str">
        <f t="shared" si="345"/>
        <v>plays</v>
      </c>
      <c r="S3713" s="10">
        <f t="shared" si="346"/>
        <v>38126.724224537036</v>
      </c>
      <c r="T3713" s="10">
        <f t="shared" si="347"/>
        <v>38152.666666666664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theater/</v>
      </c>
      <c r="R3714" t="str">
        <f t="shared" si="345"/>
        <v>plays</v>
      </c>
      <c r="S3714" s="10">
        <f t="shared" si="346"/>
        <v>38481.172071759262</v>
      </c>
      <c r="T3714" s="10">
        <f t="shared" si="347"/>
        <v>38502.290972222225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5">
        <f t="shared" ref="P3715:P3778" si="349">E3715/L3715</f>
        <v>106.84210526315789</v>
      </c>
      <c r="Q3715" t="str">
        <f t="shared" ref="Q3715:Q3778" si="350">LEFT(N3715,FIND("/",N3715))</f>
        <v>theater/</v>
      </c>
      <c r="R3715" t="str">
        <f t="shared" ref="R3715:R3778" si="351">RIGHT(N3715,LEN(N3715)-FIND("/",N3715))</f>
        <v>plays</v>
      </c>
      <c r="S3715" s="10">
        <f t="shared" ref="S3715:S3778" si="352">(((J3715/60)/60)/24+DATE(1960,1,1))</f>
        <v>38852.738032407404</v>
      </c>
      <c r="T3715" s="10">
        <f t="shared" ref="T3715:T3778" si="353">(((I3715/60)/60)/24+DATE(1960,1,1))</f>
        <v>38872.738032407404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theater/</v>
      </c>
      <c r="R3716" t="str">
        <f t="shared" si="351"/>
        <v>plays</v>
      </c>
      <c r="S3716" s="10">
        <f t="shared" si="352"/>
        <v>38465.556331018524</v>
      </c>
      <c r="T3716" s="10">
        <f t="shared" si="353"/>
        <v>38497.165972222225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theater/</v>
      </c>
      <c r="R3717" t="str">
        <f t="shared" si="351"/>
        <v>plays</v>
      </c>
      <c r="S3717" s="10">
        <f t="shared" si="352"/>
        <v>38383.995590277773</v>
      </c>
      <c r="T3717" s="10">
        <f t="shared" si="353"/>
        <v>38441.536111111112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theater/</v>
      </c>
      <c r="R3718" t="str">
        <f t="shared" si="351"/>
        <v>plays</v>
      </c>
      <c r="S3718" s="10">
        <f t="shared" si="352"/>
        <v>38707.887835648144</v>
      </c>
      <c r="T3718" s="10">
        <f t="shared" si="353"/>
        <v>38737.887835648144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theater/</v>
      </c>
      <c r="R3719" t="str">
        <f t="shared" si="351"/>
        <v>plays</v>
      </c>
      <c r="S3719" s="10">
        <f t="shared" si="352"/>
        <v>38449.866307870368</v>
      </c>
      <c r="T3719" s="10">
        <f t="shared" si="353"/>
        <v>38480.866307870368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theater/</v>
      </c>
      <c r="R3720" t="str">
        <f t="shared" si="351"/>
        <v>plays</v>
      </c>
      <c r="S3720" s="10">
        <f t="shared" si="352"/>
        <v>38379.716145833328</v>
      </c>
      <c r="T3720" s="10">
        <f t="shared" si="353"/>
        <v>38409.716145833328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theater/</v>
      </c>
      <c r="R3721" t="str">
        <f t="shared" si="351"/>
        <v>plays</v>
      </c>
      <c r="S3721" s="10">
        <f t="shared" si="352"/>
        <v>38494.729930555557</v>
      </c>
      <c r="T3721" s="10">
        <f t="shared" si="353"/>
        <v>38524.729930555557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theater/</v>
      </c>
      <c r="R3722" t="str">
        <f t="shared" si="351"/>
        <v>plays</v>
      </c>
      <c r="S3722" s="10">
        <f t="shared" si="352"/>
        <v>38512.993125000001</v>
      </c>
      <c r="T3722" s="10">
        <f t="shared" si="353"/>
        <v>38534.993125000001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theater/</v>
      </c>
      <c r="R3723" t="str">
        <f t="shared" si="351"/>
        <v>plays</v>
      </c>
      <c r="S3723" s="10">
        <f t="shared" si="352"/>
        <v>38274.936157407406</v>
      </c>
      <c r="T3723" s="10">
        <f t="shared" si="353"/>
        <v>38295.977824074071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theater/</v>
      </c>
      <c r="R3724" t="str">
        <f t="shared" si="351"/>
        <v>plays</v>
      </c>
      <c r="S3724" s="10">
        <f t="shared" si="352"/>
        <v>38728.671840277777</v>
      </c>
      <c r="T3724" s="10">
        <f t="shared" si="353"/>
        <v>38758.957638888889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theater/</v>
      </c>
      <c r="R3725" t="str">
        <f t="shared" si="351"/>
        <v>plays</v>
      </c>
      <c r="S3725" s="10">
        <f t="shared" si="352"/>
        <v>38290.753032407411</v>
      </c>
      <c r="T3725" s="10">
        <f t="shared" si="353"/>
        <v>38320.794699074075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theater/</v>
      </c>
      <c r="R3726" t="str">
        <f t="shared" si="351"/>
        <v>plays</v>
      </c>
      <c r="S3726" s="10">
        <f t="shared" si="352"/>
        <v>38812.491435185191</v>
      </c>
      <c r="T3726" s="10">
        <f t="shared" si="353"/>
        <v>38841.958333333328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theater/</v>
      </c>
      <c r="R3727" t="str">
        <f t="shared" si="351"/>
        <v>plays</v>
      </c>
      <c r="S3727" s="10">
        <f t="shared" si="352"/>
        <v>38748.945219907408</v>
      </c>
      <c r="T3727" s="10">
        <f t="shared" si="353"/>
        <v>38765.895833333328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theater/</v>
      </c>
      <c r="R3728" t="str">
        <f t="shared" si="351"/>
        <v>plays</v>
      </c>
      <c r="S3728" s="10">
        <f t="shared" si="352"/>
        <v>38809.140868055561</v>
      </c>
      <c r="T3728" s="10">
        <f t="shared" si="353"/>
        <v>38836.875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theater/</v>
      </c>
      <c r="R3729" t="str">
        <f t="shared" si="351"/>
        <v>plays</v>
      </c>
      <c r="S3729" s="10">
        <f t="shared" si="352"/>
        <v>38979.348310185189</v>
      </c>
      <c r="T3729" s="10">
        <f t="shared" si="353"/>
        <v>39010.204861111109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theater/</v>
      </c>
      <c r="R3730" t="str">
        <f t="shared" si="351"/>
        <v>plays</v>
      </c>
      <c r="S3730" s="10">
        <f t="shared" si="352"/>
        <v>38552.171018518522</v>
      </c>
      <c r="T3730" s="10">
        <f t="shared" si="353"/>
        <v>38582.171018518522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theater/</v>
      </c>
      <c r="R3731" t="str">
        <f t="shared" si="351"/>
        <v>plays</v>
      </c>
      <c r="S3731" s="10">
        <f t="shared" si="352"/>
        <v>38388.205000000002</v>
      </c>
      <c r="T3731" s="10">
        <f t="shared" si="353"/>
        <v>38433.16333333333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theater/</v>
      </c>
      <c r="R3732" t="str">
        <f t="shared" si="351"/>
        <v>plays</v>
      </c>
      <c r="S3732" s="10">
        <f t="shared" si="352"/>
        <v>38550.677766203706</v>
      </c>
      <c r="T3732" s="10">
        <f t="shared" si="353"/>
        <v>38580.677766203706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theater/</v>
      </c>
      <c r="R3733" t="str">
        <f t="shared" si="351"/>
        <v>plays</v>
      </c>
      <c r="S3733" s="10">
        <f t="shared" si="352"/>
        <v>38330.752847222218</v>
      </c>
      <c r="T3733" s="10">
        <f t="shared" si="353"/>
        <v>38361.140972222223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theater/</v>
      </c>
      <c r="R3734" t="str">
        <f t="shared" si="351"/>
        <v>plays</v>
      </c>
      <c r="S3734" s="10">
        <f t="shared" si="352"/>
        <v>38315.677465277782</v>
      </c>
      <c r="T3734" s="10">
        <f t="shared" si="353"/>
        <v>38375.5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theater/</v>
      </c>
      <c r="R3735" t="str">
        <f t="shared" si="351"/>
        <v>plays</v>
      </c>
      <c r="S3735" s="10">
        <f t="shared" si="352"/>
        <v>38450.024398148147</v>
      </c>
      <c r="T3735" s="10">
        <f t="shared" si="353"/>
        <v>38459.9375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theater/</v>
      </c>
      <c r="R3736" t="str">
        <f t="shared" si="351"/>
        <v>plays</v>
      </c>
      <c r="S3736" s="10">
        <f t="shared" si="352"/>
        <v>38436.901574074072</v>
      </c>
      <c r="T3736" s="10">
        <f t="shared" si="353"/>
        <v>38496.901574074072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theater/</v>
      </c>
      <c r="R3737" t="str">
        <f t="shared" si="351"/>
        <v>plays</v>
      </c>
      <c r="S3737" s="10">
        <f t="shared" si="352"/>
        <v>38469.693159722221</v>
      </c>
      <c r="T3737" s="10">
        <f t="shared" si="353"/>
        <v>38499.693159722221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theater/</v>
      </c>
      <c r="R3738" t="str">
        <f t="shared" si="351"/>
        <v>plays</v>
      </c>
      <c r="S3738" s="10">
        <f t="shared" si="352"/>
        <v>38395.711724537032</v>
      </c>
      <c r="T3738" s="10">
        <f t="shared" si="353"/>
        <v>38433.75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theater/</v>
      </c>
      <c r="R3739" t="str">
        <f t="shared" si="351"/>
        <v>plays</v>
      </c>
      <c r="S3739" s="10">
        <f t="shared" si="352"/>
        <v>38644.691006944442</v>
      </c>
      <c r="T3739" s="10">
        <f t="shared" si="353"/>
        <v>38667.290972222225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theater/</v>
      </c>
      <c r="R3740" t="str">
        <f t="shared" si="351"/>
        <v>plays</v>
      </c>
      <c r="S3740" s="10">
        <f t="shared" si="352"/>
        <v>38160.938715277778</v>
      </c>
      <c r="T3740" s="10">
        <f t="shared" si="353"/>
        <v>38182.916666666664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theater/</v>
      </c>
      <c r="R3741" t="str">
        <f t="shared" si="351"/>
        <v>plays</v>
      </c>
      <c r="S3741" s="10">
        <f t="shared" si="352"/>
        <v>38895.449861111112</v>
      </c>
      <c r="T3741" s="10">
        <f t="shared" si="353"/>
        <v>38915.449861111112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theater/</v>
      </c>
      <c r="R3742" t="str">
        <f t="shared" si="351"/>
        <v>plays</v>
      </c>
      <c r="S3742" s="10">
        <f t="shared" si="352"/>
        <v>38180.089756944442</v>
      </c>
      <c r="T3742" s="10">
        <f t="shared" si="353"/>
        <v>38210.079143518517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theater/</v>
      </c>
      <c r="R3743" t="str">
        <f t="shared" si="351"/>
        <v>plays</v>
      </c>
      <c r="S3743" s="10">
        <f t="shared" si="352"/>
        <v>38672.920717592591</v>
      </c>
      <c r="T3743" s="10">
        <f t="shared" si="353"/>
        <v>38702.920717592591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theater/</v>
      </c>
      <c r="R3744" t="str">
        <f t="shared" si="351"/>
        <v>plays</v>
      </c>
      <c r="S3744" s="10">
        <f t="shared" si="352"/>
        <v>38205.214629629627</v>
      </c>
      <c r="T3744" s="10">
        <f t="shared" si="353"/>
        <v>38235.214629629627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theater/</v>
      </c>
      <c r="R3745" t="str">
        <f t="shared" si="351"/>
        <v>plays</v>
      </c>
      <c r="S3745" s="10">
        <f t="shared" si="352"/>
        <v>38140.710231481484</v>
      </c>
      <c r="T3745" s="10">
        <f t="shared" si="353"/>
        <v>38170.710231481484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theater/</v>
      </c>
      <c r="R3746" t="str">
        <f t="shared" si="351"/>
        <v>plays</v>
      </c>
      <c r="S3746" s="10">
        <f t="shared" si="352"/>
        <v>38140.814259259263</v>
      </c>
      <c r="T3746" s="10">
        <f t="shared" si="353"/>
        <v>38172.165972222225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theater/</v>
      </c>
      <c r="R3747" t="str">
        <f t="shared" si="351"/>
        <v>plays</v>
      </c>
      <c r="S3747" s="10">
        <f t="shared" si="352"/>
        <v>38178.697939814818</v>
      </c>
      <c r="T3747" s="10">
        <f t="shared" si="353"/>
        <v>38208.697939814818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theater/</v>
      </c>
      <c r="R3748" t="str">
        <f t="shared" si="351"/>
        <v>plays</v>
      </c>
      <c r="S3748" s="10">
        <f t="shared" si="352"/>
        <v>38968.389340277776</v>
      </c>
      <c r="T3748" s="10">
        <f t="shared" si="353"/>
        <v>38998.389340277776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theater/</v>
      </c>
      <c r="R3749" t="str">
        <f t="shared" si="351"/>
        <v>plays</v>
      </c>
      <c r="S3749" s="10">
        <f t="shared" si="352"/>
        <v>38511.299722222218</v>
      </c>
      <c r="T3749" s="10">
        <f t="shared" si="353"/>
        <v>38537.957638888889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theater/</v>
      </c>
      <c r="R3750" t="str">
        <f t="shared" si="351"/>
        <v>musical</v>
      </c>
      <c r="S3750" s="10">
        <f t="shared" si="352"/>
        <v>38742.706435185188</v>
      </c>
      <c r="T3750" s="10">
        <f t="shared" si="353"/>
        <v>38763.249305555553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theater/</v>
      </c>
      <c r="R3751" t="str">
        <f t="shared" si="351"/>
        <v>musical</v>
      </c>
      <c r="S3751" s="10">
        <f t="shared" si="352"/>
        <v>38805.127175925925</v>
      </c>
      <c r="T3751" s="10">
        <f t="shared" si="353"/>
        <v>38836.165972222225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theater/</v>
      </c>
      <c r="R3752" t="str">
        <f t="shared" si="351"/>
        <v>musical</v>
      </c>
      <c r="S3752" s="10">
        <f t="shared" si="352"/>
        <v>38363.981574074074</v>
      </c>
      <c r="T3752" s="10">
        <f t="shared" si="353"/>
        <v>38392.332638888889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theater/</v>
      </c>
      <c r="R3753" t="str">
        <f t="shared" si="351"/>
        <v>musical</v>
      </c>
      <c r="S3753" s="10">
        <f t="shared" si="352"/>
        <v>38750.035567129627</v>
      </c>
      <c r="T3753" s="10">
        <f t="shared" si="353"/>
        <v>38809.993900462956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theater/</v>
      </c>
      <c r="R3754" t="str">
        <f t="shared" si="351"/>
        <v>musical</v>
      </c>
      <c r="S3754" s="10">
        <f t="shared" si="352"/>
        <v>38966.802488425921</v>
      </c>
      <c r="T3754" s="10">
        <f t="shared" si="353"/>
        <v>39006.875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theater/</v>
      </c>
      <c r="R3755" t="str">
        <f t="shared" si="351"/>
        <v>musical</v>
      </c>
      <c r="S3755" s="10">
        <f t="shared" si="352"/>
        <v>38475.824074074073</v>
      </c>
      <c r="T3755" s="10">
        <f t="shared" si="353"/>
        <v>38505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theater/</v>
      </c>
      <c r="R3756" t="str">
        <f t="shared" si="351"/>
        <v>musical</v>
      </c>
      <c r="S3756" s="10">
        <f t="shared" si="352"/>
        <v>38155.881215277775</v>
      </c>
      <c r="T3756" s="10">
        <f t="shared" si="353"/>
        <v>38193.207638888889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theater/</v>
      </c>
      <c r="R3757" t="str">
        <f t="shared" si="351"/>
        <v>musical</v>
      </c>
      <c r="S3757" s="10">
        <f t="shared" si="352"/>
        <v>38792.866979166662</v>
      </c>
      <c r="T3757" s="10">
        <f t="shared" si="353"/>
        <v>38822.866979166662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theater/</v>
      </c>
      <c r="R3758" t="str">
        <f t="shared" si="351"/>
        <v>musical</v>
      </c>
      <c r="S3758" s="10">
        <f t="shared" si="352"/>
        <v>38118.814791666664</v>
      </c>
      <c r="T3758" s="10">
        <f t="shared" si="353"/>
        <v>38148.814791666664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theater/</v>
      </c>
      <c r="R3759" t="str">
        <f t="shared" si="351"/>
        <v>musical</v>
      </c>
      <c r="S3759" s="10">
        <f t="shared" si="352"/>
        <v>38301.850868055553</v>
      </c>
      <c r="T3759" s="10">
        <f t="shared" si="353"/>
        <v>38321.850868055553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theater/</v>
      </c>
      <c r="R3760" t="str">
        <f t="shared" si="351"/>
        <v>musical</v>
      </c>
      <c r="S3760" s="10">
        <f t="shared" si="352"/>
        <v>38094.471504629626</v>
      </c>
      <c r="T3760" s="10">
        <f t="shared" si="353"/>
        <v>38125.208333333336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theater/</v>
      </c>
      <c r="R3761" t="str">
        <f t="shared" si="351"/>
        <v>musical</v>
      </c>
      <c r="S3761" s="10">
        <f t="shared" si="352"/>
        <v>38529.108252314814</v>
      </c>
      <c r="T3761" s="10">
        <f t="shared" si="353"/>
        <v>38589.108252314814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theater/</v>
      </c>
      <c r="R3762" t="str">
        <f t="shared" si="351"/>
        <v>musical</v>
      </c>
      <c r="S3762" s="10">
        <f t="shared" si="352"/>
        <v>38086.525300925925</v>
      </c>
      <c r="T3762" s="10">
        <f t="shared" si="353"/>
        <v>38111.525300925925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theater/</v>
      </c>
      <c r="R3763" t="str">
        <f t="shared" si="351"/>
        <v>musical</v>
      </c>
      <c r="S3763" s="10">
        <f t="shared" si="352"/>
        <v>38520.466863425929</v>
      </c>
      <c r="T3763" s="10">
        <f t="shared" si="353"/>
        <v>38573.958333333328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theater/</v>
      </c>
      <c r="R3764" t="str">
        <f t="shared" si="351"/>
        <v>musical</v>
      </c>
      <c r="S3764" s="10">
        <f t="shared" si="352"/>
        <v>38540.813530092593</v>
      </c>
      <c r="T3764" s="10">
        <f t="shared" si="353"/>
        <v>38565.813530092593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theater/</v>
      </c>
      <c r="R3765" t="str">
        <f t="shared" si="351"/>
        <v>musical</v>
      </c>
      <c r="S3765" s="10">
        <f t="shared" si="352"/>
        <v>38412.750300925924</v>
      </c>
      <c r="T3765" s="10">
        <f t="shared" si="353"/>
        <v>38442.708634259259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theater/</v>
      </c>
      <c r="R3766" t="str">
        <f t="shared" si="351"/>
        <v>musical</v>
      </c>
      <c r="S3766" s="10">
        <f t="shared" si="352"/>
        <v>38846.842962962968</v>
      </c>
      <c r="T3766" s="10">
        <f t="shared" si="353"/>
        <v>38866.024999999994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theater/</v>
      </c>
      <c r="R3767" t="str">
        <f t="shared" si="351"/>
        <v>musical</v>
      </c>
      <c r="S3767" s="10">
        <f t="shared" si="352"/>
        <v>38167.776412037041</v>
      </c>
      <c r="T3767" s="10">
        <f t="shared" si="353"/>
        <v>38197.776412037041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theater/</v>
      </c>
      <c r="R3768" t="str">
        <f t="shared" si="351"/>
        <v>musical</v>
      </c>
      <c r="S3768" s="10">
        <f t="shared" si="352"/>
        <v>38135.167187500003</v>
      </c>
      <c r="T3768" s="10">
        <f t="shared" si="353"/>
        <v>38170.167187500003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theater/</v>
      </c>
      <c r="R3769" t="str">
        <f t="shared" si="351"/>
        <v>musical</v>
      </c>
      <c r="S3769" s="10">
        <f t="shared" si="352"/>
        <v>38397.019641203704</v>
      </c>
      <c r="T3769" s="10">
        <f t="shared" si="353"/>
        <v>38411.207638888889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theater/</v>
      </c>
      <c r="R3770" t="str">
        <f t="shared" si="351"/>
        <v>musical</v>
      </c>
      <c r="S3770" s="10">
        <f t="shared" si="352"/>
        <v>38119.727893518517</v>
      </c>
      <c r="T3770" s="10">
        <f t="shared" si="353"/>
        <v>38149.727893518517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theater/</v>
      </c>
      <c r="R3771" t="str">
        <f t="shared" si="351"/>
        <v>musical</v>
      </c>
      <c r="S3771" s="10">
        <f t="shared" si="352"/>
        <v>38792.598136574074</v>
      </c>
      <c r="T3771" s="10">
        <f t="shared" si="353"/>
        <v>38822.598136574074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theater/</v>
      </c>
      <c r="R3772" t="str">
        <f t="shared" si="351"/>
        <v>musical</v>
      </c>
      <c r="S3772" s="10">
        <f t="shared" si="352"/>
        <v>38485.930671296301</v>
      </c>
      <c r="T3772" s="10">
        <f t="shared" si="353"/>
        <v>38515.930671296301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theater/</v>
      </c>
      <c r="R3773" t="str">
        <f t="shared" si="351"/>
        <v>musical</v>
      </c>
      <c r="S3773" s="10">
        <f t="shared" si="352"/>
        <v>38840.857083333336</v>
      </c>
      <c r="T3773" s="10">
        <f t="shared" si="353"/>
        <v>38855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theater/</v>
      </c>
      <c r="R3774" t="str">
        <f t="shared" si="351"/>
        <v>musical</v>
      </c>
      <c r="S3774" s="10">
        <f t="shared" si="352"/>
        <v>39029.616967592592</v>
      </c>
      <c r="T3774" s="10">
        <f t="shared" si="353"/>
        <v>39050.25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theater/</v>
      </c>
      <c r="R3775" t="str">
        <f t="shared" si="351"/>
        <v>musical</v>
      </c>
      <c r="S3775" s="10">
        <f t="shared" si="352"/>
        <v>39003.005173611105</v>
      </c>
      <c r="T3775" s="10">
        <f t="shared" si="353"/>
        <v>39036.088888888888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theater/</v>
      </c>
      <c r="R3776" t="str">
        <f t="shared" si="351"/>
        <v>musical</v>
      </c>
      <c r="S3776" s="10">
        <f t="shared" si="352"/>
        <v>38434.792303240742</v>
      </c>
      <c r="T3776" s="10">
        <f t="shared" si="353"/>
        <v>38450.792303240742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theater/</v>
      </c>
      <c r="R3777" t="str">
        <f t="shared" si="351"/>
        <v>musical</v>
      </c>
      <c r="S3777" s="10">
        <f t="shared" si="352"/>
        <v>38422.942627314813</v>
      </c>
      <c r="T3777" s="10">
        <f t="shared" si="353"/>
        <v>38450.166666666672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theater/</v>
      </c>
      <c r="R3778" t="str">
        <f t="shared" si="351"/>
        <v>musical</v>
      </c>
      <c r="S3778" s="10">
        <f t="shared" si="352"/>
        <v>38161.367800925924</v>
      </c>
      <c r="T3778" s="10">
        <f t="shared" si="353"/>
        <v>38199.041666666664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5">
        <f t="shared" ref="P3779:P3842" si="355">E3779/L3779</f>
        <v>48.542372881355931</v>
      </c>
      <c r="Q3779" t="str">
        <f t="shared" ref="Q3779:Q3842" si="356">LEFT(N3779,FIND("/",N3779))</f>
        <v>theater/</v>
      </c>
      <c r="R3779" t="str">
        <f t="shared" ref="R3779:R3842" si="357">RIGHT(N3779,LEN(N3779)-FIND("/",N3779))</f>
        <v>musical</v>
      </c>
      <c r="S3779" s="10">
        <f t="shared" ref="S3779:S3842" si="358">(((J3779/60)/60)/24+DATE(1960,1,1))</f>
        <v>38234.111354166671</v>
      </c>
      <c r="T3779" s="10">
        <f t="shared" ref="T3779:T3842" si="359">(((I3779/60)/60)/24+DATE(1960,1,1))</f>
        <v>38256.166666666664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theater/</v>
      </c>
      <c r="R3780" t="str">
        <f t="shared" si="357"/>
        <v>musical</v>
      </c>
      <c r="S3780" s="10">
        <f t="shared" si="358"/>
        <v>38336.819212962961</v>
      </c>
      <c r="T3780" s="10">
        <f t="shared" si="359"/>
        <v>38396.819212962961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theater/</v>
      </c>
      <c r="R3781" t="str">
        <f t="shared" si="357"/>
        <v>musical</v>
      </c>
      <c r="S3781" s="10">
        <f t="shared" si="358"/>
        <v>38772.735416666663</v>
      </c>
      <c r="T3781" s="10">
        <f t="shared" si="359"/>
        <v>38802.693750000006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theater/</v>
      </c>
      <c r="R3782" t="str">
        <f t="shared" si="357"/>
        <v>musical</v>
      </c>
      <c r="S3782" s="10">
        <f t="shared" si="358"/>
        <v>38513.219733796301</v>
      </c>
      <c r="T3782" s="10">
        <f t="shared" si="359"/>
        <v>38545.837499999994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theater/</v>
      </c>
      <c r="R3783" t="str">
        <f t="shared" si="357"/>
        <v>musical</v>
      </c>
      <c r="S3783" s="10">
        <f t="shared" si="358"/>
        <v>38212.882928240739</v>
      </c>
      <c r="T3783" s="10">
        <f t="shared" si="359"/>
        <v>38237.882928240739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theater/</v>
      </c>
      <c r="R3784" t="str">
        <f t="shared" si="357"/>
        <v>musical</v>
      </c>
      <c r="S3784" s="10">
        <f t="shared" si="358"/>
        <v>38893.862233796302</v>
      </c>
      <c r="T3784" s="10">
        <f t="shared" si="359"/>
        <v>38922.958333333328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theater/</v>
      </c>
      <c r="R3785" t="str">
        <f t="shared" si="357"/>
        <v>musical</v>
      </c>
      <c r="S3785" s="10">
        <f t="shared" si="358"/>
        <v>38767.140277777777</v>
      </c>
      <c r="T3785" s="10">
        <f t="shared" si="359"/>
        <v>38791.666666666672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theater/</v>
      </c>
      <c r="R3786" t="str">
        <f t="shared" si="357"/>
        <v>musical</v>
      </c>
      <c r="S3786" s="10">
        <f t="shared" si="358"/>
        <v>38878.980694444443</v>
      </c>
      <c r="T3786" s="10">
        <f t="shared" si="359"/>
        <v>38908.980694444443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theater/</v>
      </c>
      <c r="R3787" t="str">
        <f t="shared" si="357"/>
        <v>musical</v>
      </c>
      <c r="S3787" s="10">
        <f t="shared" si="358"/>
        <v>38895.63853009259</v>
      </c>
      <c r="T3787" s="10">
        <f t="shared" si="359"/>
        <v>38931.418749999997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theater/</v>
      </c>
      <c r="R3788" t="str">
        <f t="shared" si="357"/>
        <v>musical</v>
      </c>
      <c r="S3788" s="10">
        <f t="shared" si="358"/>
        <v>38834.037905092591</v>
      </c>
      <c r="T3788" s="10">
        <f t="shared" si="359"/>
        <v>38864.037905092591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theater/</v>
      </c>
      <c r="R3789" t="str">
        <f t="shared" si="357"/>
        <v>musical</v>
      </c>
      <c r="S3789" s="10">
        <f t="shared" si="358"/>
        <v>38514.534791666665</v>
      </c>
      <c r="T3789" s="10">
        <f t="shared" si="359"/>
        <v>38543.165972222225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theater/</v>
      </c>
      <c r="R3790" t="str">
        <f t="shared" si="357"/>
        <v>musical</v>
      </c>
      <c r="S3790" s="10">
        <f t="shared" si="358"/>
        <v>38680.695821759262</v>
      </c>
      <c r="T3790" s="10">
        <f t="shared" si="359"/>
        <v>38708.679166666669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theater/</v>
      </c>
      <c r="R3791" t="str">
        <f t="shared" si="357"/>
        <v>musical</v>
      </c>
      <c r="S3791" s="10">
        <f t="shared" si="358"/>
        <v>38485.798819444448</v>
      </c>
      <c r="T3791" s="10">
        <f t="shared" si="359"/>
        <v>38517.798819444448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theater/</v>
      </c>
      <c r="R3792" t="str">
        <f t="shared" si="357"/>
        <v>musical</v>
      </c>
      <c r="S3792" s="10">
        <f t="shared" si="358"/>
        <v>39013.666932870372</v>
      </c>
      <c r="T3792" s="10">
        <f t="shared" si="359"/>
        <v>39043.708599537036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theater/</v>
      </c>
      <c r="R3793" t="str">
        <f t="shared" si="357"/>
        <v>musical</v>
      </c>
      <c r="S3793" s="10">
        <f t="shared" si="358"/>
        <v>38113.692037037035</v>
      </c>
      <c r="T3793" s="10">
        <f t="shared" si="359"/>
        <v>38173.692037037035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theater/</v>
      </c>
      <c r="R3794" t="str">
        <f t="shared" si="357"/>
        <v>musical</v>
      </c>
      <c r="S3794" s="10">
        <f t="shared" si="358"/>
        <v>38517.447013888886</v>
      </c>
      <c r="T3794" s="10">
        <f t="shared" si="359"/>
        <v>38547.447013888886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theater/</v>
      </c>
      <c r="R3795" t="str">
        <f t="shared" si="357"/>
        <v>musical</v>
      </c>
      <c r="S3795" s="10">
        <f t="shared" si="358"/>
        <v>38315.938993055555</v>
      </c>
      <c r="T3795" s="10">
        <f t="shared" si="359"/>
        <v>38336.938993055555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theater/</v>
      </c>
      <c r="R3796" t="str">
        <f t="shared" si="357"/>
        <v>musical</v>
      </c>
      <c r="S3796" s="10">
        <f t="shared" si="358"/>
        <v>38479.58048611111</v>
      </c>
      <c r="T3796" s="10">
        <f t="shared" si="359"/>
        <v>38509.58048611111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theater/</v>
      </c>
      <c r="R3797" t="str">
        <f t="shared" si="357"/>
        <v>musical</v>
      </c>
      <c r="S3797" s="10">
        <f t="shared" si="358"/>
        <v>38548.436226851853</v>
      </c>
      <c r="T3797" s="10">
        <f t="shared" si="359"/>
        <v>38591.9375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theater/</v>
      </c>
      <c r="R3798" t="str">
        <f t="shared" si="357"/>
        <v>musical</v>
      </c>
      <c r="S3798" s="10">
        <f t="shared" si="358"/>
        <v>39036.029583333337</v>
      </c>
      <c r="T3798" s="10">
        <f t="shared" si="359"/>
        <v>39096.029583333337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theater/</v>
      </c>
      <c r="R3799" t="str">
        <f t="shared" si="357"/>
        <v>musical</v>
      </c>
      <c r="S3799" s="10">
        <f t="shared" si="358"/>
        <v>38431.881539351853</v>
      </c>
      <c r="T3799" s="10">
        <f t="shared" si="359"/>
        <v>38461.881539351853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theater/</v>
      </c>
      <c r="R3800" t="str">
        <f t="shared" si="357"/>
        <v>musical</v>
      </c>
      <c r="S3800" s="10">
        <f t="shared" si="358"/>
        <v>38178.722777777781</v>
      </c>
      <c r="T3800" s="10">
        <f t="shared" si="359"/>
        <v>38208.722777777781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theater/</v>
      </c>
      <c r="R3801" t="str">
        <f t="shared" si="357"/>
        <v>musical</v>
      </c>
      <c r="S3801" s="10">
        <f t="shared" si="358"/>
        <v>38757.93105324074</v>
      </c>
      <c r="T3801" s="10">
        <f t="shared" si="359"/>
        <v>38787.93105324074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theater/</v>
      </c>
      <c r="R3802" t="str">
        <f t="shared" si="357"/>
        <v>musical</v>
      </c>
      <c r="S3802" s="10">
        <f t="shared" si="358"/>
        <v>38329.737071759257</v>
      </c>
      <c r="T3802" s="10">
        <f t="shared" si="359"/>
        <v>38362.207638888889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theater/</v>
      </c>
      <c r="R3803" t="str">
        <f t="shared" si="357"/>
        <v>musical</v>
      </c>
      <c r="S3803" s="10">
        <f t="shared" si="358"/>
        <v>38322.676111111112</v>
      </c>
      <c r="T3803" s="10">
        <f t="shared" si="359"/>
        <v>38353.676111111112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theater/</v>
      </c>
      <c r="R3804" t="str">
        <f t="shared" si="357"/>
        <v>musical</v>
      </c>
      <c r="S3804" s="10">
        <f t="shared" si="358"/>
        <v>38616.126226851848</v>
      </c>
      <c r="T3804" s="10">
        <f t="shared" si="359"/>
        <v>38646.126226851848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theater/</v>
      </c>
      <c r="R3805" t="str">
        <f t="shared" si="357"/>
        <v>musical</v>
      </c>
      <c r="S3805" s="10">
        <f t="shared" si="358"/>
        <v>38750.971851851849</v>
      </c>
      <c r="T3805" s="10">
        <f t="shared" si="359"/>
        <v>38780.971851851849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theater/</v>
      </c>
      <c r="R3806" t="str">
        <f t="shared" si="357"/>
        <v>musical</v>
      </c>
      <c r="S3806" s="10">
        <f t="shared" si="358"/>
        <v>38874.00953703704</v>
      </c>
      <c r="T3806" s="10">
        <f t="shared" si="359"/>
        <v>38929.291666666672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theater/</v>
      </c>
      <c r="R3807" t="str">
        <f t="shared" si="357"/>
        <v>musical</v>
      </c>
      <c r="S3807" s="10">
        <f t="shared" si="358"/>
        <v>38196.887037037035</v>
      </c>
      <c r="T3807" s="10">
        <f t="shared" si="359"/>
        <v>38256.887037037035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theater/</v>
      </c>
      <c r="R3808" t="str">
        <f t="shared" si="357"/>
        <v>musical</v>
      </c>
      <c r="S3808" s="10">
        <f t="shared" si="358"/>
        <v>38146.259039351848</v>
      </c>
      <c r="T3808" s="10">
        <f t="shared" si="359"/>
        <v>38166.259039351848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theater/</v>
      </c>
      <c r="R3809" t="str">
        <f t="shared" si="357"/>
        <v>musical</v>
      </c>
      <c r="S3809" s="10">
        <f t="shared" si="358"/>
        <v>38437.909016203703</v>
      </c>
      <c r="T3809" s="10">
        <f t="shared" si="359"/>
        <v>38444.909016203703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theater/</v>
      </c>
      <c r="R3810" t="str">
        <f t="shared" si="357"/>
        <v>plays</v>
      </c>
      <c r="S3810" s="10">
        <f t="shared" si="358"/>
        <v>38406.453923611116</v>
      </c>
      <c r="T3810" s="10">
        <f t="shared" si="359"/>
        <v>38466.412256944444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theater/</v>
      </c>
      <c r="R3811" t="str">
        <f t="shared" si="357"/>
        <v>plays</v>
      </c>
      <c r="S3811" s="10">
        <f t="shared" si="358"/>
        <v>38147.526701388888</v>
      </c>
      <c r="T3811" s="10">
        <f t="shared" si="359"/>
        <v>38197.958333333336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theater/</v>
      </c>
      <c r="R3812" t="str">
        <f t="shared" si="357"/>
        <v>plays</v>
      </c>
      <c r="S3812" s="10">
        <f t="shared" si="358"/>
        <v>38401.849050925928</v>
      </c>
      <c r="T3812" s="10">
        <f t="shared" si="359"/>
        <v>38431.807384259257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theater/</v>
      </c>
      <c r="R3813" t="str">
        <f t="shared" si="357"/>
        <v>plays</v>
      </c>
      <c r="S3813" s="10">
        <f t="shared" si="358"/>
        <v>38834.62700231481</v>
      </c>
      <c r="T3813" s="10">
        <f t="shared" si="359"/>
        <v>38868.458333333328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theater/</v>
      </c>
      <c r="R3814" t="str">
        <f t="shared" si="357"/>
        <v>plays</v>
      </c>
      <c r="S3814" s="10">
        <f t="shared" si="358"/>
        <v>38456.751250000001</v>
      </c>
      <c r="T3814" s="10">
        <f t="shared" si="359"/>
        <v>38503.165972222225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theater/</v>
      </c>
      <c r="R3815" t="str">
        <f t="shared" si="357"/>
        <v>plays</v>
      </c>
      <c r="S3815" s="10">
        <f t="shared" si="358"/>
        <v>38844.275706018518</v>
      </c>
      <c r="T3815" s="10">
        <f t="shared" si="359"/>
        <v>38882.904861111107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theater/</v>
      </c>
      <c r="R3816" t="str">
        <f t="shared" si="357"/>
        <v>plays</v>
      </c>
      <c r="S3816" s="10">
        <f t="shared" si="358"/>
        <v>38405.904074074075</v>
      </c>
      <c r="T3816" s="10">
        <f t="shared" si="359"/>
        <v>38442.165972222225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theater/</v>
      </c>
      <c r="R3817" t="str">
        <f t="shared" si="357"/>
        <v>plays</v>
      </c>
      <c r="S3817" s="10">
        <f t="shared" si="358"/>
        <v>38554.259918981479</v>
      </c>
      <c r="T3817" s="10">
        <f t="shared" si="359"/>
        <v>38583.958333333328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theater/</v>
      </c>
      <c r="R3818" t="str">
        <f t="shared" si="357"/>
        <v>plays</v>
      </c>
      <c r="S3818" s="10">
        <f t="shared" si="358"/>
        <v>38154.690081018518</v>
      </c>
      <c r="T3818" s="10">
        <f t="shared" si="359"/>
        <v>38184.690081018518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theater/</v>
      </c>
      <c r="R3819" t="str">
        <f t="shared" si="357"/>
        <v>plays</v>
      </c>
      <c r="S3819" s="10">
        <f t="shared" si="358"/>
        <v>38631.69694444444</v>
      </c>
      <c r="T3819" s="10">
        <f t="shared" si="359"/>
        <v>38648.165972222225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theater/</v>
      </c>
      <c r="R3820" t="str">
        <f t="shared" si="357"/>
        <v>plays</v>
      </c>
      <c r="S3820" s="10">
        <f t="shared" si="358"/>
        <v>38392.84238425926</v>
      </c>
      <c r="T3820" s="10">
        <f t="shared" si="359"/>
        <v>38422.800717592589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theater/</v>
      </c>
      <c r="R3821" t="str">
        <f t="shared" si="357"/>
        <v>plays</v>
      </c>
      <c r="S3821" s="10">
        <f t="shared" si="358"/>
        <v>38531.209537037037</v>
      </c>
      <c r="T3821" s="10">
        <f t="shared" si="359"/>
        <v>38549.876388888893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theater/</v>
      </c>
      <c r="R3822" t="str">
        <f t="shared" si="357"/>
        <v>plays</v>
      </c>
      <c r="S3822" s="10">
        <f t="shared" si="358"/>
        <v>38507.651817129634</v>
      </c>
      <c r="T3822" s="10">
        <f t="shared" si="359"/>
        <v>38537.651817129634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theater/</v>
      </c>
      <c r="R3823" t="str">
        <f t="shared" si="357"/>
        <v>plays</v>
      </c>
      <c r="S3823" s="10">
        <f t="shared" si="358"/>
        <v>38688.180636574078</v>
      </c>
      <c r="T3823" s="10">
        <f t="shared" si="359"/>
        <v>38720.180636574078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theater/</v>
      </c>
      <c r="R3824" t="str">
        <f t="shared" si="357"/>
        <v>plays</v>
      </c>
      <c r="S3824" s="10">
        <f t="shared" si="358"/>
        <v>38676.838159722218</v>
      </c>
      <c r="T3824" s="10">
        <f t="shared" si="359"/>
        <v>38735.957638888889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theater/</v>
      </c>
      <c r="R3825" t="str">
        <f t="shared" si="357"/>
        <v>plays</v>
      </c>
      <c r="S3825" s="10">
        <f t="shared" si="358"/>
        <v>38517.910231481481</v>
      </c>
      <c r="T3825" s="10">
        <f t="shared" si="359"/>
        <v>38552.165972222225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theater/</v>
      </c>
      <c r="R3826" t="str">
        <f t="shared" si="357"/>
        <v>plays</v>
      </c>
      <c r="S3826" s="10">
        <f t="shared" si="358"/>
        <v>38918.626192129625</v>
      </c>
      <c r="T3826" s="10">
        <f t="shared" si="359"/>
        <v>38930.570138888885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theater/</v>
      </c>
      <c r="R3827" t="str">
        <f t="shared" si="357"/>
        <v>plays</v>
      </c>
      <c r="S3827" s="10">
        <f t="shared" si="358"/>
        <v>38498.069606481484</v>
      </c>
      <c r="T3827" s="10">
        <f t="shared" si="359"/>
        <v>38519.069606481484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theater/</v>
      </c>
      <c r="R3828" t="str">
        <f t="shared" si="357"/>
        <v>plays</v>
      </c>
      <c r="S3828" s="10">
        <f t="shared" si="358"/>
        <v>38448.423541666663</v>
      </c>
      <c r="T3828" s="10">
        <f t="shared" si="359"/>
        <v>38478.423541666663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theater/</v>
      </c>
      <c r="R3829" t="str">
        <f t="shared" si="357"/>
        <v>plays</v>
      </c>
      <c r="S3829" s="10">
        <f t="shared" si="358"/>
        <v>38381.928252314814</v>
      </c>
      <c r="T3829" s="10">
        <f t="shared" si="359"/>
        <v>38437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theater/</v>
      </c>
      <c r="R3830" t="str">
        <f t="shared" si="357"/>
        <v>plays</v>
      </c>
      <c r="S3830" s="10">
        <f t="shared" si="358"/>
        <v>38291.527627314819</v>
      </c>
      <c r="T3830" s="10">
        <f t="shared" si="359"/>
        <v>38351.569293981483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theater/</v>
      </c>
      <c r="R3831" t="str">
        <f t="shared" si="357"/>
        <v>plays</v>
      </c>
      <c r="S3831" s="10">
        <f t="shared" si="358"/>
        <v>38940.865405092598</v>
      </c>
      <c r="T3831" s="10">
        <f t="shared" si="359"/>
        <v>38960.865405092598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theater/</v>
      </c>
      <c r="R3832" t="str">
        <f t="shared" si="357"/>
        <v>plays</v>
      </c>
      <c r="S3832" s="10">
        <f t="shared" si="358"/>
        <v>38850.740868055553</v>
      </c>
      <c r="T3832" s="10">
        <f t="shared" si="359"/>
        <v>38864.740868055553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theater/</v>
      </c>
      <c r="R3833" t="str">
        <f t="shared" si="357"/>
        <v>plays</v>
      </c>
      <c r="S3833" s="10">
        <f t="shared" si="358"/>
        <v>38274.848900462966</v>
      </c>
      <c r="T3833" s="10">
        <f t="shared" si="359"/>
        <v>38295.890567129631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theater/</v>
      </c>
      <c r="R3834" t="str">
        <f t="shared" si="357"/>
        <v>plays</v>
      </c>
      <c r="S3834" s="10">
        <f t="shared" si="358"/>
        <v>38722.114988425921</v>
      </c>
      <c r="T3834" s="10">
        <f t="shared" si="359"/>
        <v>38767.114988425921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theater/</v>
      </c>
      <c r="R3835" t="str">
        <f t="shared" si="357"/>
        <v>plays</v>
      </c>
      <c r="S3835" s="10">
        <f t="shared" si="358"/>
        <v>38310.872361111105</v>
      </c>
      <c r="T3835" s="10">
        <f t="shared" si="359"/>
        <v>38321.797916666663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theater/</v>
      </c>
      <c r="R3836" t="str">
        <f t="shared" si="357"/>
        <v>plays</v>
      </c>
      <c r="S3836" s="10">
        <f t="shared" si="358"/>
        <v>38490.445219907408</v>
      </c>
      <c r="T3836" s="10">
        <f t="shared" si="359"/>
        <v>38520.445219907408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theater/</v>
      </c>
      <c r="R3837" t="str">
        <f t="shared" si="357"/>
        <v>plays</v>
      </c>
      <c r="S3837" s="10">
        <f t="shared" si="358"/>
        <v>38807.94222222222</v>
      </c>
      <c r="T3837" s="10">
        <f t="shared" si="359"/>
        <v>38828.94222222222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theater/</v>
      </c>
      <c r="R3838" t="str">
        <f t="shared" si="357"/>
        <v>plays</v>
      </c>
      <c r="S3838" s="10">
        <f t="shared" si="358"/>
        <v>38900.926527777774</v>
      </c>
      <c r="T3838" s="10">
        <f t="shared" si="359"/>
        <v>38932.172916666663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theater/</v>
      </c>
      <c r="R3839" t="str">
        <f t="shared" si="357"/>
        <v>plays</v>
      </c>
      <c r="S3839" s="10">
        <f t="shared" si="358"/>
        <v>38499.765717592592</v>
      </c>
      <c r="T3839" s="10">
        <f t="shared" si="359"/>
        <v>38535.765717592592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theater/</v>
      </c>
      <c r="R3840" t="str">
        <f t="shared" si="357"/>
        <v>plays</v>
      </c>
      <c r="S3840" s="10">
        <f t="shared" si="358"/>
        <v>38463.710752314815</v>
      </c>
      <c r="T3840" s="10">
        <f t="shared" si="359"/>
        <v>38493.710752314815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theater/</v>
      </c>
      <c r="R3841" t="str">
        <f t="shared" si="357"/>
        <v>plays</v>
      </c>
      <c r="S3841" s="10">
        <f t="shared" si="358"/>
        <v>38502.142638888887</v>
      </c>
      <c r="T3841" s="10">
        <f t="shared" si="359"/>
        <v>38562.142638888887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theater/</v>
      </c>
      <c r="R3842" t="str">
        <f t="shared" si="357"/>
        <v>plays</v>
      </c>
      <c r="S3842" s="10">
        <f t="shared" si="358"/>
        <v>38779.701724537037</v>
      </c>
      <c r="T3842" s="10">
        <f t="shared" si="359"/>
        <v>38804.660057870366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5">
        <f t="shared" ref="P3843:P3906" si="361">E3843/L3843</f>
        <v>25.647058823529413</v>
      </c>
      <c r="Q3843" t="str">
        <f t="shared" ref="Q3843:Q3906" si="362">LEFT(N3843,FIND("/",N3843))</f>
        <v>theater/</v>
      </c>
      <c r="R3843" t="str">
        <f t="shared" ref="R3843:R3906" si="363">RIGHT(N3843,LEN(N3843)-FIND("/",N3843))</f>
        <v>plays</v>
      </c>
      <c r="S3843" s="10">
        <f t="shared" ref="S3843:S3906" si="364">(((J3843/60)/60)/24+DATE(1960,1,1))</f>
        <v>38127.785729166666</v>
      </c>
      <c r="T3843" s="10">
        <f t="shared" ref="T3843:T3906" si="365">(((I3843/60)/60)/24+DATE(1960,1,1))</f>
        <v>38187.785729166666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theater/</v>
      </c>
      <c r="R3844" t="str">
        <f t="shared" si="363"/>
        <v>plays</v>
      </c>
      <c r="S3844" s="10">
        <f t="shared" si="364"/>
        <v>38087.493657407409</v>
      </c>
      <c r="T3844" s="10">
        <f t="shared" si="365"/>
        <v>38117.493657407409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theater/</v>
      </c>
      <c r="R3845" t="str">
        <f t="shared" si="363"/>
        <v>plays</v>
      </c>
      <c r="S3845" s="10">
        <f t="shared" si="364"/>
        <v>38113.072500000002</v>
      </c>
      <c r="T3845" s="10">
        <f t="shared" si="365"/>
        <v>38138.072500000002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theater/</v>
      </c>
      <c r="R3846" t="str">
        <f t="shared" si="363"/>
        <v>plays</v>
      </c>
      <c r="S3846" s="10">
        <f t="shared" si="364"/>
        <v>38113.617291666669</v>
      </c>
      <c r="T3846" s="10">
        <f t="shared" si="365"/>
        <v>38140.290972222225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theater/</v>
      </c>
      <c r="R3847" t="str">
        <f t="shared" si="363"/>
        <v>plays</v>
      </c>
      <c r="S3847" s="10">
        <f t="shared" si="364"/>
        <v>38595.627013888887</v>
      </c>
      <c r="T3847" s="10">
        <f t="shared" si="365"/>
        <v>38625.627013888887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theater/</v>
      </c>
      <c r="R3848" t="str">
        <f t="shared" si="363"/>
        <v>plays</v>
      </c>
      <c r="S3848" s="10">
        <f t="shared" si="364"/>
        <v>38232.221550925926</v>
      </c>
      <c r="T3848" s="10">
        <f t="shared" si="365"/>
        <v>38263.290972222225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theater/</v>
      </c>
      <c r="R3849" t="str">
        <f t="shared" si="363"/>
        <v>plays</v>
      </c>
      <c r="S3849" s="10">
        <f t="shared" si="364"/>
        <v>38506.224432870367</v>
      </c>
      <c r="T3849" s="10">
        <f t="shared" si="365"/>
        <v>38551.224432870367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theater/</v>
      </c>
      <c r="R3850" t="str">
        <f t="shared" si="363"/>
        <v>plays</v>
      </c>
      <c r="S3850" s="10">
        <f t="shared" si="364"/>
        <v>38612.817002314812</v>
      </c>
      <c r="T3850" s="10">
        <f t="shared" si="365"/>
        <v>38642.817002314812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theater/</v>
      </c>
      <c r="R3851" t="str">
        <f t="shared" si="363"/>
        <v>plays</v>
      </c>
      <c r="S3851" s="10">
        <f t="shared" si="364"/>
        <v>38483.767175925925</v>
      </c>
      <c r="T3851" s="10">
        <f t="shared" si="365"/>
        <v>38513.767175925925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theater/</v>
      </c>
      <c r="R3852" t="str">
        <f t="shared" si="363"/>
        <v>plays</v>
      </c>
      <c r="S3852" s="10">
        <f t="shared" si="364"/>
        <v>38322.124340277776</v>
      </c>
      <c r="T3852" s="10">
        <f t="shared" si="365"/>
        <v>38352.124340277776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theater/</v>
      </c>
      <c r="R3853" t="str">
        <f t="shared" si="363"/>
        <v>plays</v>
      </c>
      <c r="S3853" s="10">
        <f t="shared" si="364"/>
        <v>38519.439571759256</v>
      </c>
      <c r="T3853" s="10">
        <f t="shared" si="365"/>
        <v>38549.439571759256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theater/</v>
      </c>
      <c r="R3854" t="str">
        <f t="shared" si="363"/>
        <v>plays</v>
      </c>
      <c r="S3854" s="10">
        <f t="shared" si="364"/>
        <v>38412.190694444449</v>
      </c>
      <c r="T3854" s="10">
        <f t="shared" si="365"/>
        <v>38437.149027777778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theater/</v>
      </c>
      <c r="R3855" t="str">
        <f t="shared" si="363"/>
        <v>plays</v>
      </c>
      <c r="S3855" s="10">
        <f t="shared" si="364"/>
        <v>38195.84002314815</v>
      </c>
      <c r="T3855" s="10">
        <f t="shared" si="365"/>
        <v>38230.84002314815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theater/</v>
      </c>
      <c r="R3856" t="str">
        <f t="shared" si="363"/>
        <v>plays</v>
      </c>
      <c r="S3856" s="10">
        <f t="shared" si="364"/>
        <v>38450.884930555556</v>
      </c>
      <c r="T3856" s="10">
        <f t="shared" si="365"/>
        <v>38480.884930555556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theater/</v>
      </c>
      <c r="R3857" t="str">
        <f t="shared" si="363"/>
        <v>plays</v>
      </c>
      <c r="S3857" s="10">
        <f t="shared" si="364"/>
        <v>38406.970729166671</v>
      </c>
      <c r="T3857" s="10">
        <f t="shared" si="365"/>
        <v>38436.929062499999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theater/</v>
      </c>
      <c r="R3858" t="str">
        <f t="shared" si="363"/>
        <v>plays</v>
      </c>
      <c r="S3858" s="10">
        <f t="shared" si="364"/>
        <v>38388.743090277778</v>
      </c>
      <c r="T3858" s="10">
        <f t="shared" si="365"/>
        <v>38418.701423611114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theater/</v>
      </c>
      <c r="R3859" t="str">
        <f t="shared" si="363"/>
        <v>plays</v>
      </c>
      <c r="S3859" s="10">
        <f t="shared" si="364"/>
        <v>38176.73715277778</v>
      </c>
      <c r="T3859" s="10">
        <f t="shared" si="365"/>
        <v>38199.716666666667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theater/</v>
      </c>
      <c r="R3860" t="str">
        <f t="shared" si="363"/>
        <v>plays</v>
      </c>
      <c r="S3860" s="10">
        <f t="shared" si="364"/>
        <v>38475.431064814817</v>
      </c>
      <c r="T3860" s="10">
        <f t="shared" si="365"/>
        <v>38493.875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theater/</v>
      </c>
      <c r="R3861" t="str">
        <f t="shared" si="363"/>
        <v>plays</v>
      </c>
      <c r="S3861" s="10">
        <f t="shared" si="364"/>
        <v>38136.893599537041</v>
      </c>
      <c r="T3861" s="10">
        <f t="shared" si="365"/>
        <v>38162.875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theater/</v>
      </c>
      <c r="R3862" t="str">
        <f t="shared" si="363"/>
        <v>plays</v>
      </c>
      <c r="S3862" s="10">
        <f t="shared" si="364"/>
        <v>38180.660995370366</v>
      </c>
      <c r="T3862" s="10">
        <f t="shared" si="365"/>
        <v>38210.660995370366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theater/</v>
      </c>
      <c r="R3863" t="str">
        <f t="shared" si="363"/>
        <v>plays</v>
      </c>
      <c r="S3863" s="10">
        <f t="shared" si="364"/>
        <v>38261.590011574073</v>
      </c>
      <c r="T3863" s="10">
        <f t="shared" si="365"/>
        <v>38302.907638888893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theater/</v>
      </c>
      <c r="R3864" t="str">
        <f t="shared" si="363"/>
        <v>plays</v>
      </c>
      <c r="S3864" s="10">
        <f t="shared" si="364"/>
        <v>38958.261064814811</v>
      </c>
      <c r="T3864" s="10">
        <f t="shared" si="365"/>
        <v>38972.707638888889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theater/</v>
      </c>
      <c r="R3865" t="str">
        <f t="shared" si="363"/>
        <v>plays</v>
      </c>
      <c r="S3865" s="10">
        <f t="shared" si="364"/>
        <v>38600.633159722223</v>
      </c>
      <c r="T3865" s="10">
        <f t="shared" si="365"/>
        <v>38660.674826388888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theater/</v>
      </c>
      <c r="R3866" t="str">
        <f t="shared" si="363"/>
        <v>plays</v>
      </c>
      <c r="S3866" s="10">
        <f t="shared" si="364"/>
        <v>38642.891828703709</v>
      </c>
      <c r="T3866" s="10">
        <f t="shared" si="365"/>
        <v>38672.933495370366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theater/</v>
      </c>
      <c r="R3867" t="str">
        <f t="shared" si="363"/>
        <v>plays</v>
      </c>
      <c r="S3867" s="10">
        <f t="shared" si="364"/>
        <v>38188.651597222226</v>
      </c>
      <c r="T3867" s="10">
        <f t="shared" si="365"/>
        <v>38228.229166666664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theater/</v>
      </c>
      <c r="R3868" t="str">
        <f t="shared" si="363"/>
        <v>plays</v>
      </c>
      <c r="S3868" s="10">
        <f t="shared" si="364"/>
        <v>38749.947002314817</v>
      </c>
      <c r="T3868" s="10">
        <f t="shared" si="365"/>
        <v>38799.145138888889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theater/</v>
      </c>
      <c r="R3869" t="str">
        <f t="shared" si="363"/>
        <v>plays</v>
      </c>
      <c r="S3869" s="10">
        <f t="shared" si="364"/>
        <v>38856.814108796301</v>
      </c>
      <c r="T3869" s="10">
        <f t="shared" si="365"/>
        <v>38886.814108796301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theater/</v>
      </c>
      <c r="R3870" t="str">
        <f t="shared" si="363"/>
        <v>musical</v>
      </c>
      <c r="S3870" s="10">
        <f t="shared" si="364"/>
        <v>38212.659780092588</v>
      </c>
      <c r="T3870" s="10">
        <f t="shared" si="365"/>
        <v>38237.659780092588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theater/</v>
      </c>
      <c r="R3871" t="str">
        <f t="shared" si="363"/>
        <v>musical</v>
      </c>
      <c r="S3871" s="10">
        <f t="shared" si="364"/>
        <v>38394.724444444444</v>
      </c>
      <c r="T3871" s="10">
        <f t="shared" si="365"/>
        <v>38424.132638888885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theater/</v>
      </c>
      <c r="R3872" t="str">
        <f t="shared" si="363"/>
        <v>musical</v>
      </c>
      <c r="S3872" s="10">
        <f t="shared" si="364"/>
        <v>38140.17219907407</v>
      </c>
      <c r="T3872" s="10">
        <f t="shared" si="365"/>
        <v>38170.17219907407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theater/</v>
      </c>
      <c r="R3873" t="str">
        <f t="shared" si="363"/>
        <v>musical</v>
      </c>
      <c r="S3873" s="10">
        <f t="shared" si="364"/>
        <v>39110.780671296292</v>
      </c>
      <c r="T3873" s="10">
        <f t="shared" si="365"/>
        <v>39170.739004629635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theater/</v>
      </c>
      <c r="R3874" t="str">
        <f t="shared" si="363"/>
        <v>musical</v>
      </c>
      <c r="S3874" s="10">
        <f t="shared" si="364"/>
        <v>38527.145787037036</v>
      </c>
      <c r="T3874" s="10">
        <f t="shared" si="365"/>
        <v>38577.145787037036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theater/</v>
      </c>
      <c r="R3875" t="str">
        <f t="shared" si="363"/>
        <v>musical</v>
      </c>
      <c r="S3875" s="10">
        <f t="shared" si="364"/>
        <v>38602.696006944447</v>
      </c>
      <c r="T3875" s="10">
        <f t="shared" si="365"/>
        <v>38632.696006944447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theater/</v>
      </c>
      <c r="R3876" t="str">
        <f t="shared" si="363"/>
        <v>musical</v>
      </c>
      <c r="S3876" s="10">
        <f t="shared" si="364"/>
        <v>38354.016458333332</v>
      </c>
      <c r="T3876" s="10">
        <f t="shared" si="365"/>
        <v>38375.041666666672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theater/</v>
      </c>
      <c r="R3877" t="str">
        <f t="shared" si="363"/>
        <v>musical</v>
      </c>
      <c r="S3877" s="10">
        <f t="shared" si="364"/>
        <v>38962.346817129626</v>
      </c>
      <c r="T3877" s="10">
        <f t="shared" si="365"/>
        <v>38963.416666666672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theater/</v>
      </c>
      <c r="R3878" t="str">
        <f t="shared" si="363"/>
        <v>musical</v>
      </c>
      <c r="S3878" s="10">
        <f t="shared" si="364"/>
        <v>38719.624166666668</v>
      </c>
      <c r="T3878" s="10">
        <f t="shared" si="365"/>
        <v>38749.624166666668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theater/</v>
      </c>
      <c r="R3879" t="str">
        <f t="shared" si="363"/>
        <v>musical</v>
      </c>
      <c r="S3879" s="10">
        <f t="shared" si="364"/>
        <v>39029.67768518519</v>
      </c>
      <c r="T3879" s="10">
        <f t="shared" si="365"/>
        <v>39059.67768518519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theater/</v>
      </c>
      <c r="R3880" t="str">
        <f t="shared" si="363"/>
        <v>musical</v>
      </c>
      <c r="S3880" s="10">
        <f t="shared" si="364"/>
        <v>38501.818819444445</v>
      </c>
      <c r="T3880" s="10">
        <f t="shared" si="365"/>
        <v>38532.165972222225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theater/</v>
      </c>
      <c r="R3881" t="str">
        <f t="shared" si="363"/>
        <v>musical</v>
      </c>
      <c r="S3881" s="10">
        <f t="shared" si="364"/>
        <v>38346.861064814817</v>
      </c>
      <c r="T3881" s="10">
        <f t="shared" si="365"/>
        <v>38376.861064814817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theater/</v>
      </c>
      <c r="R3882" t="str">
        <f t="shared" si="363"/>
        <v>musical</v>
      </c>
      <c r="S3882" s="10">
        <f t="shared" si="364"/>
        <v>38162.815046296295</v>
      </c>
      <c r="T3882" s="10">
        <f t="shared" si="365"/>
        <v>38197.958333333336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theater/</v>
      </c>
      <c r="R3883" t="str">
        <f t="shared" si="363"/>
        <v>musical</v>
      </c>
      <c r="S3883" s="10">
        <f t="shared" si="364"/>
        <v>39103.018506944441</v>
      </c>
      <c r="T3883" s="10">
        <f t="shared" si="365"/>
        <v>39133.018506944441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theater/</v>
      </c>
      <c r="R3884" t="str">
        <f t="shared" si="363"/>
        <v>musical</v>
      </c>
      <c r="S3884" s="10">
        <f t="shared" si="364"/>
        <v>38720.983449074076</v>
      </c>
      <c r="T3884" s="10">
        <f t="shared" si="365"/>
        <v>38747.960416666669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theater/</v>
      </c>
      <c r="R3885" t="str">
        <f t="shared" si="363"/>
        <v>musical</v>
      </c>
      <c r="S3885" s="10">
        <f t="shared" si="364"/>
        <v>38201.602650462963</v>
      </c>
      <c r="T3885" s="10">
        <f t="shared" si="365"/>
        <v>38231.602650462963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theater/</v>
      </c>
      <c r="R3886" t="str">
        <f t="shared" si="363"/>
        <v>musical</v>
      </c>
      <c r="S3886" s="10">
        <f t="shared" si="364"/>
        <v>38412.791574074072</v>
      </c>
      <c r="T3886" s="10">
        <f t="shared" si="365"/>
        <v>38437.749907407408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theater/</v>
      </c>
      <c r="R3887" t="str">
        <f t="shared" si="363"/>
        <v>musical</v>
      </c>
      <c r="S3887" s="10">
        <f t="shared" si="364"/>
        <v>38816.951284722221</v>
      </c>
      <c r="T3887" s="10">
        <f t="shared" si="365"/>
        <v>38846.951284722221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theater/</v>
      </c>
      <c r="R3888" t="str">
        <f t="shared" si="363"/>
        <v>musical</v>
      </c>
      <c r="S3888" s="10">
        <f t="shared" si="364"/>
        <v>38301.228032407409</v>
      </c>
      <c r="T3888" s="10">
        <f t="shared" si="365"/>
        <v>38331.228032407409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theater/</v>
      </c>
      <c r="R3889" t="str">
        <f t="shared" si="363"/>
        <v>musical</v>
      </c>
      <c r="S3889" s="10">
        <f t="shared" si="364"/>
        <v>38426.857974537037</v>
      </c>
      <c r="T3889" s="10">
        <f t="shared" si="365"/>
        <v>38472.916666666672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theater/</v>
      </c>
      <c r="R3890" t="str">
        <f t="shared" si="363"/>
        <v>plays</v>
      </c>
      <c r="S3890" s="10">
        <f t="shared" si="364"/>
        <v>39109.545810185184</v>
      </c>
      <c r="T3890" s="10">
        <f t="shared" si="365"/>
        <v>39139.545810185184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theater/</v>
      </c>
      <c r="R3891" t="str">
        <f t="shared" si="363"/>
        <v>plays</v>
      </c>
      <c r="S3891" s="10">
        <f t="shared" si="364"/>
        <v>38324.004976851851</v>
      </c>
      <c r="T3891" s="10">
        <f t="shared" si="365"/>
        <v>38355.976388888885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theater/</v>
      </c>
      <c r="R3892" t="str">
        <f t="shared" si="363"/>
        <v>plays</v>
      </c>
      <c r="S3892" s="10">
        <f t="shared" si="364"/>
        <v>38518.758611111116</v>
      </c>
      <c r="T3892" s="10">
        <f t="shared" si="365"/>
        <v>38578.758611111116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theater/</v>
      </c>
      <c r="R3893" t="str">
        <f t="shared" si="363"/>
        <v>plays</v>
      </c>
      <c r="S3893" s="10">
        <f t="shared" si="364"/>
        <v>38403.1324537037</v>
      </c>
      <c r="T3893" s="10">
        <f t="shared" si="365"/>
        <v>38433.207638888889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theater/</v>
      </c>
      <c r="R3894" t="str">
        <f t="shared" si="363"/>
        <v>plays</v>
      </c>
      <c r="S3894" s="10">
        <f t="shared" si="364"/>
        <v>38214.652280092596</v>
      </c>
      <c r="T3894" s="10">
        <f t="shared" si="365"/>
        <v>38222.291666666664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theater/</v>
      </c>
      <c r="R3895" t="str">
        <f t="shared" si="363"/>
        <v>plays</v>
      </c>
      <c r="S3895" s="10">
        <f t="shared" si="364"/>
        <v>38126.657870370371</v>
      </c>
      <c r="T3895" s="10">
        <f t="shared" si="365"/>
        <v>38168.25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theater/</v>
      </c>
      <c r="R3896" t="str">
        <f t="shared" si="363"/>
        <v>plays</v>
      </c>
      <c r="S3896" s="10">
        <f t="shared" si="364"/>
        <v>39026.958472222221</v>
      </c>
      <c r="T3896" s="10">
        <f t="shared" si="365"/>
        <v>39057.207638888889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theater/</v>
      </c>
      <c r="R3897" t="str">
        <f t="shared" si="363"/>
        <v>plays</v>
      </c>
      <c r="S3897" s="10">
        <f t="shared" si="364"/>
        <v>38379.250208333338</v>
      </c>
      <c r="T3897" s="10">
        <f t="shared" si="365"/>
        <v>38410.250208333338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theater/</v>
      </c>
      <c r="R3898" t="str">
        <f t="shared" si="363"/>
        <v>plays</v>
      </c>
      <c r="S3898" s="10">
        <f t="shared" si="364"/>
        <v>38140.191875000004</v>
      </c>
      <c r="T3898" s="10">
        <f t="shared" si="365"/>
        <v>38154.191875000004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theater/</v>
      </c>
      <c r="R3899" t="str">
        <f t="shared" si="363"/>
        <v>plays</v>
      </c>
      <c r="S3899" s="10">
        <f t="shared" si="364"/>
        <v>38329.87364583333</v>
      </c>
      <c r="T3899" s="10">
        <f t="shared" si="365"/>
        <v>38359.87364583333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theater/</v>
      </c>
      <c r="R3900" t="str">
        <f t="shared" si="363"/>
        <v>plays</v>
      </c>
      <c r="S3900" s="10">
        <f t="shared" si="364"/>
        <v>38540.482291666667</v>
      </c>
      <c r="T3900" s="10">
        <f t="shared" si="365"/>
        <v>38580.666666666672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theater/</v>
      </c>
      <c r="R3901" t="str">
        <f t="shared" si="363"/>
        <v>plays</v>
      </c>
      <c r="S3901" s="10">
        <f t="shared" si="364"/>
        <v>38190.775011574071</v>
      </c>
      <c r="T3901" s="10">
        <f t="shared" si="365"/>
        <v>38210.775011574071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theater/</v>
      </c>
      <c r="R3902" t="str">
        <f t="shared" si="363"/>
        <v>plays</v>
      </c>
      <c r="S3902" s="10">
        <f t="shared" si="364"/>
        <v>38483.092488425929</v>
      </c>
      <c r="T3902" s="10">
        <f t="shared" si="365"/>
        <v>38513.092488425929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theater/</v>
      </c>
      <c r="R3903" t="str">
        <f t="shared" si="363"/>
        <v>plays</v>
      </c>
      <c r="S3903" s="10">
        <f t="shared" si="364"/>
        <v>38664.826377314821</v>
      </c>
      <c r="T3903" s="10">
        <f t="shared" si="365"/>
        <v>38704.826377314821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theater/</v>
      </c>
      <c r="R3904" t="str">
        <f t="shared" si="363"/>
        <v>plays</v>
      </c>
      <c r="S3904" s="10">
        <f t="shared" si="364"/>
        <v>39010.468078703707</v>
      </c>
      <c r="T3904" s="10">
        <f t="shared" si="365"/>
        <v>39035.509745370371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theater/</v>
      </c>
      <c r="R3905" t="str">
        <f t="shared" si="363"/>
        <v>plays</v>
      </c>
      <c r="S3905" s="10">
        <f t="shared" si="364"/>
        <v>38533.01116898148</v>
      </c>
      <c r="T3905" s="10">
        <f t="shared" si="365"/>
        <v>38577.818055555559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theater/</v>
      </c>
      <c r="R3906" t="str">
        <f t="shared" si="363"/>
        <v>plays</v>
      </c>
      <c r="S3906" s="10">
        <f t="shared" si="364"/>
        <v>38442.229166666672</v>
      </c>
      <c r="T3906" s="10">
        <f t="shared" si="365"/>
        <v>38456.211111111115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5">
        <f t="shared" ref="P3907:P3970" si="367">E3907/L3907</f>
        <v>24.714285714285715</v>
      </c>
      <c r="Q3907" t="str">
        <f t="shared" ref="Q3907:Q3970" si="368">LEFT(N3907,FIND("/",N3907))</f>
        <v>theater/</v>
      </c>
      <c r="R3907" t="str">
        <f t="shared" ref="R3907:R3970" si="369">RIGHT(N3907,LEN(N3907)-FIND("/",N3907))</f>
        <v>plays</v>
      </c>
      <c r="S3907" s="10">
        <f t="shared" ref="S3907:S3970" si="370">(((J3907/60)/60)/24+DATE(1960,1,1))</f>
        <v>38471.623877314814</v>
      </c>
      <c r="T3907" s="10">
        <f t="shared" ref="T3907:T3970" si="371">(((I3907/60)/60)/24+DATE(1960,1,1))</f>
        <v>38513.958333333328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theater/</v>
      </c>
      <c r="R3908" t="str">
        <f t="shared" si="369"/>
        <v>plays</v>
      </c>
      <c r="S3908" s="10">
        <f t="shared" si="370"/>
        <v>38490.917743055557</v>
      </c>
      <c r="T3908" s="10">
        <f t="shared" si="371"/>
        <v>38528.559027777781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theater/</v>
      </c>
      <c r="R3909" t="str">
        <f t="shared" si="369"/>
        <v>plays</v>
      </c>
      <c r="S3909" s="10">
        <f t="shared" si="370"/>
        <v>38253.819513888891</v>
      </c>
      <c r="T3909" s="10">
        <f t="shared" si="371"/>
        <v>38285.838888888888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theater/</v>
      </c>
      <c r="R3910" t="str">
        <f t="shared" si="369"/>
        <v>plays</v>
      </c>
      <c r="S3910" s="10">
        <f t="shared" si="370"/>
        <v>38181.135370370372</v>
      </c>
      <c r="T3910" s="10">
        <f t="shared" si="371"/>
        <v>38196.135370370372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theater/</v>
      </c>
      <c r="R3911" t="str">
        <f t="shared" si="369"/>
        <v>plays</v>
      </c>
      <c r="S3911" s="10">
        <f t="shared" si="370"/>
        <v>38210.359282407408</v>
      </c>
      <c r="T3911" s="10">
        <f t="shared" si="371"/>
        <v>38240.359282407408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theater/</v>
      </c>
      <c r="R3912" t="str">
        <f t="shared" si="369"/>
        <v>plays</v>
      </c>
      <c r="S3912" s="10">
        <f t="shared" si="370"/>
        <v>38571.756909722222</v>
      </c>
      <c r="T3912" s="10">
        <f t="shared" si="371"/>
        <v>38601.756909722222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theater/</v>
      </c>
      <c r="R3913" t="str">
        <f t="shared" si="369"/>
        <v>plays</v>
      </c>
      <c r="S3913" s="10">
        <f t="shared" si="370"/>
        <v>38286.8122337963</v>
      </c>
      <c r="T3913" s="10">
        <f t="shared" si="371"/>
        <v>38316.853900462964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theater/</v>
      </c>
      <c r="R3914" t="str">
        <f t="shared" si="369"/>
        <v>plays</v>
      </c>
      <c r="S3914" s="10">
        <f t="shared" si="370"/>
        <v>38406.270023148143</v>
      </c>
      <c r="T3914" s="10">
        <f t="shared" si="371"/>
        <v>38466.190972222219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theater/</v>
      </c>
      <c r="R3915" t="str">
        <f t="shared" si="369"/>
        <v>plays</v>
      </c>
      <c r="S3915" s="10">
        <f t="shared" si="370"/>
        <v>38655.211215277777</v>
      </c>
      <c r="T3915" s="10">
        <f t="shared" si="371"/>
        <v>38685.252881944441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theater/</v>
      </c>
      <c r="R3916" t="str">
        <f t="shared" si="369"/>
        <v>plays</v>
      </c>
      <c r="S3916" s="10">
        <f t="shared" si="370"/>
        <v>38461.818935185183</v>
      </c>
      <c r="T3916" s="10">
        <f t="shared" si="371"/>
        <v>38481.957638888889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theater/</v>
      </c>
      <c r="R3917" t="str">
        <f t="shared" si="369"/>
        <v>plays</v>
      </c>
      <c r="S3917" s="10">
        <f t="shared" si="370"/>
        <v>38839.98505787037</v>
      </c>
      <c r="T3917" s="10">
        <f t="shared" si="371"/>
        <v>38869.98505787037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theater/</v>
      </c>
      <c r="R3918" t="str">
        <f t="shared" si="369"/>
        <v>plays</v>
      </c>
      <c r="S3918" s="10">
        <f t="shared" si="370"/>
        <v>38841.471666666665</v>
      </c>
      <c r="T3918" s="10">
        <f t="shared" si="371"/>
        <v>38871.471666666665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theater/</v>
      </c>
      <c r="R3919" t="str">
        <f t="shared" si="369"/>
        <v>plays</v>
      </c>
      <c r="S3919" s="10">
        <f t="shared" si="370"/>
        <v>38210.527326388888</v>
      </c>
      <c r="T3919" s="10">
        <f t="shared" si="371"/>
        <v>38240.527326388888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theater/</v>
      </c>
      <c r="R3920" t="str">
        <f t="shared" si="369"/>
        <v>plays</v>
      </c>
      <c r="S3920" s="10">
        <f t="shared" si="370"/>
        <v>38190.664618055554</v>
      </c>
      <c r="T3920" s="10">
        <f t="shared" si="371"/>
        <v>38202.666666666664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theater/</v>
      </c>
      <c r="R3921" t="str">
        <f t="shared" si="369"/>
        <v>plays</v>
      </c>
      <c r="S3921" s="10">
        <f t="shared" si="370"/>
        <v>38705.684872685189</v>
      </c>
      <c r="T3921" s="10">
        <f t="shared" si="371"/>
        <v>38734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theater/</v>
      </c>
      <c r="R3922" t="str">
        <f t="shared" si="369"/>
        <v>plays</v>
      </c>
      <c r="S3922" s="10">
        <f t="shared" si="370"/>
        <v>39004.38726851852</v>
      </c>
      <c r="T3922" s="10">
        <f t="shared" si="371"/>
        <v>39034.428935185191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theater/</v>
      </c>
      <c r="R3923" t="str">
        <f t="shared" si="369"/>
        <v>plays</v>
      </c>
      <c r="S3923" s="10">
        <f t="shared" si="370"/>
        <v>38273.542303240742</v>
      </c>
      <c r="T3923" s="10">
        <f t="shared" si="371"/>
        <v>38285.75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theater/</v>
      </c>
      <c r="R3924" t="str">
        <f t="shared" si="369"/>
        <v>plays</v>
      </c>
      <c r="S3924" s="10">
        <f t="shared" si="370"/>
        <v>38367.768634259264</v>
      </c>
      <c r="T3924" s="10">
        <f t="shared" si="371"/>
        <v>38412.958333333328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theater/</v>
      </c>
      <c r="R3925" t="str">
        <f t="shared" si="369"/>
        <v>plays</v>
      </c>
      <c r="S3925" s="10">
        <f t="shared" si="370"/>
        <v>38422.979988425926</v>
      </c>
      <c r="T3925" s="10">
        <f t="shared" si="371"/>
        <v>38450.979988425926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theater/</v>
      </c>
      <c r="R3926" t="str">
        <f t="shared" si="369"/>
        <v>plays</v>
      </c>
      <c r="S3926" s="10">
        <f t="shared" si="370"/>
        <v>38133.959745370368</v>
      </c>
      <c r="T3926" s="10">
        <f t="shared" si="371"/>
        <v>38163.959745370368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theater/</v>
      </c>
      <c r="R3927" t="str">
        <f t="shared" si="369"/>
        <v>plays</v>
      </c>
      <c r="S3927" s="10">
        <f t="shared" si="370"/>
        <v>38167.870821759258</v>
      </c>
      <c r="T3927" s="10">
        <f t="shared" si="371"/>
        <v>38197.870821759258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theater/</v>
      </c>
      <c r="R3928" t="str">
        <f t="shared" si="369"/>
        <v>plays</v>
      </c>
      <c r="S3928" s="10">
        <f t="shared" si="370"/>
        <v>38317.085046296299</v>
      </c>
      <c r="T3928" s="10">
        <f t="shared" si="371"/>
        <v>38347.085046296299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theater/</v>
      </c>
      <c r="R3929" t="str">
        <f t="shared" si="369"/>
        <v>plays</v>
      </c>
      <c r="S3929" s="10">
        <f t="shared" si="370"/>
        <v>38177.267407407409</v>
      </c>
      <c r="T3929" s="10">
        <f t="shared" si="371"/>
        <v>38207.267407407409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theater/</v>
      </c>
      <c r="R3930" t="str">
        <f t="shared" si="369"/>
        <v>plays</v>
      </c>
      <c r="S3930" s="10">
        <f t="shared" si="370"/>
        <v>38612.683182870373</v>
      </c>
      <c r="T3930" s="10">
        <f t="shared" si="371"/>
        <v>38640.207638888889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theater/</v>
      </c>
      <c r="R3931" t="str">
        <f t="shared" si="369"/>
        <v>plays</v>
      </c>
      <c r="S3931" s="10">
        <f t="shared" si="370"/>
        <v>38948.827141203699</v>
      </c>
      <c r="T3931" s="10">
        <f t="shared" si="371"/>
        <v>38978.827141203699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theater/</v>
      </c>
      <c r="R3932" t="str">
        <f t="shared" si="369"/>
        <v>plays</v>
      </c>
      <c r="S3932" s="10">
        <f t="shared" si="370"/>
        <v>38780.338749999995</v>
      </c>
      <c r="T3932" s="10">
        <f t="shared" si="371"/>
        <v>38808.25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theater/</v>
      </c>
      <c r="R3933" t="str">
        <f t="shared" si="369"/>
        <v>plays</v>
      </c>
      <c r="S3933" s="10">
        <f t="shared" si="370"/>
        <v>38575.151701388888</v>
      </c>
      <c r="T3933" s="10">
        <f t="shared" si="371"/>
        <v>38600.151701388888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theater/</v>
      </c>
      <c r="R3934" t="str">
        <f t="shared" si="369"/>
        <v>plays</v>
      </c>
      <c r="S3934" s="10">
        <f t="shared" si="370"/>
        <v>38762.168564814812</v>
      </c>
      <c r="T3934" s="10">
        <f t="shared" si="371"/>
        <v>38792.126898148148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theater/</v>
      </c>
      <c r="R3935" t="str">
        <f t="shared" si="369"/>
        <v>plays</v>
      </c>
      <c r="S3935" s="10">
        <f t="shared" si="370"/>
        <v>38885.968310185184</v>
      </c>
      <c r="T3935" s="10">
        <f t="shared" si="371"/>
        <v>38915.029861111107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theater/</v>
      </c>
      <c r="R3936" t="str">
        <f t="shared" si="369"/>
        <v>plays</v>
      </c>
      <c r="S3936" s="10">
        <f t="shared" si="370"/>
        <v>38580.671747685185</v>
      </c>
      <c r="T3936" s="10">
        <f t="shared" si="371"/>
        <v>38625.541666666672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theater/</v>
      </c>
      <c r="R3937" t="str">
        <f t="shared" si="369"/>
        <v>plays</v>
      </c>
      <c r="S3937" s="10">
        <f t="shared" si="370"/>
        <v>38568.656782407401</v>
      </c>
      <c r="T3937" s="10">
        <f t="shared" si="371"/>
        <v>38628.656782407401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theater/</v>
      </c>
      <c r="R3938" t="str">
        <f t="shared" si="369"/>
        <v>plays</v>
      </c>
      <c r="S3938" s="10">
        <f t="shared" si="370"/>
        <v>39022.262962962966</v>
      </c>
      <c r="T3938" s="10">
        <f t="shared" si="371"/>
        <v>39052.304629629631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theater/</v>
      </c>
      <c r="R3939" t="str">
        <f t="shared" si="369"/>
        <v>plays</v>
      </c>
      <c r="S3939" s="10">
        <f t="shared" si="370"/>
        <v>38881.631481481483</v>
      </c>
      <c r="T3939" s="10">
        <f t="shared" si="371"/>
        <v>38909.631481481483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theater/</v>
      </c>
      <c r="R3940" t="str">
        <f t="shared" si="369"/>
        <v>plays</v>
      </c>
      <c r="S3940" s="10">
        <f t="shared" si="370"/>
        <v>38498.905717592599</v>
      </c>
      <c r="T3940" s="10">
        <f t="shared" si="371"/>
        <v>38529.905717592599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theater/</v>
      </c>
      <c r="R3941" t="str">
        <f t="shared" si="369"/>
        <v>plays</v>
      </c>
      <c r="S3941" s="10">
        <f t="shared" si="370"/>
        <v>38262.400219907409</v>
      </c>
      <c r="T3941" s="10">
        <f t="shared" si="371"/>
        <v>38266.1875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theater/</v>
      </c>
      <c r="R3942" t="str">
        <f t="shared" si="369"/>
        <v>plays</v>
      </c>
      <c r="S3942" s="10">
        <f t="shared" si="370"/>
        <v>38308.492488425924</v>
      </c>
      <c r="T3942" s="10">
        <f t="shared" si="371"/>
        <v>38353.492488425924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theater/</v>
      </c>
      <c r="R3943" t="str">
        <f t="shared" si="369"/>
        <v>plays</v>
      </c>
      <c r="S3943" s="10">
        <f t="shared" si="370"/>
        <v>38287.587233796294</v>
      </c>
      <c r="T3943" s="10">
        <f t="shared" si="371"/>
        <v>38315.041666666672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theater/</v>
      </c>
      <c r="R3944" t="str">
        <f t="shared" si="369"/>
        <v>plays</v>
      </c>
      <c r="S3944" s="10">
        <f t="shared" si="370"/>
        <v>38458.904097222221</v>
      </c>
      <c r="T3944" s="10">
        <f t="shared" si="371"/>
        <v>38518.904097222221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theater/</v>
      </c>
      <c r="R3945" t="str">
        <f t="shared" si="369"/>
        <v>plays</v>
      </c>
      <c r="S3945" s="10">
        <f t="shared" si="370"/>
        <v>38626.778564814813</v>
      </c>
      <c r="T3945" s="10">
        <f t="shared" si="371"/>
        <v>38657.701388888891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theater/</v>
      </c>
      <c r="R3946" t="str">
        <f t="shared" si="369"/>
        <v>plays</v>
      </c>
      <c r="S3946" s="10">
        <f t="shared" si="370"/>
        <v>38560.662905092591</v>
      </c>
      <c r="T3946" s="10">
        <f t="shared" si="371"/>
        <v>38590.662905092591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theater/</v>
      </c>
      <c r="R3947" t="str">
        <f t="shared" si="369"/>
        <v>plays</v>
      </c>
      <c r="S3947" s="10">
        <f t="shared" si="370"/>
        <v>38456.801712962959</v>
      </c>
      <c r="T3947" s="10">
        <f t="shared" si="371"/>
        <v>38486.801712962959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theater/</v>
      </c>
      <c r="R3948" t="str">
        <f t="shared" si="369"/>
        <v>plays</v>
      </c>
      <c r="S3948" s="10">
        <f t="shared" si="370"/>
        <v>38378.833587962959</v>
      </c>
      <c r="T3948" s="10">
        <f t="shared" si="371"/>
        <v>38410.333333333328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theater/</v>
      </c>
      <c r="R3949" t="str">
        <f t="shared" si="369"/>
        <v>plays</v>
      </c>
      <c r="S3949" s="10">
        <f t="shared" si="370"/>
        <v>38962.142870370371</v>
      </c>
      <c r="T3949" s="10">
        <f t="shared" si="371"/>
        <v>38992.142870370371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theater/</v>
      </c>
      <c r="R3950" t="str">
        <f t="shared" si="369"/>
        <v>plays</v>
      </c>
      <c r="S3950" s="10">
        <f t="shared" si="370"/>
        <v>38176.325497685182</v>
      </c>
      <c r="T3950" s="10">
        <f t="shared" si="371"/>
        <v>38236.325497685182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theater/</v>
      </c>
      <c r="R3951" t="str">
        <f t="shared" si="369"/>
        <v>plays</v>
      </c>
      <c r="S3951" s="10">
        <f t="shared" si="370"/>
        <v>38363.120613425926</v>
      </c>
      <c r="T3951" s="10">
        <f t="shared" si="371"/>
        <v>38393.120613425926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theater/</v>
      </c>
      <c r="R3952" t="str">
        <f t="shared" si="369"/>
        <v>plays</v>
      </c>
      <c r="S3952" s="10">
        <f t="shared" si="370"/>
        <v>38786.702314814815</v>
      </c>
      <c r="T3952" s="10">
        <f t="shared" si="371"/>
        <v>38815.774305555555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theater/</v>
      </c>
      <c r="R3953" t="str">
        <f t="shared" si="369"/>
        <v>plays</v>
      </c>
      <c r="S3953" s="10">
        <f t="shared" si="370"/>
        <v>38780.825717592597</v>
      </c>
      <c r="T3953" s="10">
        <f t="shared" si="371"/>
        <v>38840.784050925926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theater/</v>
      </c>
      <c r="R3954" t="str">
        <f t="shared" si="369"/>
        <v>plays</v>
      </c>
      <c r="S3954" s="10">
        <f t="shared" si="370"/>
        <v>38590.790393518517</v>
      </c>
      <c r="T3954" s="10">
        <f t="shared" si="371"/>
        <v>38650.790393518517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theater/</v>
      </c>
      <c r="R3955" t="str">
        <f t="shared" si="369"/>
        <v>plays</v>
      </c>
      <c r="S3955" s="10">
        <f t="shared" si="370"/>
        <v>38897.048449074078</v>
      </c>
      <c r="T3955" s="10">
        <f t="shared" si="371"/>
        <v>38927.978472222225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theater/</v>
      </c>
      <c r="R3956" t="str">
        <f t="shared" si="369"/>
        <v>plays</v>
      </c>
      <c r="S3956" s="10">
        <f t="shared" si="370"/>
        <v>38121.651203703703</v>
      </c>
      <c r="T3956" s="10">
        <f t="shared" si="371"/>
        <v>38181.651203703703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theater/</v>
      </c>
      <c r="R3957" t="str">
        <f t="shared" si="369"/>
        <v>plays</v>
      </c>
      <c r="S3957" s="10">
        <f t="shared" si="370"/>
        <v>38653.848854166667</v>
      </c>
      <c r="T3957" s="10">
        <f t="shared" si="371"/>
        <v>38683.890520833331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theater/</v>
      </c>
      <c r="R3958" t="str">
        <f t="shared" si="369"/>
        <v>plays</v>
      </c>
      <c r="S3958" s="10">
        <f t="shared" si="370"/>
        <v>38804.932025462964</v>
      </c>
      <c r="T3958" s="10">
        <f t="shared" si="371"/>
        <v>38832.013888888891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theater/</v>
      </c>
      <c r="R3959" t="str">
        <f t="shared" si="369"/>
        <v>plays</v>
      </c>
      <c r="S3959" s="10">
        <f t="shared" si="370"/>
        <v>38860.976319444439</v>
      </c>
      <c r="T3959" s="10">
        <f t="shared" si="371"/>
        <v>38906.976319444439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theater/</v>
      </c>
      <c r="R3960" t="str">
        <f t="shared" si="369"/>
        <v>plays</v>
      </c>
      <c r="S3960" s="10">
        <f t="shared" si="370"/>
        <v>38163.950370370374</v>
      </c>
      <c r="T3960" s="10">
        <f t="shared" si="371"/>
        <v>38200.583333333336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theater/</v>
      </c>
      <c r="R3961" t="str">
        <f t="shared" si="369"/>
        <v>plays</v>
      </c>
      <c r="S3961" s="10">
        <f t="shared" si="370"/>
        <v>38227.788842592592</v>
      </c>
      <c r="T3961" s="10">
        <f t="shared" si="371"/>
        <v>38257.788842592592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theater/</v>
      </c>
      <c r="R3962" t="str">
        <f t="shared" si="369"/>
        <v>plays</v>
      </c>
      <c r="S3962" s="10">
        <f t="shared" si="370"/>
        <v>38689.845555555556</v>
      </c>
      <c r="T3962" s="10">
        <f t="shared" si="371"/>
        <v>38719.845555555556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theater/</v>
      </c>
      <c r="R3963" t="str">
        <f t="shared" si="369"/>
        <v>plays</v>
      </c>
      <c r="S3963" s="10">
        <f t="shared" si="370"/>
        <v>38092.891319444447</v>
      </c>
      <c r="T3963" s="10">
        <f t="shared" si="371"/>
        <v>38114.891319444447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theater/</v>
      </c>
      <c r="R3964" t="str">
        <f t="shared" si="369"/>
        <v>plays</v>
      </c>
      <c r="S3964" s="10">
        <f t="shared" si="370"/>
        <v>38658.621458333335</v>
      </c>
      <c r="T3964" s="10">
        <f t="shared" si="371"/>
        <v>38683.621458333335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theater/</v>
      </c>
      <c r="R3965" t="str">
        <f t="shared" si="369"/>
        <v>plays</v>
      </c>
      <c r="S3965" s="10">
        <f t="shared" si="370"/>
        <v>38643.154131944444</v>
      </c>
      <c r="T3965" s="10">
        <f t="shared" si="371"/>
        <v>38673.195798611108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theater/</v>
      </c>
      <c r="R3966" t="str">
        <f t="shared" si="369"/>
        <v>plays</v>
      </c>
      <c r="S3966" s="10">
        <f t="shared" si="370"/>
        <v>38400.722060185188</v>
      </c>
      <c r="T3966" s="10">
        <f t="shared" si="371"/>
        <v>38460.680393518516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theater/</v>
      </c>
      <c r="R3967" t="str">
        <f t="shared" si="369"/>
        <v>plays</v>
      </c>
      <c r="S3967" s="10">
        <f t="shared" si="370"/>
        <v>38761.235879629632</v>
      </c>
      <c r="T3967" s="10">
        <f t="shared" si="371"/>
        <v>38821.194212962961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theater/</v>
      </c>
      <c r="R3968" t="str">
        <f t="shared" si="369"/>
        <v>plays</v>
      </c>
      <c r="S3968" s="10">
        <f t="shared" si="370"/>
        <v>38148.711550925924</v>
      </c>
      <c r="T3968" s="10">
        <f t="shared" si="371"/>
        <v>38191.124305555553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theater/</v>
      </c>
      <c r="R3969" t="str">
        <f t="shared" si="369"/>
        <v>plays</v>
      </c>
      <c r="S3969" s="10">
        <f t="shared" si="370"/>
        <v>39117.290590277778</v>
      </c>
      <c r="T3969" s="10">
        <f t="shared" si="371"/>
        <v>39147.290590277778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theater/</v>
      </c>
      <c r="R3970" t="str">
        <f t="shared" si="369"/>
        <v>plays</v>
      </c>
      <c r="S3970" s="10">
        <f t="shared" si="370"/>
        <v>38799.815659722226</v>
      </c>
      <c r="T3970" s="10">
        <f t="shared" si="371"/>
        <v>38859.815659722226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5">
        <f t="shared" ref="P3971:P4034" si="373">E3971/L3971</f>
        <v>35.166666666666664</v>
      </c>
      <c r="Q3971" t="str">
        <f t="shared" ref="Q3971:Q4034" si="374">LEFT(N3971,FIND("/",N3971))</f>
        <v>theater/</v>
      </c>
      <c r="R3971" t="str">
        <f t="shared" ref="R3971:R4034" si="375">RIGHT(N3971,LEN(N3971)-FIND("/",N3971))</f>
        <v>plays</v>
      </c>
      <c r="S3971" s="10">
        <f t="shared" ref="S3971:S4034" si="376">(((J3971/60)/60)/24+DATE(1960,1,1))</f>
        <v>38948.854699074072</v>
      </c>
      <c r="T3971" s="10">
        <f t="shared" ref="T3971:T4034" si="377">(((I3971/60)/60)/24+DATE(1960,1,1))</f>
        <v>38958.163194444445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theater/</v>
      </c>
      <c r="R3972" t="str">
        <f t="shared" si="375"/>
        <v>plays</v>
      </c>
      <c r="S3972" s="10">
        <f t="shared" si="376"/>
        <v>38794.863553240735</v>
      </c>
      <c r="T3972" s="10">
        <f t="shared" si="377"/>
        <v>38824.863553240735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theater/</v>
      </c>
      <c r="R3973" t="str">
        <f t="shared" si="375"/>
        <v>plays</v>
      </c>
      <c r="S3973" s="10">
        <f t="shared" si="376"/>
        <v>38158.536180555559</v>
      </c>
      <c r="T3973" s="10">
        <f t="shared" si="377"/>
        <v>38188.536180555559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theater/</v>
      </c>
      <c r="R3974" t="str">
        <f t="shared" si="375"/>
        <v>plays</v>
      </c>
      <c r="S3974" s="10">
        <f t="shared" si="376"/>
        <v>38328.067523148144</v>
      </c>
      <c r="T3974" s="10">
        <f t="shared" si="377"/>
        <v>38388.067523148144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theater/</v>
      </c>
      <c r="R3975" t="str">
        <f t="shared" si="375"/>
        <v>plays</v>
      </c>
      <c r="S3975" s="10">
        <f t="shared" si="376"/>
        <v>38816.68414351852</v>
      </c>
      <c r="T3975" s="10">
        <f t="shared" si="377"/>
        <v>38846.166666666672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theater/</v>
      </c>
      <c r="R3976" t="str">
        <f t="shared" si="375"/>
        <v>plays</v>
      </c>
      <c r="S3976" s="10">
        <f t="shared" si="376"/>
        <v>38840.546851851846</v>
      </c>
      <c r="T3976" s="10">
        <f t="shared" si="377"/>
        <v>38870.546851851846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theater/</v>
      </c>
      <c r="R3977" t="str">
        <f t="shared" si="375"/>
        <v>plays</v>
      </c>
      <c r="S3977" s="10">
        <f t="shared" si="376"/>
        <v>38881.866875</v>
      </c>
      <c r="T3977" s="10">
        <f t="shared" si="377"/>
        <v>38911.866875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theater/</v>
      </c>
      <c r="R3978" t="str">
        <f t="shared" si="375"/>
        <v>plays</v>
      </c>
      <c r="S3978" s="10">
        <f t="shared" si="376"/>
        <v>38177.858344907407</v>
      </c>
      <c r="T3978" s="10">
        <f t="shared" si="377"/>
        <v>38199.291666666664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theater/</v>
      </c>
      <c r="R3979" t="str">
        <f t="shared" si="375"/>
        <v>plays</v>
      </c>
      <c r="S3979" s="10">
        <f t="shared" si="376"/>
        <v>38890.788564814815</v>
      </c>
      <c r="T3979" s="10">
        <f t="shared" si="377"/>
        <v>38920.788564814815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theater/</v>
      </c>
      <c r="R3980" t="str">
        <f t="shared" si="375"/>
        <v>plays</v>
      </c>
      <c r="S3980" s="10">
        <f t="shared" si="376"/>
        <v>38322.642974537041</v>
      </c>
      <c r="T3980" s="10">
        <f t="shared" si="377"/>
        <v>38382.642974537041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theater/</v>
      </c>
      <c r="R3981" t="str">
        <f t="shared" si="375"/>
        <v>plays</v>
      </c>
      <c r="S3981" s="10">
        <f t="shared" si="376"/>
        <v>38416.903437500005</v>
      </c>
      <c r="T3981" s="10">
        <f t="shared" si="377"/>
        <v>38439.833333333328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theater/</v>
      </c>
      <c r="R3982" t="str">
        <f t="shared" si="375"/>
        <v>plays</v>
      </c>
      <c r="S3982" s="10">
        <f t="shared" si="376"/>
        <v>38142.598923611113</v>
      </c>
      <c r="T3982" s="10">
        <f t="shared" si="377"/>
        <v>38172.598923611113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theater/</v>
      </c>
      <c r="R3983" t="str">
        <f t="shared" si="375"/>
        <v>plays</v>
      </c>
      <c r="S3983" s="10">
        <f t="shared" si="376"/>
        <v>38855.179965277777</v>
      </c>
      <c r="T3983" s="10">
        <f t="shared" si="377"/>
        <v>38915.179965277777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theater/</v>
      </c>
      <c r="R3984" t="str">
        <f t="shared" si="375"/>
        <v>plays</v>
      </c>
      <c r="S3984" s="10">
        <f t="shared" si="376"/>
        <v>38479.809953703705</v>
      </c>
      <c r="T3984" s="10">
        <f t="shared" si="377"/>
        <v>38539.809953703705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theater/</v>
      </c>
      <c r="R3985" t="str">
        <f t="shared" si="375"/>
        <v>plays</v>
      </c>
      <c r="S3985" s="10">
        <f t="shared" si="376"/>
        <v>38094.86986111111</v>
      </c>
      <c r="T3985" s="10">
        <f t="shared" si="377"/>
        <v>38126.290972222225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theater/</v>
      </c>
      <c r="R3986" t="str">
        <f t="shared" si="375"/>
        <v>plays</v>
      </c>
      <c r="S3986" s="10">
        <f t="shared" si="376"/>
        <v>38267.963472222218</v>
      </c>
      <c r="T3986" s="10">
        <f t="shared" si="377"/>
        <v>38298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theater/</v>
      </c>
      <c r="R3987" t="str">
        <f t="shared" si="375"/>
        <v>plays</v>
      </c>
      <c r="S3987" s="10">
        <f t="shared" si="376"/>
        <v>38746.707407407404</v>
      </c>
      <c r="T3987" s="10">
        <f t="shared" si="377"/>
        <v>38767.878472222219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theater/</v>
      </c>
      <c r="R3988" t="str">
        <f t="shared" si="375"/>
        <v>plays</v>
      </c>
      <c r="S3988" s="10">
        <f t="shared" si="376"/>
        <v>38814.548541666663</v>
      </c>
      <c r="T3988" s="10">
        <f t="shared" si="377"/>
        <v>38843.544444444444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theater/</v>
      </c>
      <c r="R3989" t="str">
        <f t="shared" si="375"/>
        <v>plays</v>
      </c>
      <c r="S3989" s="10">
        <f t="shared" si="376"/>
        <v>38112.92465277778</v>
      </c>
      <c r="T3989" s="10">
        <f t="shared" si="377"/>
        <v>38122.92465277778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theater/</v>
      </c>
      <c r="R3990" t="str">
        <f t="shared" si="375"/>
        <v>plays</v>
      </c>
      <c r="S3990" s="10">
        <f t="shared" si="376"/>
        <v>38577.08116898148</v>
      </c>
      <c r="T3990" s="10">
        <f t="shared" si="377"/>
        <v>38592.08116898148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theater/</v>
      </c>
      <c r="R3991" t="str">
        <f t="shared" si="375"/>
        <v>plays</v>
      </c>
      <c r="S3991" s="10">
        <f t="shared" si="376"/>
        <v>38633.749780092592</v>
      </c>
      <c r="T3991" s="10">
        <f t="shared" si="377"/>
        <v>38663.791446759264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theater/</v>
      </c>
      <c r="R3992" t="str">
        <f t="shared" si="375"/>
        <v>plays</v>
      </c>
      <c r="S3992" s="10">
        <f t="shared" si="376"/>
        <v>38748.672372685185</v>
      </c>
      <c r="T3992" s="10">
        <f t="shared" si="377"/>
        <v>38778.672372685185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theater/</v>
      </c>
      <c r="R3993" t="str">
        <f t="shared" si="375"/>
        <v>plays</v>
      </c>
      <c r="S3993" s="10">
        <f t="shared" si="376"/>
        <v>38472.644467592589</v>
      </c>
      <c r="T3993" s="10">
        <f t="shared" si="377"/>
        <v>38502.644467592589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theater/</v>
      </c>
      <c r="R3994" t="str">
        <f t="shared" si="375"/>
        <v>plays</v>
      </c>
      <c r="S3994" s="10">
        <f t="shared" si="376"/>
        <v>38636.94049768518</v>
      </c>
      <c r="T3994" s="10">
        <f t="shared" si="377"/>
        <v>38696.982164351852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theater/</v>
      </c>
      <c r="R3995" t="str">
        <f t="shared" si="375"/>
        <v>plays</v>
      </c>
      <c r="S3995" s="10">
        <f t="shared" si="376"/>
        <v>38454.864722222221</v>
      </c>
      <c r="T3995" s="10">
        <f t="shared" si="377"/>
        <v>38484.864722222221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theater/</v>
      </c>
      <c r="R3996" t="str">
        <f t="shared" si="375"/>
        <v>plays</v>
      </c>
      <c r="S3996" s="10">
        <f t="shared" si="376"/>
        <v>38156.389930555553</v>
      </c>
      <c r="T3996" s="10">
        <f t="shared" si="377"/>
        <v>38186.389930555553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theater/</v>
      </c>
      <c r="R3997" t="str">
        <f t="shared" si="375"/>
        <v>plays</v>
      </c>
      <c r="S3997" s="10">
        <f t="shared" si="376"/>
        <v>38366.683761574073</v>
      </c>
      <c r="T3997" s="10">
        <f t="shared" si="377"/>
        <v>38396.477083333331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theater/</v>
      </c>
      <c r="R3998" t="str">
        <f t="shared" si="375"/>
        <v>plays</v>
      </c>
      <c r="S3998" s="10">
        <f t="shared" si="376"/>
        <v>38297.26694444444</v>
      </c>
      <c r="T3998" s="10">
        <f t="shared" si="377"/>
        <v>38310.669444444444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theater/</v>
      </c>
      <c r="R3999" t="str">
        <f t="shared" si="375"/>
        <v>plays</v>
      </c>
      <c r="S3999" s="10">
        <f t="shared" si="376"/>
        <v>38416.391446759255</v>
      </c>
      <c r="T3999" s="10">
        <f t="shared" si="377"/>
        <v>38446.349780092598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theater/</v>
      </c>
      <c r="R4000" t="str">
        <f t="shared" si="375"/>
        <v>plays</v>
      </c>
      <c r="S4000" s="10">
        <f t="shared" si="376"/>
        <v>38408.963263888887</v>
      </c>
      <c r="T4000" s="10">
        <f t="shared" si="377"/>
        <v>38438.921597222223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theater/</v>
      </c>
      <c r="R4001" t="str">
        <f t="shared" si="375"/>
        <v>plays</v>
      </c>
      <c r="S4001" s="10">
        <f t="shared" si="376"/>
        <v>38189.828680555554</v>
      </c>
      <c r="T4001" s="10">
        <f t="shared" si="377"/>
        <v>38229.827650462961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theater/</v>
      </c>
      <c r="R4002" t="str">
        <f t="shared" si="375"/>
        <v>plays</v>
      </c>
      <c r="S4002" s="10">
        <f t="shared" si="376"/>
        <v>38784.64534722222</v>
      </c>
      <c r="T4002" s="10">
        <f t="shared" si="377"/>
        <v>38844.603680555556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theater/</v>
      </c>
      <c r="R4003" t="str">
        <f t="shared" si="375"/>
        <v>plays</v>
      </c>
      <c r="S4003" s="10">
        <f t="shared" si="376"/>
        <v>39122.964212962965</v>
      </c>
      <c r="T4003" s="10">
        <f t="shared" si="377"/>
        <v>39142.791666666672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theater/</v>
      </c>
      <c r="R4004" t="str">
        <f t="shared" si="375"/>
        <v>plays</v>
      </c>
      <c r="S4004" s="10">
        <f t="shared" si="376"/>
        <v>38226.043530092589</v>
      </c>
      <c r="T4004" s="10">
        <f t="shared" si="377"/>
        <v>38256.043530092589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theater/</v>
      </c>
      <c r="R4005" t="str">
        <f t="shared" si="375"/>
        <v>plays</v>
      </c>
      <c r="S4005" s="10">
        <f t="shared" si="376"/>
        <v>38367.587349537032</v>
      </c>
      <c r="T4005" s="10">
        <f t="shared" si="377"/>
        <v>38397.587349537032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theater/</v>
      </c>
      <c r="R4006" t="str">
        <f t="shared" si="375"/>
        <v>plays</v>
      </c>
      <c r="S4006" s="10">
        <f t="shared" si="376"/>
        <v>38237.16269675926</v>
      </c>
      <c r="T4006" s="10">
        <f t="shared" si="377"/>
        <v>38267.16269675926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theater/</v>
      </c>
      <c r="R4007" t="str">
        <f t="shared" si="375"/>
        <v>plays</v>
      </c>
      <c r="S4007" s="10">
        <f t="shared" si="376"/>
        <v>38219.807696759257</v>
      </c>
      <c r="T4007" s="10">
        <f t="shared" si="377"/>
        <v>38279.807696759257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theater/</v>
      </c>
      <c r="R4008" t="str">
        <f t="shared" si="375"/>
        <v>plays</v>
      </c>
      <c r="S4008" s="10">
        <f t="shared" si="376"/>
        <v>38738.772997685184</v>
      </c>
      <c r="T4008" s="10">
        <f t="shared" si="377"/>
        <v>38763.772997685184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theater/</v>
      </c>
      <c r="R4009" t="str">
        <f t="shared" si="375"/>
        <v>plays</v>
      </c>
      <c r="S4009" s="10">
        <f t="shared" si="376"/>
        <v>38195.772928240738</v>
      </c>
      <c r="T4009" s="10">
        <f t="shared" si="377"/>
        <v>38224.686111111114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theater/</v>
      </c>
      <c r="R4010" t="str">
        <f t="shared" si="375"/>
        <v>plays</v>
      </c>
      <c r="S4010" s="10">
        <f t="shared" si="376"/>
        <v>38524.964201388888</v>
      </c>
      <c r="T4010" s="10">
        <f t="shared" si="377"/>
        <v>38554.964201388888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theater/</v>
      </c>
      <c r="R4011" t="str">
        <f t="shared" si="375"/>
        <v>plays</v>
      </c>
      <c r="S4011" s="10">
        <f t="shared" si="376"/>
        <v>38198.700925925928</v>
      </c>
      <c r="T4011" s="10">
        <f t="shared" si="377"/>
        <v>38238.700925925928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theater/</v>
      </c>
      <c r="R4012" t="str">
        <f t="shared" si="375"/>
        <v>plays</v>
      </c>
      <c r="S4012" s="10">
        <f t="shared" si="376"/>
        <v>38268.770439814813</v>
      </c>
      <c r="T4012" s="10">
        <f t="shared" si="377"/>
        <v>38285.770439814813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theater/</v>
      </c>
      <c r="R4013" t="str">
        <f t="shared" si="375"/>
        <v>plays</v>
      </c>
      <c r="S4013" s="10">
        <f t="shared" si="376"/>
        <v>38349.54488425926</v>
      </c>
      <c r="T4013" s="10">
        <f t="shared" si="377"/>
        <v>38379.54488425926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theater/</v>
      </c>
      <c r="R4014" t="str">
        <f t="shared" si="375"/>
        <v>plays</v>
      </c>
      <c r="S4014" s="10">
        <f t="shared" si="376"/>
        <v>38443.544548611113</v>
      </c>
      <c r="T4014" s="10">
        <f t="shared" si="377"/>
        <v>38473.544548611113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theater/</v>
      </c>
      <c r="R4015" t="str">
        <f t="shared" si="375"/>
        <v>plays</v>
      </c>
      <c r="S4015" s="10">
        <f t="shared" si="376"/>
        <v>38368.301192129627</v>
      </c>
      <c r="T4015" s="10">
        <f t="shared" si="377"/>
        <v>38398.301192129627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theater/</v>
      </c>
      <c r="R4016" t="str">
        <f t="shared" si="375"/>
        <v>plays</v>
      </c>
      <c r="S4016" s="10">
        <f t="shared" si="376"/>
        <v>38766.246168981481</v>
      </c>
      <c r="T4016" s="10">
        <f t="shared" si="377"/>
        <v>38781.246168981481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theater/</v>
      </c>
      <c r="R4017" t="str">
        <f t="shared" si="375"/>
        <v>plays</v>
      </c>
      <c r="S4017" s="10">
        <f t="shared" si="376"/>
        <v>38521.780821759254</v>
      </c>
      <c r="T4017" s="10">
        <f t="shared" si="377"/>
        <v>38551.780821759254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theater/</v>
      </c>
      <c r="R4018" t="str">
        <f t="shared" si="375"/>
        <v>plays</v>
      </c>
      <c r="S4018" s="10">
        <f t="shared" si="376"/>
        <v>38216.872685185182</v>
      </c>
      <c r="T4018" s="10">
        <f t="shared" si="377"/>
        <v>38246.872685185182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theater/</v>
      </c>
      <c r="R4019" t="str">
        <f t="shared" si="375"/>
        <v>plays</v>
      </c>
      <c r="S4019" s="10">
        <f t="shared" si="376"/>
        <v>38203.672152777777</v>
      </c>
      <c r="T4019" s="10">
        <f t="shared" si="377"/>
        <v>38233.672152777777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theater/</v>
      </c>
      <c r="R4020" t="str">
        <f t="shared" si="375"/>
        <v>plays</v>
      </c>
      <c r="S4020" s="10">
        <f t="shared" si="376"/>
        <v>38967.91097222222</v>
      </c>
      <c r="T4020" s="10">
        <f t="shared" si="377"/>
        <v>38997.91097222222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theater/</v>
      </c>
      <c r="R4021" t="str">
        <f t="shared" si="375"/>
        <v>plays</v>
      </c>
      <c r="S4021" s="10">
        <f t="shared" si="376"/>
        <v>38764.675879629634</v>
      </c>
      <c r="T4021" s="10">
        <f t="shared" si="377"/>
        <v>38822.686111111107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theater/</v>
      </c>
      <c r="R4022" t="str">
        <f t="shared" si="375"/>
        <v>plays</v>
      </c>
      <c r="S4022" s="10">
        <f t="shared" si="376"/>
        <v>38404.190960648149</v>
      </c>
      <c r="T4022" s="10">
        <f t="shared" si="377"/>
        <v>38434.149293981478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theater/</v>
      </c>
      <c r="R4023" t="str">
        <f t="shared" si="375"/>
        <v>plays</v>
      </c>
      <c r="S4023" s="10">
        <f t="shared" si="376"/>
        <v>38225.911550925928</v>
      </c>
      <c r="T4023" s="10">
        <f t="shared" si="377"/>
        <v>38285.911550925928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theater/</v>
      </c>
      <c r="R4024" t="str">
        <f t="shared" si="375"/>
        <v>plays</v>
      </c>
      <c r="S4024" s="10">
        <f t="shared" si="376"/>
        <v>38337.584108796291</v>
      </c>
      <c r="T4024" s="10">
        <f t="shared" si="377"/>
        <v>38383.120833333334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theater/</v>
      </c>
      <c r="R4025" t="str">
        <f t="shared" si="375"/>
        <v>plays</v>
      </c>
      <c r="S4025" s="10">
        <f t="shared" si="376"/>
        <v>38755.999571759254</v>
      </c>
      <c r="T4025" s="10">
        <f t="shared" si="377"/>
        <v>38800.957905092597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theater/</v>
      </c>
      <c r="R4026" t="str">
        <f t="shared" si="375"/>
        <v>plays</v>
      </c>
      <c r="S4026" s="10">
        <f t="shared" si="376"/>
        <v>38564.670104166667</v>
      </c>
      <c r="T4026" s="10">
        <f t="shared" si="377"/>
        <v>38594.670104166667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theater/</v>
      </c>
      <c r="R4027" t="str">
        <f t="shared" si="375"/>
        <v>plays</v>
      </c>
      <c r="S4027" s="10">
        <f t="shared" si="376"/>
        <v>38498.237685185188</v>
      </c>
      <c r="T4027" s="10">
        <f t="shared" si="377"/>
        <v>38558.237685185188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theater/</v>
      </c>
      <c r="R4028" t="str">
        <f t="shared" si="375"/>
        <v>plays</v>
      </c>
      <c r="S4028" s="10">
        <f t="shared" si="376"/>
        <v>38629.655543981484</v>
      </c>
      <c r="T4028" s="10">
        <f t="shared" si="377"/>
        <v>38689.697210648148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theater/</v>
      </c>
      <c r="R4029" t="str">
        <f t="shared" si="375"/>
        <v>plays</v>
      </c>
      <c r="S4029" s="10">
        <f t="shared" si="376"/>
        <v>39115.97084490741</v>
      </c>
      <c r="T4029" s="10">
        <f t="shared" si="377"/>
        <v>39136.041666666672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theater/</v>
      </c>
      <c r="R4030" t="str">
        <f t="shared" si="375"/>
        <v>plays</v>
      </c>
      <c r="S4030" s="10">
        <f t="shared" si="376"/>
        <v>38112.938657407409</v>
      </c>
      <c r="T4030" s="10">
        <f t="shared" si="377"/>
        <v>38142.938657407409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theater/</v>
      </c>
      <c r="R4031" t="str">
        <f t="shared" si="375"/>
        <v>plays</v>
      </c>
      <c r="S4031" s="10">
        <f t="shared" si="376"/>
        <v>38669.025115740747</v>
      </c>
      <c r="T4031" s="10">
        <f t="shared" si="377"/>
        <v>38699.025115740747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theater/</v>
      </c>
      <c r="R4032" t="str">
        <f t="shared" si="375"/>
        <v>plays</v>
      </c>
      <c r="S4032" s="10">
        <f t="shared" si="376"/>
        <v>38721.655081018514</v>
      </c>
      <c r="T4032" s="10">
        <f t="shared" si="377"/>
        <v>38750.784027777772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theater/</v>
      </c>
      <c r="R4033" t="str">
        <f t="shared" si="375"/>
        <v>plays</v>
      </c>
      <c r="S4033" s="10">
        <f t="shared" si="376"/>
        <v>38288.585231481484</v>
      </c>
      <c r="T4033" s="10">
        <f t="shared" si="377"/>
        <v>38338.626898148148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theater/</v>
      </c>
      <c r="R4034" t="str">
        <f t="shared" si="375"/>
        <v>plays</v>
      </c>
      <c r="S4034" s="10">
        <f t="shared" si="376"/>
        <v>38640.809212962966</v>
      </c>
      <c r="T4034" s="10">
        <f t="shared" si="377"/>
        <v>38700.85087962963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5">
        <f t="shared" ref="P4035:P4098" si="379">E4035/L4035</f>
        <v>65.340319148936175</v>
      </c>
      <c r="Q4035" t="str">
        <f t="shared" ref="Q4035:Q4098" si="380">LEFT(N4035,FIND("/",N4035))</f>
        <v>theater/</v>
      </c>
      <c r="R4035" t="str">
        <f t="shared" ref="R4035:R4098" si="381">RIGHT(N4035,LEN(N4035)-FIND("/",N4035))</f>
        <v>plays</v>
      </c>
      <c r="S4035" s="10">
        <f t="shared" ref="S4035:S4098" si="382">(((J4035/60)/60)/24+DATE(1960,1,1))</f>
        <v>38961.268796296295</v>
      </c>
      <c r="T4035" s="10">
        <f t="shared" ref="T4035:T4098" si="383">(((I4035/60)/60)/24+DATE(1960,1,1))</f>
        <v>38992.375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theater/</v>
      </c>
      <c r="R4036" t="str">
        <f t="shared" si="381"/>
        <v>plays</v>
      </c>
      <c r="S4036" s="10">
        <f t="shared" si="382"/>
        <v>38414.947337962964</v>
      </c>
      <c r="T4036" s="10">
        <f t="shared" si="383"/>
        <v>38444.905671296292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theater/</v>
      </c>
      <c r="R4037" t="str">
        <f t="shared" si="381"/>
        <v>plays</v>
      </c>
      <c r="S4037" s="10">
        <f t="shared" si="382"/>
        <v>38250.882951388885</v>
      </c>
      <c r="T4037" s="10">
        <f t="shared" si="383"/>
        <v>38280.882951388885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theater/</v>
      </c>
      <c r="R4038" t="str">
        <f t="shared" si="381"/>
        <v>plays</v>
      </c>
      <c r="S4038" s="10">
        <f t="shared" si="382"/>
        <v>38151.937083333331</v>
      </c>
      <c r="T4038" s="10">
        <f t="shared" si="383"/>
        <v>38168.9375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theater/</v>
      </c>
      <c r="R4039" t="str">
        <f t="shared" si="381"/>
        <v>plays</v>
      </c>
      <c r="S4039" s="10">
        <f t="shared" si="382"/>
        <v>38844.070775462969</v>
      </c>
      <c r="T4039" s="10">
        <f t="shared" si="383"/>
        <v>38861.600694444445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theater/</v>
      </c>
      <c r="R4040" t="str">
        <f t="shared" si="381"/>
        <v>plays</v>
      </c>
      <c r="S4040" s="10">
        <f t="shared" si="382"/>
        <v>38216.798726851855</v>
      </c>
      <c r="T4040" s="10">
        <f t="shared" si="383"/>
        <v>38276.798726851855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theater/</v>
      </c>
      <c r="R4041" t="str">
        <f t="shared" si="381"/>
        <v>plays</v>
      </c>
      <c r="S4041" s="10">
        <f t="shared" si="382"/>
        <v>38652.670914351853</v>
      </c>
      <c r="T4041" s="10">
        <f t="shared" si="383"/>
        <v>38686.249305555553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theater/</v>
      </c>
      <c r="R4042" t="str">
        <f t="shared" si="381"/>
        <v>plays</v>
      </c>
      <c r="S4042" s="10">
        <f t="shared" si="382"/>
        <v>38491.231527777782</v>
      </c>
      <c r="T4042" s="10">
        <f t="shared" si="383"/>
        <v>38550.125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theater/</v>
      </c>
      <c r="R4043" t="str">
        <f t="shared" si="381"/>
        <v>plays</v>
      </c>
      <c r="S4043" s="10">
        <f t="shared" si="382"/>
        <v>38906.474004629628</v>
      </c>
      <c r="T4043" s="10">
        <f t="shared" si="383"/>
        <v>38966.474004629628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theater/</v>
      </c>
      <c r="R4044" t="str">
        <f t="shared" si="381"/>
        <v>plays</v>
      </c>
      <c r="S4044" s="10">
        <f t="shared" si="382"/>
        <v>38342.084074074075</v>
      </c>
      <c r="T4044" s="10">
        <f t="shared" si="383"/>
        <v>38371.802777777775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theater/</v>
      </c>
      <c r="R4045" t="str">
        <f t="shared" si="381"/>
        <v>plays</v>
      </c>
      <c r="S4045" s="10">
        <f t="shared" si="382"/>
        <v>38295.957465277781</v>
      </c>
      <c r="T4045" s="10">
        <f t="shared" si="383"/>
        <v>38310.957465277781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theater/</v>
      </c>
      <c r="R4046" t="str">
        <f t="shared" si="381"/>
        <v>plays</v>
      </c>
      <c r="S4046" s="10">
        <f t="shared" si="382"/>
        <v>38421.219699074078</v>
      </c>
      <c r="T4046" s="10">
        <f t="shared" si="383"/>
        <v>38451.208333333328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theater/</v>
      </c>
      <c r="R4047" t="str">
        <f t="shared" si="381"/>
        <v>plays</v>
      </c>
      <c r="S4047" s="10">
        <f t="shared" si="382"/>
        <v>38189.201261574075</v>
      </c>
      <c r="T4047" s="10">
        <f t="shared" si="383"/>
        <v>38219.201261574075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theater/</v>
      </c>
      <c r="R4048" t="str">
        <f t="shared" si="381"/>
        <v>plays</v>
      </c>
      <c r="S4048" s="10">
        <f t="shared" si="382"/>
        <v>38251.650578703702</v>
      </c>
      <c r="T4048" s="10">
        <f t="shared" si="383"/>
        <v>38281.650578703702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theater/</v>
      </c>
      <c r="R4049" t="str">
        <f t="shared" si="381"/>
        <v>plays</v>
      </c>
      <c r="S4049" s="10">
        <f t="shared" si="382"/>
        <v>38338.022488425922</v>
      </c>
      <c r="T4049" s="10">
        <f t="shared" si="383"/>
        <v>38362.041666666672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theater/</v>
      </c>
      <c r="R4050" t="str">
        <f t="shared" si="381"/>
        <v>plays</v>
      </c>
      <c r="S4050" s="10">
        <f t="shared" si="382"/>
        <v>38783.509108796294</v>
      </c>
      <c r="T4050" s="10">
        <f t="shared" si="383"/>
        <v>38818.467442129629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theater/</v>
      </c>
      <c r="R4051" t="str">
        <f t="shared" si="381"/>
        <v>plays</v>
      </c>
      <c r="S4051" s="10">
        <f t="shared" si="382"/>
        <v>38516.958506944444</v>
      </c>
      <c r="T4051" s="10">
        <f t="shared" si="383"/>
        <v>38546.958506944444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theater/</v>
      </c>
      <c r="R4052" t="str">
        <f t="shared" si="381"/>
        <v>plays</v>
      </c>
      <c r="S4052" s="10">
        <f t="shared" si="382"/>
        <v>38252.636469907404</v>
      </c>
      <c r="T4052" s="10">
        <f t="shared" si="383"/>
        <v>38282.636469907404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theater/</v>
      </c>
      <c r="R4053" t="str">
        <f t="shared" si="381"/>
        <v>plays</v>
      </c>
      <c r="S4053" s="10">
        <f t="shared" si="382"/>
        <v>38108.810150462967</v>
      </c>
      <c r="T4053" s="10">
        <f t="shared" si="383"/>
        <v>38115.286805555559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theater/</v>
      </c>
      <c r="R4054" t="str">
        <f t="shared" si="381"/>
        <v>plays</v>
      </c>
      <c r="S4054" s="10">
        <f t="shared" si="382"/>
        <v>38212.878657407404</v>
      </c>
      <c r="T4054" s="10">
        <f t="shared" si="383"/>
        <v>38272.878657407404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theater/</v>
      </c>
      <c r="R4055" t="str">
        <f t="shared" si="381"/>
        <v>plays</v>
      </c>
      <c r="S4055" s="10">
        <f t="shared" si="382"/>
        <v>38275.690138888887</v>
      </c>
      <c r="T4055" s="10">
        <f t="shared" si="383"/>
        <v>38305.833333333328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theater/</v>
      </c>
      <c r="R4056" t="str">
        <f t="shared" si="381"/>
        <v>plays</v>
      </c>
      <c r="S4056" s="10">
        <f t="shared" si="382"/>
        <v>38960.841261574074</v>
      </c>
      <c r="T4056" s="10">
        <f t="shared" si="383"/>
        <v>38991.166666666672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theater/</v>
      </c>
      <c r="R4057" t="str">
        <f t="shared" si="381"/>
        <v>plays</v>
      </c>
      <c r="S4057" s="10">
        <f t="shared" si="382"/>
        <v>38126.648506944446</v>
      </c>
      <c r="T4057" s="10">
        <f t="shared" si="383"/>
        <v>38156.648506944446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theater/</v>
      </c>
      <c r="R4058" t="str">
        <f t="shared" si="381"/>
        <v>plays</v>
      </c>
      <c r="S4058" s="10">
        <f t="shared" si="382"/>
        <v>38881.933321759265</v>
      </c>
      <c r="T4058" s="10">
        <f t="shared" si="383"/>
        <v>38901.832638888889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theater/</v>
      </c>
      <c r="R4059" t="str">
        <f t="shared" si="381"/>
        <v>plays</v>
      </c>
      <c r="S4059" s="10">
        <f t="shared" si="382"/>
        <v>38657.968518518523</v>
      </c>
      <c r="T4059" s="10">
        <f t="shared" si="383"/>
        <v>38680.958333333328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theater/</v>
      </c>
      <c r="R4060" t="str">
        <f t="shared" si="381"/>
        <v>plays</v>
      </c>
      <c r="S4060" s="10">
        <f t="shared" si="382"/>
        <v>38793.060694444444</v>
      </c>
      <c r="T4060" s="10">
        <f t="shared" si="383"/>
        <v>38808.165972222225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theater/</v>
      </c>
      <c r="R4061" t="str">
        <f t="shared" si="381"/>
        <v>plays</v>
      </c>
      <c r="S4061" s="10">
        <f t="shared" si="382"/>
        <v>38213.640648148146</v>
      </c>
      <c r="T4061" s="10">
        <f t="shared" si="383"/>
        <v>38245.125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theater/</v>
      </c>
      <c r="R4062" t="str">
        <f t="shared" si="381"/>
        <v>plays</v>
      </c>
      <c r="S4062" s="10">
        <f t="shared" si="382"/>
        <v>38126.695092592592</v>
      </c>
      <c r="T4062" s="10">
        <f t="shared" si="383"/>
        <v>38160.666666666664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theater/</v>
      </c>
      <c r="R4063" t="str">
        <f t="shared" si="381"/>
        <v>plays</v>
      </c>
      <c r="S4063" s="10">
        <f t="shared" si="382"/>
        <v>38768.141469907408</v>
      </c>
      <c r="T4063" s="10">
        <f t="shared" si="383"/>
        <v>38828.099803240737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theater/</v>
      </c>
      <c r="R4064" t="str">
        <f t="shared" si="381"/>
        <v>plays</v>
      </c>
      <c r="S4064" s="10">
        <f t="shared" si="382"/>
        <v>38870.739212962959</v>
      </c>
      <c r="T4064" s="10">
        <f t="shared" si="383"/>
        <v>38900.739212962959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theater/</v>
      </c>
      <c r="R4065" t="str">
        <f t="shared" si="381"/>
        <v>plays</v>
      </c>
      <c r="S4065" s="10">
        <f t="shared" si="382"/>
        <v>38134.681527777779</v>
      </c>
      <c r="T4065" s="10">
        <f t="shared" si="383"/>
        <v>38164.681527777779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theater/</v>
      </c>
      <c r="R4066" t="str">
        <f t="shared" si="381"/>
        <v>plays</v>
      </c>
      <c r="S4066" s="10">
        <f t="shared" si="382"/>
        <v>38440.588263888887</v>
      </c>
      <c r="T4066" s="10">
        <f t="shared" si="383"/>
        <v>38470.588263888887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theater/</v>
      </c>
      <c r="R4067" t="str">
        <f t="shared" si="381"/>
        <v>plays</v>
      </c>
      <c r="S4067" s="10">
        <f t="shared" si="382"/>
        <v>38180.951516203706</v>
      </c>
      <c r="T4067" s="10">
        <f t="shared" si="383"/>
        <v>38210.951516203706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theater/</v>
      </c>
      <c r="R4068" t="str">
        <f t="shared" si="381"/>
        <v>plays</v>
      </c>
      <c r="S4068" s="10">
        <f t="shared" si="382"/>
        <v>38826.039212962962</v>
      </c>
      <c r="T4068" s="10">
        <f t="shared" si="383"/>
        <v>38856.039212962962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theater/</v>
      </c>
      <c r="R4069" t="str">
        <f t="shared" si="381"/>
        <v>plays</v>
      </c>
      <c r="S4069" s="10">
        <f t="shared" si="382"/>
        <v>38582.117476851854</v>
      </c>
      <c r="T4069" s="10">
        <f t="shared" si="383"/>
        <v>38622.117476851854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theater/</v>
      </c>
      <c r="R4070" t="str">
        <f t="shared" si="381"/>
        <v>plays</v>
      </c>
      <c r="S4070" s="10">
        <f t="shared" si="382"/>
        <v>39065.963599537034</v>
      </c>
      <c r="T4070" s="10">
        <f t="shared" si="383"/>
        <v>39095.961805555555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theater/</v>
      </c>
      <c r="R4071" t="str">
        <f t="shared" si="381"/>
        <v>plays</v>
      </c>
      <c r="S4071" s="10">
        <f t="shared" si="382"/>
        <v>38369.661527777775</v>
      </c>
      <c r="T4071" s="10">
        <f t="shared" si="383"/>
        <v>38410.5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theater/</v>
      </c>
      <c r="R4072" t="str">
        <f t="shared" si="381"/>
        <v>plays</v>
      </c>
      <c r="S4072" s="10">
        <f t="shared" si="382"/>
        <v>38378.666898148149</v>
      </c>
      <c r="T4072" s="10">
        <f t="shared" si="383"/>
        <v>38411.125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theater/</v>
      </c>
      <c r="R4073" t="str">
        <f t="shared" si="381"/>
        <v>plays</v>
      </c>
      <c r="S4073" s="10">
        <f t="shared" si="382"/>
        <v>39047.804756944446</v>
      </c>
      <c r="T4073" s="10">
        <f t="shared" si="383"/>
        <v>39077.804756944446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theater/</v>
      </c>
      <c r="R4074" t="str">
        <f t="shared" si="381"/>
        <v>plays</v>
      </c>
      <c r="S4074" s="10">
        <f t="shared" si="382"/>
        <v>38159.77443287037</v>
      </c>
      <c r="T4074" s="10">
        <f t="shared" si="383"/>
        <v>38219.77443287037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theater/</v>
      </c>
      <c r="R4075" t="str">
        <f t="shared" si="381"/>
        <v>plays</v>
      </c>
      <c r="S4075" s="10">
        <f t="shared" si="382"/>
        <v>38425.34520833334</v>
      </c>
      <c r="T4075" s="10">
        <f t="shared" si="383"/>
        <v>38480.166666666672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theater/</v>
      </c>
      <c r="R4076" t="str">
        <f t="shared" si="381"/>
        <v>plays</v>
      </c>
      <c r="S4076" s="10">
        <f t="shared" si="382"/>
        <v>38630.552951388891</v>
      </c>
      <c r="T4076" s="10">
        <f t="shared" si="383"/>
        <v>38660.594618055555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theater/</v>
      </c>
      <c r="R4077" t="str">
        <f t="shared" si="381"/>
        <v>plays</v>
      </c>
      <c r="S4077" s="10">
        <f t="shared" si="382"/>
        <v>38126.045937499999</v>
      </c>
      <c r="T4077" s="10">
        <f t="shared" si="383"/>
        <v>38167.727777777778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theater/</v>
      </c>
      <c r="R4078" t="str">
        <f t="shared" si="381"/>
        <v>plays</v>
      </c>
      <c r="S4078" s="10">
        <f t="shared" si="382"/>
        <v>38252.795706018522</v>
      </c>
      <c r="T4078" s="10">
        <f t="shared" si="383"/>
        <v>38280.82708333333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theater/</v>
      </c>
      <c r="R4079" t="str">
        <f t="shared" si="381"/>
        <v>plays</v>
      </c>
      <c r="S4079" s="10">
        <f t="shared" si="382"/>
        <v>39042.7105787037</v>
      </c>
      <c r="T4079" s="10">
        <f t="shared" si="383"/>
        <v>39072.7105787037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theater/</v>
      </c>
      <c r="R4080" t="str">
        <f t="shared" si="381"/>
        <v>plays</v>
      </c>
      <c r="S4080" s="10">
        <f t="shared" si="382"/>
        <v>39079.787523148145</v>
      </c>
      <c r="T4080" s="10">
        <f t="shared" si="383"/>
        <v>39109.787523148145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theater/</v>
      </c>
      <c r="R4081" t="str">
        <f t="shared" si="381"/>
        <v>plays</v>
      </c>
      <c r="S4081" s="10">
        <f t="shared" si="382"/>
        <v>38857.938900462963</v>
      </c>
      <c r="T4081" s="10">
        <f t="shared" si="383"/>
        <v>38887.938900462963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theater/</v>
      </c>
      <c r="R4082" t="str">
        <f t="shared" si="381"/>
        <v>plays</v>
      </c>
      <c r="S4082" s="10">
        <f t="shared" si="382"/>
        <v>38858.698101851856</v>
      </c>
      <c r="T4082" s="10">
        <f t="shared" si="383"/>
        <v>38882.787500000006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theater/</v>
      </c>
      <c r="R4083" t="str">
        <f t="shared" si="381"/>
        <v>plays</v>
      </c>
      <c r="S4083" s="10">
        <f t="shared" si="382"/>
        <v>38388.581307870365</v>
      </c>
      <c r="T4083" s="10">
        <f t="shared" si="383"/>
        <v>38418.539641203708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theater/</v>
      </c>
      <c r="R4084" t="str">
        <f t="shared" si="381"/>
        <v>plays</v>
      </c>
      <c r="S4084" s="10">
        <f t="shared" si="382"/>
        <v>38654.189270833333</v>
      </c>
      <c r="T4084" s="10">
        <f t="shared" si="383"/>
        <v>38669.958333333328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theater/</v>
      </c>
      <c r="R4085" t="str">
        <f t="shared" si="381"/>
        <v>plays</v>
      </c>
      <c r="S4085" s="10">
        <f t="shared" si="382"/>
        <v>38700.761759259258</v>
      </c>
      <c r="T4085" s="10">
        <f t="shared" si="383"/>
        <v>38730.761759259258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theater/</v>
      </c>
      <c r="R4086" t="str">
        <f t="shared" si="381"/>
        <v>plays</v>
      </c>
      <c r="S4086" s="10">
        <f t="shared" si="382"/>
        <v>38969.436412037037</v>
      </c>
      <c r="T4086" s="10">
        <f t="shared" si="383"/>
        <v>38999.436412037037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theater/</v>
      </c>
      <c r="R4087" t="str">
        <f t="shared" si="381"/>
        <v>plays</v>
      </c>
      <c r="S4087" s="10">
        <f t="shared" si="382"/>
        <v>38405.603877314818</v>
      </c>
      <c r="T4087" s="10">
        <f t="shared" si="383"/>
        <v>38434.165972222225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theater/</v>
      </c>
      <c r="R4088" t="str">
        <f t="shared" si="381"/>
        <v>plays</v>
      </c>
      <c r="S4088" s="10">
        <f t="shared" si="382"/>
        <v>38651.940960648149</v>
      </c>
      <c r="T4088" s="10">
        <f t="shared" si="383"/>
        <v>38676.166666666672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theater/</v>
      </c>
      <c r="R4089" t="str">
        <f t="shared" si="381"/>
        <v>plays</v>
      </c>
      <c r="S4089" s="10">
        <f t="shared" si="382"/>
        <v>38885.742893518516</v>
      </c>
      <c r="T4089" s="10">
        <f t="shared" si="383"/>
        <v>38915.742893518516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theater/</v>
      </c>
      <c r="R4090" t="str">
        <f t="shared" si="381"/>
        <v>plays</v>
      </c>
      <c r="S4090" s="10">
        <f t="shared" si="382"/>
        <v>38337.612546296295</v>
      </c>
      <c r="T4090" s="10">
        <f t="shared" si="383"/>
        <v>38367.434722222228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theater/</v>
      </c>
      <c r="R4091" t="str">
        <f t="shared" si="381"/>
        <v>plays</v>
      </c>
      <c r="S4091" s="10">
        <f t="shared" si="382"/>
        <v>38469.732499999998</v>
      </c>
      <c r="T4091" s="10">
        <f t="shared" si="383"/>
        <v>38502.732638888891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theater/</v>
      </c>
      <c r="R4092" t="str">
        <f t="shared" si="381"/>
        <v>plays</v>
      </c>
      <c r="S4092" s="10">
        <f t="shared" si="382"/>
        <v>38556.67288194444</v>
      </c>
      <c r="T4092" s="10">
        <f t="shared" si="383"/>
        <v>38570.625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theater/</v>
      </c>
      <c r="R4093" t="str">
        <f t="shared" si="381"/>
        <v>plays</v>
      </c>
      <c r="S4093" s="10">
        <f t="shared" si="382"/>
        <v>38337.506377314814</v>
      </c>
      <c r="T4093" s="10">
        <f t="shared" si="383"/>
        <v>38367.506377314814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theater/</v>
      </c>
      <c r="R4094" t="str">
        <f t="shared" si="381"/>
        <v>plays</v>
      </c>
      <c r="S4094" s="10">
        <f t="shared" si="382"/>
        <v>38386.194988425923</v>
      </c>
      <c r="T4094" s="10">
        <f t="shared" si="383"/>
        <v>38446.153321759266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theater/</v>
      </c>
      <c r="R4095" t="str">
        <f t="shared" si="381"/>
        <v>plays</v>
      </c>
      <c r="S4095" s="10">
        <f t="shared" si="382"/>
        <v>38525.815891203703</v>
      </c>
      <c r="T4095" s="10">
        <f t="shared" si="383"/>
        <v>38585.815891203703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theater/</v>
      </c>
      <c r="R4096" t="str">
        <f t="shared" si="381"/>
        <v>plays</v>
      </c>
      <c r="S4096" s="10">
        <f t="shared" si="382"/>
        <v>38237.086805555555</v>
      </c>
      <c r="T4096" s="10">
        <f t="shared" si="383"/>
        <v>38281.207638888889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theater/</v>
      </c>
      <c r="R4097" t="str">
        <f t="shared" si="381"/>
        <v>plays</v>
      </c>
      <c r="S4097" s="10">
        <f t="shared" si="382"/>
        <v>39040.031828703708</v>
      </c>
      <c r="T4097" s="10">
        <f t="shared" si="383"/>
        <v>39070.031828703708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theater/</v>
      </c>
      <c r="R4098" t="str">
        <f t="shared" si="381"/>
        <v>plays</v>
      </c>
      <c r="S4098" s="10">
        <f t="shared" si="382"/>
        <v>39097.530312499999</v>
      </c>
      <c r="T4098" s="10">
        <f t="shared" si="383"/>
        <v>39141.368749999994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5" t="e">
        <f t="shared" ref="P4099:P4115" si="385">E4099/L4099</f>
        <v>#DIV/0!</v>
      </c>
      <c r="Q4099" t="str">
        <f t="shared" ref="Q4099:Q4115" si="386">LEFT(N4099,FIND("/",N4099))</f>
        <v>theater/</v>
      </c>
      <c r="R4099" t="str">
        <f t="shared" ref="R4099:R4115" si="387">RIGHT(N4099,LEN(N4099)-FIND("/",N4099))</f>
        <v>plays</v>
      </c>
      <c r="S4099" s="10">
        <f t="shared" ref="S4099:S4115" si="388">(((J4099/60)/60)/24+DATE(1960,1,1))</f>
        <v>38691.824502314819</v>
      </c>
      <c r="T4099" s="10">
        <f t="shared" ref="T4099:T4115" si="389">(((I4099/60)/60)/24+DATE(1960,1,1))</f>
        <v>38747.996527777781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theater/</v>
      </c>
      <c r="R4100" t="str">
        <f t="shared" si="387"/>
        <v>plays</v>
      </c>
      <c r="S4100" s="10">
        <f t="shared" si="388"/>
        <v>38842.722187499996</v>
      </c>
      <c r="T4100" s="10">
        <f t="shared" si="389"/>
        <v>38872.722187499996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theater/</v>
      </c>
      <c r="R4101" t="str">
        <f t="shared" si="387"/>
        <v>plays</v>
      </c>
      <c r="S4101" s="10">
        <f t="shared" si="388"/>
        <v>38917.850381944445</v>
      </c>
      <c r="T4101" s="10">
        <f t="shared" si="389"/>
        <v>38962.850381944445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theater/</v>
      </c>
      <c r="R4102" t="str">
        <f t="shared" si="387"/>
        <v>plays</v>
      </c>
      <c r="S4102" s="10">
        <f t="shared" si="388"/>
        <v>38274.124884259261</v>
      </c>
      <c r="T4102" s="10">
        <f t="shared" si="389"/>
        <v>38284.124884259261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theater/</v>
      </c>
      <c r="R4103" t="str">
        <f t="shared" si="387"/>
        <v>plays</v>
      </c>
      <c r="S4103" s="10">
        <f t="shared" si="388"/>
        <v>39077.903726851851</v>
      </c>
      <c r="T4103" s="10">
        <f t="shared" si="389"/>
        <v>39107.903726851851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theater/</v>
      </c>
      <c r="R4104" t="str">
        <f t="shared" si="387"/>
        <v>plays</v>
      </c>
      <c r="S4104" s="10">
        <f t="shared" si="388"/>
        <v>38822.848067129627</v>
      </c>
      <c r="T4104" s="10">
        <f t="shared" si="389"/>
        <v>38852.848067129627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theater/</v>
      </c>
      <c r="R4105" t="str">
        <f t="shared" si="387"/>
        <v>plays</v>
      </c>
      <c r="S4105" s="10">
        <f t="shared" si="388"/>
        <v>38535.83293981482</v>
      </c>
      <c r="T4105" s="10">
        <f t="shared" si="389"/>
        <v>38589.772222222222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theater/</v>
      </c>
      <c r="R4106" t="str">
        <f t="shared" si="387"/>
        <v>plays</v>
      </c>
      <c r="S4106" s="10">
        <f t="shared" si="388"/>
        <v>38987.278171296297</v>
      </c>
      <c r="T4106" s="10">
        <f t="shared" si="389"/>
        <v>39017.278171296297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theater/</v>
      </c>
      <c r="R4107" t="str">
        <f t="shared" si="387"/>
        <v>plays</v>
      </c>
      <c r="S4107" s="10">
        <f t="shared" si="388"/>
        <v>39044.010520833333</v>
      </c>
      <c r="T4107" s="10">
        <f t="shared" si="389"/>
        <v>39077.010520833333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theater/</v>
      </c>
      <c r="R4108" t="str">
        <f t="shared" si="387"/>
        <v>plays</v>
      </c>
      <c r="S4108" s="10">
        <f t="shared" si="388"/>
        <v>38400.049375000002</v>
      </c>
      <c r="T4108" s="10">
        <f t="shared" si="389"/>
        <v>38443.041666666672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theater/</v>
      </c>
      <c r="R4109" t="str">
        <f t="shared" si="387"/>
        <v>plays</v>
      </c>
      <c r="S4109" s="10">
        <f t="shared" si="388"/>
        <v>38230.916678240741</v>
      </c>
      <c r="T4109" s="10">
        <f t="shared" si="389"/>
        <v>38253.916678240741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theater/</v>
      </c>
      <c r="R4110" t="str">
        <f t="shared" si="387"/>
        <v>plays</v>
      </c>
      <c r="S4110" s="10">
        <f t="shared" si="388"/>
        <v>39114.031678240746</v>
      </c>
      <c r="T4110" s="10">
        <f t="shared" si="389"/>
        <v>39144.208333333328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theater/</v>
      </c>
      <c r="R4111" t="str">
        <f t="shared" si="387"/>
        <v>plays</v>
      </c>
      <c r="S4111" s="10">
        <f t="shared" si="388"/>
        <v>38654.539398148147</v>
      </c>
      <c r="T4111" s="10">
        <f t="shared" si="389"/>
        <v>38684.581064814818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theater/</v>
      </c>
      <c r="R4112" t="str">
        <f t="shared" si="387"/>
        <v>plays</v>
      </c>
      <c r="S4112" s="10">
        <f t="shared" si="388"/>
        <v>38859.626747685179</v>
      </c>
      <c r="T4112" s="10">
        <f t="shared" si="389"/>
        <v>38919.626747685179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theater/</v>
      </c>
      <c r="R4113" t="str">
        <f t="shared" si="387"/>
        <v>plays</v>
      </c>
      <c r="S4113" s="10">
        <f t="shared" si="388"/>
        <v>38376.135879629626</v>
      </c>
      <c r="T4113" s="10">
        <f t="shared" si="389"/>
        <v>38406.135879629626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theater/</v>
      </c>
      <c r="R4114" t="str">
        <f t="shared" si="387"/>
        <v>plays</v>
      </c>
      <c r="S4114" s="10">
        <f t="shared" si="388"/>
        <v>38747.946597222224</v>
      </c>
      <c r="T4114" s="10">
        <f t="shared" si="389"/>
        <v>38775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theater/</v>
      </c>
      <c r="R4115" t="str">
        <f t="shared" si="387"/>
        <v>plays</v>
      </c>
      <c r="S4115" s="10">
        <f t="shared" si="388"/>
        <v>38705.573182870372</v>
      </c>
      <c r="T4115" s="10">
        <f t="shared" si="389"/>
        <v>38724.273611111115</v>
      </c>
    </row>
    <row r="4116" spans="1:20" x14ac:dyDescent="0.25">
      <c r="L4116">
        <f>SUM(L2:L4115)</f>
        <v>463246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stopIfTrue="1" operator="containsText" text="successful">
      <formula>NOT(ISERROR(SEARCH("successful",F1)))</formula>
    </cfRule>
    <cfRule type="containsText" dxfId="0" priority="6" operator="containsText" text="fail">
      <formula>NOT(ISERROR(SEARCH("fail",F1)))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F8696B"/>
        <color theme="9"/>
        <color rgb="FF0070C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8EB85-CDCA-4FE7-91ED-D5398D65186B}">
  <sheetPr codeName="Sheet5"/>
  <dimension ref="A1:M13"/>
  <sheetViews>
    <sheetView topLeftCell="A10" workbookViewId="0">
      <selection activeCell="C7" sqref="C7"/>
    </sheetView>
  </sheetViews>
  <sheetFormatPr defaultRowHeight="15" x14ac:dyDescent="0.25"/>
  <cols>
    <col min="1" max="1" width="14.85546875" customWidth="1"/>
    <col min="2" max="2" width="12" customWidth="1"/>
    <col min="3" max="3" width="11.140625" customWidth="1"/>
    <col min="4" max="4" width="11.5703125" customWidth="1"/>
    <col min="5" max="5" width="10.5703125" customWidth="1"/>
    <col min="6" max="6" width="14.5703125" customWidth="1"/>
    <col min="7" max="7" width="12.140625" customWidth="1"/>
    <col min="8" max="8" width="12.28515625" customWidth="1"/>
  </cols>
  <sheetData>
    <row r="1" spans="1:13" ht="45" x14ac:dyDescent="0.25">
      <c r="A1" t="s">
        <v>8380</v>
      </c>
      <c r="B1" s="3" t="s">
        <v>8382</v>
      </c>
      <c r="C1" s="3" t="s">
        <v>8383</v>
      </c>
      <c r="D1" s="3" t="s">
        <v>8384</v>
      </c>
      <c r="E1" s="3" t="s">
        <v>8385</v>
      </c>
      <c r="F1" s="3" t="s">
        <v>8398</v>
      </c>
      <c r="G1" s="3" t="s">
        <v>8399</v>
      </c>
      <c r="H1" s="3" t="s">
        <v>8400</v>
      </c>
      <c r="I1" s="3"/>
      <c r="J1" s="3"/>
      <c r="K1" s="3"/>
      <c r="L1" s="3"/>
      <c r="M1" s="3"/>
    </row>
    <row r="2" spans="1:13" x14ac:dyDescent="0.25">
      <c r="A2" t="s">
        <v>8386</v>
      </c>
      <c r="B2">
        <f>COUNTIFS(ORI!D2:D4115,"&lt;1000",ORI!F2:F4115,"successful")</f>
        <v>322</v>
      </c>
      <c r="C2">
        <f>COUNTIFS(ORI!$D$2:$D$4115,"&lt;1000",ORI!$F$2:$F$4115,"Failed")</f>
        <v>113</v>
      </c>
      <c r="D2">
        <f>COUNTIFS(ORI!$D$2:$D$4115,"&lt;1000",ORI!$F$2:$F$4115,"Canceled")</f>
        <v>18</v>
      </c>
      <c r="E2">
        <f>SUM(B2:D2)</f>
        <v>453</v>
      </c>
      <c r="F2" s="6">
        <f>B2/E2*100</f>
        <v>71.081677704194263</v>
      </c>
      <c r="G2" s="6">
        <f>C2/E2*100</f>
        <v>24.944812362030905</v>
      </c>
      <c r="H2" s="14">
        <f>D2/E2*100</f>
        <v>3.9735099337748347</v>
      </c>
    </row>
    <row r="3" spans="1:13" x14ac:dyDescent="0.25">
      <c r="A3" t="s">
        <v>8387</v>
      </c>
      <c r="B3">
        <f>COUNTIFS(ORI!$D2:$D4115,"&gt;=1000",ORI!$D2:$D4115,"&lt;5000",ORI!$F2:$F4115,"Successful")</f>
        <v>932</v>
      </c>
      <c r="C3">
        <f>COUNTIFS(ORI!$D2:$D4115,"&gt;=1000",ORI!$D2:$D4115,"&lt;5000",ORI!$F2:$F4115,"Failed")</f>
        <v>420</v>
      </c>
      <c r="D3">
        <f>COUNTIFS(ORI!$D2:$D4115,"&gt;=1000",ORI!$D2:$D4115,"&lt;5000",ORI!$F2:$F4115,"canceled")</f>
        <v>60</v>
      </c>
      <c r="E3">
        <f t="shared" ref="E3:E13" si="0">SUM(B3:D3)</f>
        <v>1412</v>
      </c>
      <c r="F3" s="6">
        <f t="shared" ref="F3:F13" si="1">B3/E3*100</f>
        <v>66.005665722379604</v>
      </c>
      <c r="G3" s="6">
        <f t="shared" ref="G3:G13" si="2">C3/E3*100</f>
        <v>29.745042492917843</v>
      </c>
      <c r="H3" s="14">
        <f t="shared" ref="H3:H13" si="3">D3/E3*100</f>
        <v>4.2492917847025495</v>
      </c>
    </row>
    <row r="4" spans="1:13" x14ac:dyDescent="0.25">
      <c r="A4" t="s">
        <v>8388</v>
      </c>
      <c r="B4">
        <f>COUNTIFS(ORI!D3:D4115,"&gt;=5000",ORI!D3:D4115,"&lt;10000",ORI!F3:F4115,"Successful")</f>
        <v>380</v>
      </c>
      <c r="C4">
        <f>COUNTIFS(ORI!$D$2:$D$4115,"&gt;=$5000",ORI!$D$2:$D$4115,"&lt;$10000",ORI!$F$2:$F$4115,"Failed")</f>
        <v>283</v>
      </c>
      <c r="D4">
        <f>COUNTIFS(ORI!$D$2:$D$4115,"&gt;=$5000",ORI!$D$2:$D$4115,"&lt;$10000",ORI!$F$2:$F$4115,"Canceled")</f>
        <v>52</v>
      </c>
      <c r="E4">
        <f t="shared" si="0"/>
        <v>715</v>
      </c>
      <c r="F4" s="6">
        <f t="shared" si="1"/>
        <v>53.146853146853147</v>
      </c>
      <c r="G4" s="6">
        <f t="shared" si="2"/>
        <v>39.58041958041958</v>
      </c>
      <c r="H4" s="14">
        <f t="shared" si="3"/>
        <v>7.2727272727272725</v>
      </c>
    </row>
    <row r="5" spans="1:13" x14ac:dyDescent="0.25">
      <c r="A5" t="s">
        <v>8389</v>
      </c>
      <c r="B5">
        <f>COUNTIFS(ORI!D4:D4117,"&gt;=10000",ORI!D4:D4117,"&lt;15000",ORI!F4:F4117,"Successful")</f>
        <v>167</v>
      </c>
      <c r="C5">
        <f>COUNTIFS(ORI!$D$2:$D4115,"&gt;=$10000",ORI!$D$2:$D$4115,"&lt;$15000",ORI!$F$2:$F$4115,"Failed")</f>
        <v>144</v>
      </c>
      <c r="D5">
        <f>COUNTIFS(ORI!$D$2:$D4115,"&gt;=$10000",ORI!$D$2:$D$4115,"&lt;$15000",ORI!$F$2:$F$4115,"Canceled")</f>
        <v>40</v>
      </c>
      <c r="E5">
        <f t="shared" si="0"/>
        <v>351</v>
      </c>
      <c r="F5" s="6">
        <f t="shared" si="1"/>
        <v>47.578347578347582</v>
      </c>
      <c r="G5" s="6">
        <f t="shared" si="2"/>
        <v>41.025641025641022</v>
      </c>
      <c r="H5" s="14">
        <f t="shared" si="3"/>
        <v>11.396011396011396</v>
      </c>
    </row>
    <row r="6" spans="1:13" x14ac:dyDescent="0.25">
      <c r="A6" t="s">
        <v>8390</v>
      </c>
      <c r="B6">
        <f>COUNTIFS(ORI!D5:D4118,"&gt;=15000",ORI!D5:D4118,"&lt;20000",ORI!F5:F4118,"Successful")</f>
        <v>94</v>
      </c>
      <c r="C6">
        <f>COUNTIFS(ORI!$D$2:$D$4115,"&gt;=15000",ORI!$D$2:$D$4115,"&lt;20000",ORI!$F$2:$F4115,"Failed")</f>
        <v>90</v>
      </c>
      <c r="D6">
        <f>COUNTIFS(ORI!$D$2:$D$4115,"&gt;=15000",ORI!$D$2:$D$4115,"&lt;20000",ORI!$F$2:$F4115,"Canceled")</f>
        <v>17</v>
      </c>
      <c r="E6">
        <f t="shared" si="0"/>
        <v>201</v>
      </c>
      <c r="F6" s="6">
        <f t="shared" si="1"/>
        <v>46.766169154228855</v>
      </c>
      <c r="G6" s="6">
        <f t="shared" si="2"/>
        <v>44.776119402985074</v>
      </c>
      <c r="H6" s="14">
        <f t="shared" si="3"/>
        <v>8.4577114427860707</v>
      </c>
    </row>
    <row r="7" spans="1:13" x14ac:dyDescent="0.25">
      <c r="A7" t="s">
        <v>8391</v>
      </c>
      <c r="B7">
        <f>COUNTIFS(ORI!D6:D4119,"&gt;=20000",ORI!D6:D4119,"&lt;25000",ORI!F6:F4119,"Successful")</f>
        <v>62</v>
      </c>
      <c r="C7">
        <f>COUNTIFS(ORI!$D$2:$D$4115,"&gt;=20000",ORI!$D$2:$D$4115,"&lt;25000",ORI!$F2:$F4115,"Failed")</f>
        <v>72</v>
      </c>
      <c r="D7">
        <f>COUNTIFS(ORI!$D$2:$D$4115,"&gt;=20000",ORI!$D$2:$D$4115,"&lt;25000",ORI!$F2:$F4115,"Canceled")</f>
        <v>14</v>
      </c>
      <c r="E7">
        <f t="shared" si="0"/>
        <v>148</v>
      </c>
      <c r="F7" s="6">
        <f t="shared" si="1"/>
        <v>41.891891891891895</v>
      </c>
      <c r="G7" s="6">
        <f t="shared" si="2"/>
        <v>48.648648648648653</v>
      </c>
      <c r="H7" s="14">
        <f t="shared" si="3"/>
        <v>9.4594594594594597</v>
      </c>
    </row>
    <row r="8" spans="1:13" x14ac:dyDescent="0.25">
      <c r="A8" t="s">
        <v>8392</v>
      </c>
      <c r="B8">
        <f>COUNTIFS(ORI!D7:D4120,"&gt;=25000",ORI!D7:D4120,"&lt;30000",ORI!F7:F4120,"Successful")</f>
        <v>55</v>
      </c>
      <c r="C8">
        <f>COUNTIFS(ORI!$D$2:$D$4115,"&gt;=25000",ORI!$D$2:$D$4115,"&lt;30000",ORI!$F2:$F$4115,"Failed")</f>
        <v>64</v>
      </c>
      <c r="D8">
        <f>COUNTIFS(ORI!$D$2:$D$4115,"&gt;=25000",ORI!$D$2:$D$4115,"&lt;30000",ORI!$F2:$F$4115,"Canceled")</f>
        <v>18</v>
      </c>
      <c r="E8">
        <f t="shared" si="0"/>
        <v>137</v>
      </c>
      <c r="F8" s="6">
        <f t="shared" si="1"/>
        <v>40.145985401459853</v>
      </c>
      <c r="G8" s="6">
        <f t="shared" si="2"/>
        <v>46.715328467153284</v>
      </c>
      <c r="H8" s="14">
        <f t="shared" si="3"/>
        <v>13.138686131386862</v>
      </c>
    </row>
    <row r="9" spans="1:13" x14ac:dyDescent="0.25">
      <c r="A9" t="s">
        <v>8393</v>
      </c>
      <c r="B9">
        <f>COUNTIFS(ORI!D8:D4121,"&gt;=30000",ORI!D8:D4121,"&lt;35000",ORI!F8:F4121,"Successful")</f>
        <v>32</v>
      </c>
      <c r="C9">
        <f>COUNTIFS(ORI!$D$2:$D$4115,"&gt;=30000",ORI!$D$2:$D$4115,"&lt;35000",ORI!$F$2:$F$4115,"Failed")</f>
        <v>37</v>
      </c>
      <c r="D9">
        <f>COUNTIFS(ORI!$D$2:$D$4115,"&gt;=30000",ORI!$D$2:$D$4115,"&lt;35000",ORI!$F$2:$F$4115,"Canceled")</f>
        <v>13</v>
      </c>
      <c r="E9">
        <f t="shared" si="0"/>
        <v>82</v>
      </c>
      <c r="F9" s="6">
        <f t="shared" si="1"/>
        <v>39.024390243902438</v>
      </c>
      <c r="G9" s="6">
        <f t="shared" si="2"/>
        <v>45.121951219512198</v>
      </c>
      <c r="H9" s="14">
        <f t="shared" si="3"/>
        <v>15.853658536585366</v>
      </c>
    </row>
    <row r="10" spans="1:13" x14ac:dyDescent="0.25">
      <c r="A10" t="s">
        <v>8394</v>
      </c>
      <c r="B10">
        <f>COUNTIFS(ORI!D9:D4122,"&gt;=35000",ORI!D9:D4122,"&lt;40000",ORI!F9:F4122,"Successful")</f>
        <v>26</v>
      </c>
      <c r="C10">
        <f>COUNTIFS(ORI!$D$2:$D$4115,"&gt;=35000",ORI!$D$2:$D$4115,"&lt;40000",ORI!$F$2:$F$4115,"Failed")</f>
        <v>22</v>
      </c>
      <c r="D10">
        <f>COUNTIFS(ORI!$D$2:$D$4115,"&gt;=35000",ORI!$D$2:$D$4115,"&lt;40000",ORI!$F$2:$F$4115,"Canceled")</f>
        <v>7</v>
      </c>
      <c r="E10">
        <f t="shared" si="0"/>
        <v>55</v>
      </c>
      <c r="F10" s="6">
        <f t="shared" si="1"/>
        <v>47.272727272727273</v>
      </c>
      <c r="G10" s="6">
        <f t="shared" si="2"/>
        <v>40</v>
      </c>
      <c r="H10" s="14">
        <f t="shared" si="3"/>
        <v>12.727272727272727</v>
      </c>
    </row>
    <row r="11" spans="1:13" x14ac:dyDescent="0.25">
      <c r="A11" t="s">
        <v>8395</v>
      </c>
      <c r="B11">
        <f>COUNTIFS(ORI!D10:D4123,"&gt;=40000",ORI!D10:D4123,"&lt;45000",ORI!F10:F4123,"Successful")</f>
        <v>20</v>
      </c>
      <c r="C11">
        <f>COUNTIFS(ORI!$D$2:$D$4115,"&gt;=40000",ORI!$D$2:$D$4115,"&lt;45000",ORI!$F$2:$F$4115,"Failed")</f>
        <v>16</v>
      </c>
      <c r="D11">
        <f>COUNTIFS(ORI!$D$2:$D$4115,"&gt;=40000",ORI!$D$2:$D$4115,"&lt;45000",ORI!$F$2:$F$4115,"Canceled")</f>
        <v>6</v>
      </c>
      <c r="E11">
        <f t="shared" si="0"/>
        <v>42</v>
      </c>
      <c r="F11" s="6">
        <f t="shared" si="1"/>
        <v>47.619047619047613</v>
      </c>
      <c r="G11" s="6">
        <f t="shared" si="2"/>
        <v>38.095238095238095</v>
      </c>
      <c r="H11" s="14">
        <f t="shared" si="3"/>
        <v>14.285714285714285</v>
      </c>
    </row>
    <row r="12" spans="1:13" x14ac:dyDescent="0.25">
      <c r="A12" t="s">
        <v>8397</v>
      </c>
      <c r="B12">
        <f>COUNTIFS(ORI!D11:D4124,"&gt;=45000",ORI!D11:D4124,"&lt;50000",ORI!F11:F4124,"Successful")</f>
        <v>6</v>
      </c>
      <c r="C12">
        <f>COUNTIFS(ORI!$D$2:$D$4115,"&gt;=45000",ORI!$D$2:$D$4115,"&lt;50000",ORI!$F$2:$F$4115,"Failed")</f>
        <v>11</v>
      </c>
      <c r="D12">
        <f>COUNTIFS(ORI!$D$2:$D$4115,"&gt;=45000",ORI!$D$2:$D$4115,"&lt;50000",ORI!$F$2:$F$4115,"Canceled")</f>
        <v>4</v>
      </c>
      <c r="E12">
        <f t="shared" si="0"/>
        <v>21</v>
      </c>
      <c r="F12" s="6">
        <f t="shared" si="1"/>
        <v>28.571428571428569</v>
      </c>
      <c r="G12" s="6">
        <f t="shared" si="2"/>
        <v>52.380952380952387</v>
      </c>
      <c r="H12" s="14">
        <f t="shared" si="3"/>
        <v>19.047619047619047</v>
      </c>
    </row>
    <row r="13" spans="1:13" x14ac:dyDescent="0.25">
      <c r="A13" t="s">
        <v>8396</v>
      </c>
      <c r="B13">
        <f>COUNTIFS(ORI!D12:D4125,"&gt;=50000",ORI!F12:F4125,"Successful")</f>
        <v>86</v>
      </c>
      <c r="C13">
        <f>COUNTIFS(ORI!$D$2:$D$4115,"&gt;=50000",ORI!$F$2:$F$4115,"Failed")</f>
        <v>258</v>
      </c>
      <c r="D13">
        <f>COUNTIFS(ORI!$D$2:$D$4115,"&gt;=50000",ORI!$F$2:$F$4115,"Canceled")</f>
        <v>100</v>
      </c>
      <c r="E13">
        <f t="shared" si="0"/>
        <v>444</v>
      </c>
      <c r="F13" s="6">
        <f t="shared" si="1"/>
        <v>19.36936936936937</v>
      </c>
      <c r="G13" s="6">
        <f t="shared" si="2"/>
        <v>58.108108108108105</v>
      </c>
      <c r="H13" s="14">
        <f t="shared" si="3"/>
        <v>22.522522522522522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0C564-C7CA-4F53-91A7-9600E3EC29DE}">
  <dimension ref="A1:F21"/>
  <sheetViews>
    <sheetView tabSelected="1" workbookViewId="0">
      <selection activeCell="F1" sqref="F1"/>
    </sheetView>
  </sheetViews>
  <sheetFormatPr defaultRowHeight="15" x14ac:dyDescent="0.25"/>
  <cols>
    <col min="1" max="1" width="13.85546875" customWidth="1"/>
    <col min="2" max="2" width="19.5703125" customWidth="1"/>
    <col min="3" max="3" width="15.42578125" customWidth="1"/>
    <col min="4" max="4" width="4" customWidth="1"/>
    <col min="5" max="5" width="12.28515625" customWidth="1"/>
    <col min="6" max="6" width="14.5703125" customWidth="1"/>
  </cols>
  <sheetData>
    <row r="1" spans="1:6" x14ac:dyDescent="0.25">
      <c r="A1" t="s">
        <v>8401</v>
      </c>
      <c r="B1" t="s">
        <v>8402</v>
      </c>
      <c r="C1" t="s">
        <v>8403</v>
      </c>
      <c r="E1" t="s">
        <v>8404</v>
      </c>
      <c r="F1" t="s">
        <v>8414</v>
      </c>
    </row>
    <row r="2" spans="1:6" x14ac:dyDescent="0.25">
      <c r="A2" s="8" t="s">
        <v>8312</v>
      </c>
      <c r="B2" s="12" t="s">
        <v>8405</v>
      </c>
      <c r="C2">
        <f>SUMIFS(ORI!L2:L4115,ORI!F2:F4115,"successful",ORI!Q2:Q4115,"film &amp; video/")</f>
        <v>54758</v>
      </c>
      <c r="E2" s="13" t="s">
        <v>8407</v>
      </c>
      <c r="F2">
        <f>SUMIFS(ORI!L2:L4115,ORI!F2:F4115,"failed",ORI!Q2:Q4115,"film &amp; video/")</f>
        <v>3211</v>
      </c>
    </row>
    <row r="3" spans="1:6" x14ac:dyDescent="0.25">
      <c r="A3" s="8" t="s">
        <v>8313</v>
      </c>
      <c r="B3" s="12" t="s">
        <v>8405</v>
      </c>
      <c r="C3">
        <f>SUMIFS(ORI!L2:L4115,ORI!F2:F4115,"successful",ORI!Q2:Q4115,"food/")</f>
        <v>11853</v>
      </c>
      <c r="E3" s="13" t="s">
        <v>8407</v>
      </c>
      <c r="F3">
        <f>SUMIFS(ORI!L2:L4115,ORI!F2:F4115,"failed",ORI!Q2:Q4115,"food/")</f>
        <v>975</v>
      </c>
    </row>
    <row r="4" spans="1:6" x14ac:dyDescent="0.25">
      <c r="A4" s="8" t="s">
        <v>8319</v>
      </c>
      <c r="B4" s="12" t="s">
        <v>8405</v>
      </c>
      <c r="C4">
        <f>SUMIFS(ORI!L2:L4115,ORI!F2:F4115,"successful",ORI!Q2:Q4115,"games/")</f>
        <v>44208</v>
      </c>
      <c r="E4" s="13" t="s">
        <v>8407</v>
      </c>
      <c r="F4">
        <f>SUMIFS(ORI!L2:L4115,ORI!F2:F4115,"failed",ORI!Q2:Q4115,"games/")</f>
        <v>4614</v>
      </c>
    </row>
    <row r="5" spans="1:6" x14ac:dyDescent="0.25">
      <c r="A5" s="8" t="s">
        <v>8314</v>
      </c>
      <c r="B5" s="12" t="s">
        <v>8405</v>
      </c>
      <c r="C5">
        <f>SUMIFS(ORI!L2:L4115,ORI!F2:F4115,"successful",ORI!Q2:Q4115,"journalism/")</f>
        <v>0</v>
      </c>
      <c r="E5" s="13" t="s">
        <v>8407</v>
      </c>
      <c r="F5">
        <f>SUMIFS(ORI!L2:L4115,ORI!F2:F4115,"failed",ORI!Q2:Q4115,"journalism/")</f>
        <v>0</v>
      </c>
    </row>
    <row r="6" spans="1:6" x14ac:dyDescent="0.25">
      <c r="A6" s="8" t="s">
        <v>8315</v>
      </c>
      <c r="B6" s="12" t="s">
        <v>8405</v>
      </c>
      <c r="C6">
        <f>SUMIFS(ORI!L2:L4115,ORI!F2:F4115,"successful",ORI!Q2:Q4115,"music/")</f>
        <v>44801</v>
      </c>
      <c r="E6" s="13" t="s">
        <v>8407</v>
      </c>
      <c r="F6">
        <f>SUMIFS(ORI!L2:L4115,ORI!F2:F4115,"failed",ORI!Q2:Q4115,"music/")</f>
        <v>1041</v>
      </c>
    </row>
    <row r="7" spans="1:6" x14ac:dyDescent="0.25">
      <c r="A7" s="8" t="s">
        <v>8320</v>
      </c>
      <c r="B7" s="12" t="s">
        <v>8405</v>
      </c>
      <c r="C7">
        <f>SUMIFS(ORI!L2:L4115,ORI!F2:F4115,"successful",ORI!Q2:Q4115,"photography/")</f>
        <v>18882</v>
      </c>
      <c r="E7" s="13" t="s">
        <v>8407</v>
      </c>
      <c r="F7">
        <f>SUMIFS(ORI!L2:L4115,ORI!F2:F4115,"failed",ORI!Q2:Q4115,"photography/")</f>
        <v>2921</v>
      </c>
    </row>
    <row r="8" spans="1:6" x14ac:dyDescent="0.25">
      <c r="A8" s="8" t="s">
        <v>8316</v>
      </c>
      <c r="B8" s="12" t="s">
        <v>8405</v>
      </c>
      <c r="C8">
        <f>SUMIFS(ORI!L2:L4115,ORI!F2:F4115,"successful",ORI!Q2:Q4115,"publishing/")</f>
        <v>33591</v>
      </c>
      <c r="E8" s="13" t="s">
        <v>8407</v>
      </c>
      <c r="F8">
        <f>SUMIFS(ORI!L2:L4115,ORI!F2:F4115,"failed",ORI!Q2:Q4115,"publishing/")</f>
        <v>848</v>
      </c>
    </row>
    <row r="9" spans="1:6" x14ac:dyDescent="0.25">
      <c r="A9" s="8" t="s">
        <v>8317</v>
      </c>
      <c r="B9" s="12" t="s">
        <v>8405</v>
      </c>
      <c r="C9">
        <f>SUMIFS(ORI!L2:L4115,ORI!F2:F4115,"successful",ORI!Q2:Q4115,"technology/")</f>
        <v>158269</v>
      </c>
      <c r="E9" s="13" t="s">
        <v>8407</v>
      </c>
      <c r="F9">
        <f>SUMIFS(ORI!L2:L4115,ORI!F2:F4115,"failed",ORI!Q2:Q4115,"technology/")</f>
        <v>8720</v>
      </c>
    </row>
    <row r="10" spans="1:6" x14ac:dyDescent="0.25">
      <c r="A10" s="8" t="s">
        <v>8318</v>
      </c>
      <c r="B10" s="12" t="s">
        <v>8405</v>
      </c>
      <c r="C10">
        <f>SUMIFS(ORI!L2:L4115,ORI!F2:F4115,"successful",ORI!Q2:Q4115,"theater/")</f>
        <v>58457</v>
      </c>
      <c r="E10" s="13" t="s">
        <v>8407</v>
      </c>
      <c r="F10">
        <f>SUMIFS(ORI!L2:L4115,ORI!F2:F4115,"failed",ORI!Q2:Q4115,"theater/")</f>
        <v>4766</v>
      </c>
    </row>
    <row r="11" spans="1:6" x14ac:dyDescent="0.25">
      <c r="A11" s="8" t="s">
        <v>8406</v>
      </c>
      <c r="C11">
        <f>SUM(C2:C10)</f>
        <v>424819</v>
      </c>
      <c r="F11">
        <f>SUM(F2:F10)</f>
        <v>27096</v>
      </c>
    </row>
    <row r="13" spans="1:6" x14ac:dyDescent="0.25">
      <c r="B13" s="3" t="s">
        <v>8408</v>
      </c>
      <c r="C13" s="6">
        <f>AVERAGE(C2:C10)</f>
        <v>47202.111111111109</v>
      </c>
      <c r="D13" s="6"/>
      <c r="F13" s="6">
        <f>AVERAGE(F2:F10)</f>
        <v>3010.6666666666665</v>
      </c>
    </row>
    <row r="14" spans="1:6" x14ac:dyDescent="0.25">
      <c r="B14" s="3" t="s">
        <v>8409</v>
      </c>
      <c r="C14">
        <f>MEDIAN(C2:C10)</f>
        <v>44208</v>
      </c>
      <c r="F14">
        <f>MEDIAN(F2:F10)</f>
        <v>2921</v>
      </c>
    </row>
    <row r="15" spans="1:6" ht="30" x14ac:dyDescent="0.25">
      <c r="B15" s="3" t="s">
        <v>8410</v>
      </c>
      <c r="C15">
        <f>MIN(C2:C10)</f>
        <v>0</v>
      </c>
      <c r="F15">
        <f>MIN(F2:F10)</f>
        <v>0</v>
      </c>
    </row>
    <row r="16" spans="1:6" ht="30" x14ac:dyDescent="0.25">
      <c r="B16" s="3" t="s">
        <v>8413</v>
      </c>
      <c r="C16">
        <f>MAX(C2:C10)</f>
        <v>158269</v>
      </c>
      <c r="F16">
        <f>MAX(F2:F10)</f>
        <v>8720</v>
      </c>
    </row>
    <row r="17" spans="2:6" ht="45" x14ac:dyDescent="0.25">
      <c r="B17" s="3" t="s">
        <v>8411</v>
      </c>
      <c r="C17">
        <f>_xlfn.VAR.S(C2:C10)</f>
        <v>2124904726.6111112</v>
      </c>
      <c r="F17">
        <f>_xlfn.VAR.S(F2:F10)</f>
        <v>7507662.5</v>
      </c>
    </row>
    <row r="18" spans="2:6" ht="45" x14ac:dyDescent="0.25">
      <c r="B18" s="3" t="s">
        <v>8412</v>
      </c>
      <c r="C18" s="6">
        <f>_xlfn.STDEV.S(C2:C10)</f>
        <v>46096.688889887861</v>
      </c>
      <c r="D18" s="6"/>
      <c r="F18" s="6">
        <f>_xlfn.STDEV.S(F2:F10)</f>
        <v>2740.0114050857524</v>
      </c>
    </row>
    <row r="21" spans="2:6" x14ac:dyDescent="0.25">
      <c r="B21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3DCA01-7DDC-41AE-A0E3-FE6A0478ED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Country</vt:lpstr>
      <vt:lpstr>Cat Country</vt:lpstr>
      <vt:lpstr>YEAR CAT</vt:lpstr>
      <vt:lpstr>ORI</vt:lpstr>
      <vt:lpstr>Bonus</vt:lpstr>
      <vt:lpstr>Bonus 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Damien Lim</cp:lastModifiedBy>
  <dcterms:created xsi:type="dcterms:W3CDTF">2017-04-20T15:17:24Z</dcterms:created>
  <dcterms:modified xsi:type="dcterms:W3CDTF">2020-06-12T17:58:52Z</dcterms:modified>
</cp:coreProperties>
</file>