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E14D7468-713F-4794-8555-AB03F8B22EC2}" xr6:coauthVersionLast="45" xr6:coauthVersionMax="45" xr10:uidLastSave="{00000000-0000-0000-0000-000000000000}"/>
  <bookViews>
    <workbookView xWindow="-110" yWindow="-110" windowWidth="19420" windowHeight="10420" activeTab="3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2" l="1"/>
  <c r="B14" i="3"/>
  <c r="B11" i="3"/>
  <c r="B10" i="3"/>
  <c r="B13" i="2"/>
  <c r="H55" i="3" l="1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54" i="3"/>
  <c r="F685" i="3"/>
  <c r="B13" i="3"/>
  <c r="F57" i="3" s="1"/>
  <c r="F55" i="3"/>
  <c r="F56" i="3"/>
  <c r="F58" i="3"/>
  <c r="F59" i="3"/>
  <c r="F60" i="3"/>
  <c r="F62" i="3"/>
  <c r="F63" i="3"/>
  <c r="F64" i="3"/>
  <c r="F66" i="3"/>
  <c r="F67" i="3"/>
  <c r="F68" i="3"/>
  <c r="F70" i="3"/>
  <c r="F71" i="3"/>
  <c r="F72" i="3"/>
  <c r="F74" i="3"/>
  <c r="F75" i="3"/>
  <c r="F76" i="3"/>
  <c r="F78" i="3"/>
  <c r="F79" i="3"/>
  <c r="F80" i="3"/>
  <c r="F82" i="3"/>
  <c r="F83" i="3"/>
  <c r="F84" i="3"/>
  <c r="F86" i="3"/>
  <c r="F87" i="3"/>
  <c r="F88" i="3"/>
  <c r="F90" i="3"/>
  <c r="F91" i="3"/>
  <c r="F92" i="3"/>
  <c r="F94" i="3"/>
  <c r="F95" i="3"/>
  <c r="F96" i="3"/>
  <c r="F98" i="3"/>
  <c r="F99" i="3"/>
  <c r="F100" i="3"/>
  <c r="F102" i="3"/>
  <c r="F103" i="3"/>
  <c r="F104" i="3"/>
  <c r="F106" i="3"/>
  <c r="F107" i="3"/>
  <c r="F108" i="3"/>
  <c r="F110" i="3"/>
  <c r="F111" i="3"/>
  <c r="F112" i="3"/>
  <c r="F114" i="3"/>
  <c r="F115" i="3"/>
  <c r="F116" i="3"/>
  <c r="F118" i="3"/>
  <c r="F119" i="3"/>
  <c r="F120" i="3"/>
  <c r="F122" i="3"/>
  <c r="F123" i="3"/>
  <c r="F124" i="3"/>
  <c r="F126" i="3"/>
  <c r="F127" i="3"/>
  <c r="F128" i="3"/>
  <c r="F130" i="3"/>
  <c r="F131" i="3"/>
  <c r="F132" i="3"/>
  <c r="F134" i="3"/>
  <c r="F135" i="3"/>
  <c r="F136" i="3"/>
  <c r="F138" i="3"/>
  <c r="F139" i="3"/>
  <c r="F140" i="3"/>
  <c r="F142" i="3"/>
  <c r="F143" i="3"/>
  <c r="F144" i="3"/>
  <c r="F146" i="3"/>
  <c r="F147" i="3"/>
  <c r="F148" i="3"/>
  <c r="F150" i="3"/>
  <c r="F151" i="3"/>
  <c r="F152" i="3"/>
  <c r="F154" i="3"/>
  <c r="F155" i="3"/>
  <c r="F156" i="3"/>
  <c r="F158" i="3"/>
  <c r="F159" i="3"/>
  <c r="F160" i="3"/>
  <c r="F162" i="3"/>
  <c r="F163" i="3"/>
  <c r="F164" i="3"/>
  <c r="F166" i="3"/>
  <c r="F167" i="3"/>
  <c r="F168" i="3"/>
  <c r="F170" i="3"/>
  <c r="F171" i="3"/>
  <c r="F172" i="3"/>
  <c r="F174" i="3"/>
  <c r="F175" i="3"/>
  <c r="F176" i="3"/>
  <c r="F178" i="3"/>
  <c r="F179" i="3"/>
  <c r="F180" i="3"/>
  <c r="F182" i="3"/>
  <c r="F183" i="3"/>
  <c r="F184" i="3"/>
  <c r="F186" i="3"/>
  <c r="F187" i="3"/>
  <c r="F188" i="3"/>
  <c r="F190" i="3"/>
  <c r="F191" i="3"/>
  <c r="F192" i="3"/>
  <c r="F194" i="3"/>
  <c r="F195" i="3"/>
  <c r="F196" i="3"/>
  <c r="F198" i="3"/>
  <c r="F199" i="3"/>
  <c r="F200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B16" i="3"/>
  <c r="H512" i="3" s="1"/>
  <c r="H672" i="3" l="1"/>
  <c r="H608" i="3"/>
  <c r="H544" i="3"/>
  <c r="H656" i="3"/>
  <c r="H592" i="3"/>
  <c r="H528" i="3"/>
  <c r="H640" i="3"/>
  <c r="H576" i="3"/>
  <c r="D313" i="3"/>
  <c r="H505" i="3"/>
  <c r="H509" i="3"/>
  <c r="H513" i="3"/>
  <c r="H517" i="3"/>
  <c r="H521" i="3"/>
  <c r="H525" i="3"/>
  <c r="H529" i="3"/>
  <c r="H533" i="3"/>
  <c r="H537" i="3"/>
  <c r="H541" i="3"/>
  <c r="H545" i="3"/>
  <c r="H549" i="3"/>
  <c r="H553" i="3"/>
  <c r="H557" i="3"/>
  <c r="H561" i="3"/>
  <c r="H565" i="3"/>
  <c r="H569" i="3"/>
  <c r="H573" i="3"/>
  <c r="H577" i="3"/>
  <c r="H581" i="3"/>
  <c r="H585" i="3"/>
  <c r="H589" i="3"/>
  <c r="H593" i="3"/>
  <c r="H597" i="3"/>
  <c r="H601" i="3"/>
  <c r="H605" i="3"/>
  <c r="H609" i="3"/>
  <c r="H613" i="3"/>
  <c r="H617" i="3"/>
  <c r="H621" i="3"/>
  <c r="H625" i="3"/>
  <c r="H629" i="3"/>
  <c r="H633" i="3"/>
  <c r="H637" i="3"/>
  <c r="H641" i="3"/>
  <c r="H645" i="3"/>
  <c r="H649" i="3"/>
  <c r="H653" i="3"/>
  <c r="H657" i="3"/>
  <c r="H661" i="3"/>
  <c r="H665" i="3"/>
  <c r="H669" i="3"/>
  <c r="H673" i="3"/>
  <c r="H677" i="3"/>
  <c r="H681" i="3"/>
  <c r="H506" i="3"/>
  <c r="H510" i="3"/>
  <c r="H514" i="3"/>
  <c r="H518" i="3"/>
  <c r="H522" i="3"/>
  <c r="H526" i="3"/>
  <c r="H530" i="3"/>
  <c r="H534" i="3"/>
  <c r="H538" i="3"/>
  <c r="H542" i="3"/>
  <c r="H546" i="3"/>
  <c r="H550" i="3"/>
  <c r="H554" i="3"/>
  <c r="H558" i="3"/>
  <c r="H562" i="3"/>
  <c r="H566" i="3"/>
  <c r="H570" i="3"/>
  <c r="H574" i="3"/>
  <c r="H578" i="3"/>
  <c r="H582" i="3"/>
  <c r="H586" i="3"/>
  <c r="H590" i="3"/>
  <c r="H594" i="3"/>
  <c r="H598" i="3"/>
  <c r="H602" i="3"/>
  <c r="H606" i="3"/>
  <c r="H610" i="3"/>
  <c r="H614" i="3"/>
  <c r="H618" i="3"/>
  <c r="H622" i="3"/>
  <c r="H626" i="3"/>
  <c r="H630" i="3"/>
  <c r="H634" i="3"/>
  <c r="H638" i="3"/>
  <c r="H642" i="3"/>
  <c r="H646" i="3"/>
  <c r="H650" i="3"/>
  <c r="H654" i="3"/>
  <c r="H658" i="3"/>
  <c r="H662" i="3"/>
  <c r="H666" i="3"/>
  <c r="H670" i="3"/>
  <c r="H674" i="3"/>
  <c r="H678" i="3"/>
  <c r="H682" i="3"/>
  <c r="H507" i="3"/>
  <c r="H511" i="3"/>
  <c r="H515" i="3"/>
  <c r="H519" i="3"/>
  <c r="H523" i="3"/>
  <c r="H527" i="3"/>
  <c r="H531" i="3"/>
  <c r="H535" i="3"/>
  <c r="H539" i="3"/>
  <c r="H543" i="3"/>
  <c r="H547" i="3"/>
  <c r="H551" i="3"/>
  <c r="H555" i="3"/>
  <c r="H559" i="3"/>
  <c r="H563" i="3"/>
  <c r="H567" i="3"/>
  <c r="H571" i="3"/>
  <c r="H575" i="3"/>
  <c r="H579" i="3"/>
  <c r="H583" i="3"/>
  <c r="H587" i="3"/>
  <c r="H591" i="3"/>
  <c r="H595" i="3"/>
  <c r="H599" i="3"/>
  <c r="H603" i="3"/>
  <c r="H607" i="3"/>
  <c r="H611" i="3"/>
  <c r="H615" i="3"/>
  <c r="H619" i="3"/>
  <c r="H623" i="3"/>
  <c r="H627" i="3"/>
  <c r="H631" i="3"/>
  <c r="H635" i="3"/>
  <c r="H639" i="3"/>
  <c r="H643" i="3"/>
  <c r="H647" i="3"/>
  <c r="H651" i="3"/>
  <c r="H655" i="3"/>
  <c r="H659" i="3"/>
  <c r="H663" i="3"/>
  <c r="H667" i="3"/>
  <c r="H671" i="3"/>
  <c r="H675" i="3"/>
  <c r="H679" i="3"/>
  <c r="H683" i="3"/>
  <c r="H516" i="3"/>
  <c r="H532" i="3"/>
  <c r="H548" i="3"/>
  <c r="H564" i="3"/>
  <c r="H580" i="3"/>
  <c r="H596" i="3"/>
  <c r="H612" i="3"/>
  <c r="H628" i="3"/>
  <c r="H644" i="3"/>
  <c r="H660" i="3"/>
  <c r="H676" i="3"/>
  <c r="H504" i="3"/>
  <c r="H520" i="3"/>
  <c r="H536" i="3"/>
  <c r="H552" i="3"/>
  <c r="H568" i="3"/>
  <c r="H584" i="3"/>
  <c r="H600" i="3"/>
  <c r="H616" i="3"/>
  <c r="H632" i="3"/>
  <c r="H648" i="3"/>
  <c r="H664" i="3"/>
  <c r="H680" i="3"/>
  <c r="H508" i="3"/>
  <c r="H524" i="3"/>
  <c r="H540" i="3"/>
  <c r="H556" i="3"/>
  <c r="H572" i="3"/>
  <c r="H588" i="3"/>
  <c r="H604" i="3"/>
  <c r="H620" i="3"/>
  <c r="H636" i="3"/>
  <c r="H652" i="3"/>
  <c r="H668" i="3"/>
  <c r="H684" i="3"/>
  <c r="H685" i="3" s="1"/>
  <c r="H624" i="3"/>
  <c r="H560" i="3"/>
  <c r="D683" i="3"/>
  <c r="D679" i="3"/>
  <c r="D675" i="3"/>
  <c r="D667" i="3"/>
  <c r="D662" i="3"/>
  <c r="D657" i="3"/>
  <c r="D651" i="3"/>
  <c r="D646" i="3"/>
  <c r="D641" i="3"/>
  <c r="D635" i="3"/>
  <c r="D627" i="3"/>
  <c r="D619" i="3"/>
  <c r="D611" i="3"/>
  <c r="D603" i="3"/>
  <c r="D587" i="3"/>
  <c r="D579" i="3"/>
  <c r="D563" i="3"/>
  <c r="D555" i="3"/>
  <c r="D541" i="3"/>
  <c r="D525" i="3"/>
  <c r="D509" i="3"/>
  <c r="D493" i="3"/>
  <c r="D477" i="3"/>
  <c r="D461" i="3"/>
  <c r="D445" i="3"/>
  <c r="D429" i="3"/>
  <c r="D409" i="3"/>
  <c r="D388" i="3"/>
  <c r="D366" i="3"/>
  <c r="D345" i="3"/>
  <c r="D324" i="3"/>
  <c r="D281" i="3"/>
  <c r="D682" i="3"/>
  <c r="D678" i="3"/>
  <c r="D674" i="3"/>
  <c r="D670" i="3"/>
  <c r="D666" i="3"/>
  <c r="D661" i="3"/>
  <c r="D655" i="3"/>
  <c r="D650" i="3"/>
  <c r="D645" i="3"/>
  <c r="D639" i="3"/>
  <c r="D633" i="3"/>
  <c r="D625" i="3"/>
  <c r="D617" i="3"/>
  <c r="D609" i="3"/>
  <c r="D601" i="3"/>
  <c r="D593" i="3"/>
  <c r="D585" i="3"/>
  <c r="D577" i="3"/>
  <c r="D569" i="3"/>
  <c r="D561" i="3"/>
  <c r="D553" i="3"/>
  <c r="D537" i="3"/>
  <c r="D521" i="3"/>
  <c r="D505" i="3"/>
  <c r="D489" i="3"/>
  <c r="D473" i="3"/>
  <c r="D457" i="3"/>
  <c r="D441" i="3"/>
  <c r="D425" i="3"/>
  <c r="D404" i="3"/>
  <c r="D382" i="3"/>
  <c r="D361" i="3"/>
  <c r="D340" i="3"/>
  <c r="D318" i="3"/>
  <c r="D265" i="3"/>
  <c r="D671" i="3"/>
  <c r="D595" i="3"/>
  <c r="D571" i="3"/>
  <c r="D681" i="3"/>
  <c r="D673" i="3"/>
  <c r="D665" i="3"/>
  <c r="D654" i="3"/>
  <c r="D643" i="3"/>
  <c r="D631" i="3"/>
  <c r="D615" i="3"/>
  <c r="D599" i="3"/>
  <c r="D583" i="3"/>
  <c r="D575" i="3"/>
  <c r="D567" i="3"/>
  <c r="D559" i="3"/>
  <c r="D549" i="3"/>
  <c r="D533" i="3"/>
  <c r="D517" i="3"/>
  <c r="D501" i="3"/>
  <c r="D485" i="3"/>
  <c r="D469" i="3"/>
  <c r="D453" i="3"/>
  <c r="D437" i="3"/>
  <c r="D420" i="3"/>
  <c r="D398" i="3"/>
  <c r="D377" i="3"/>
  <c r="D356" i="3"/>
  <c r="D334" i="3"/>
  <c r="D236" i="3"/>
  <c r="D240" i="3"/>
  <c r="D244" i="3"/>
  <c r="D248" i="3"/>
  <c r="D252" i="3"/>
  <c r="D256" i="3"/>
  <c r="D260" i="3"/>
  <c r="D264" i="3"/>
  <c r="D268" i="3"/>
  <c r="D272" i="3"/>
  <c r="D276" i="3"/>
  <c r="D280" i="3"/>
  <c r="D284" i="3"/>
  <c r="D288" i="3"/>
  <c r="D292" i="3"/>
  <c r="D296" i="3"/>
  <c r="D300" i="3"/>
  <c r="D304" i="3"/>
  <c r="D308" i="3"/>
  <c r="D312" i="3"/>
  <c r="D237" i="3"/>
  <c r="D241" i="3"/>
  <c r="D245" i="3"/>
  <c r="D249" i="3"/>
  <c r="D253" i="3"/>
  <c r="D257" i="3"/>
  <c r="D234" i="3"/>
  <c r="D238" i="3"/>
  <c r="D242" i="3"/>
  <c r="D246" i="3"/>
  <c r="D250" i="3"/>
  <c r="D254" i="3"/>
  <c r="D258" i="3"/>
  <c r="D262" i="3"/>
  <c r="D266" i="3"/>
  <c r="D270" i="3"/>
  <c r="D274" i="3"/>
  <c r="D278" i="3"/>
  <c r="D282" i="3"/>
  <c r="D286" i="3"/>
  <c r="D290" i="3"/>
  <c r="D294" i="3"/>
  <c r="D298" i="3"/>
  <c r="D302" i="3"/>
  <c r="D306" i="3"/>
  <c r="D310" i="3"/>
  <c r="D235" i="3"/>
  <c r="D239" i="3"/>
  <c r="D243" i="3"/>
  <c r="D247" i="3"/>
  <c r="D251" i="3"/>
  <c r="D255" i="3"/>
  <c r="D259" i="3"/>
  <c r="D263" i="3"/>
  <c r="D267" i="3"/>
  <c r="D271" i="3"/>
  <c r="D275" i="3"/>
  <c r="D279" i="3"/>
  <c r="D283" i="3"/>
  <c r="D287" i="3"/>
  <c r="D291" i="3"/>
  <c r="D295" i="3"/>
  <c r="D299" i="3"/>
  <c r="D303" i="3"/>
  <c r="D307" i="3"/>
  <c r="D311" i="3"/>
  <c r="D315" i="3"/>
  <c r="D319" i="3"/>
  <c r="D323" i="3"/>
  <c r="D327" i="3"/>
  <c r="D331" i="3"/>
  <c r="D335" i="3"/>
  <c r="D339" i="3"/>
  <c r="D343" i="3"/>
  <c r="D347" i="3"/>
  <c r="D351" i="3"/>
  <c r="D355" i="3"/>
  <c r="D359" i="3"/>
  <c r="D363" i="3"/>
  <c r="D367" i="3"/>
  <c r="D371" i="3"/>
  <c r="D375" i="3"/>
  <c r="D379" i="3"/>
  <c r="D383" i="3"/>
  <c r="D387" i="3"/>
  <c r="D391" i="3"/>
  <c r="D395" i="3"/>
  <c r="D399" i="3"/>
  <c r="D403" i="3"/>
  <c r="D407" i="3"/>
  <c r="D411" i="3"/>
  <c r="D415" i="3"/>
  <c r="D419" i="3"/>
  <c r="D423" i="3"/>
  <c r="D269" i="3"/>
  <c r="D285" i="3"/>
  <c r="D301" i="3"/>
  <c r="D314" i="3"/>
  <c r="D320" i="3"/>
  <c r="D325" i="3"/>
  <c r="D330" i="3"/>
  <c r="D336" i="3"/>
  <c r="D341" i="3"/>
  <c r="D346" i="3"/>
  <c r="D352" i="3"/>
  <c r="D357" i="3"/>
  <c r="D362" i="3"/>
  <c r="D368" i="3"/>
  <c r="D373" i="3"/>
  <c r="D378" i="3"/>
  <c r="D384" i="3"/>
  <c r="D389" i="3"/>
  <c r="D394" i="3"/>
  <c r="D400" i="3"/>
  <c r="D405" i="3"/>
  <c r="D410" i="3"/>
  <c r="D416" i="3"/>
  <c r="D421" i="3"/>
  <c r="D426" i="3"/>
  <c r="D430" i="3"/>
  <c r="D434" i="3"/>
  <c r="D438" i="3"/>
  <c r="D442" i="3"/>
  <c r="D446" i="3"/>
  <c r="D450" i="3"/>
  <c r="D454" i="3"/>
  <c r="D458" i="3"/>
  <c r="D462" i="3"/>
  <c r="D466" i="3"/>
  <c r="D470" i="3"/>
  <c r="D474" i="3"/>
  <c r="D478" i="3"/>
  <c r="D482" i="3"/>
  <c r="D486" i="3"/>
  <c r="D490" i="3"/>
  <c r="D494" i="3"/>
  <c r="D498" i="3"/>
  <c r="D502" i="3"/>
  <c r="D506" i="3"/>
  <c r="D510" i="3"/>
  <c r="D514" i="3"/>
  <c r="D518" i="3"/>
  <c r="D522" i="3"/>
  <c r="D526" i="3"/>
  <c r="D530" i="3"/>
  <c r="D534" i="3"/>
  <c r="D538" i="3"/>
  <c r="D542" i="3"/>
  <c r="D546" i="3"/>
  <c r="D550" i="3"/>
  <c r="D554" i="3"/>
  <c r="D558" i="3"/>
  <c r="D562" i="3"/>
  <c r="D566" i="3"/>
  <c r="D570" i="3"/>
  <c r="D574" i="3"/>
  <c r="D578" i="3"/>
  <c r="D582" i="3"/>
  <c r="D586" i="3"/>
  <c r="D590" i="3"/>
  <c r="D594" i="3"/>
  <c r="D598" i="3"/>
  <c r="D602" i="3"/>
  <c r="D606" i="3"/>
  <c r="D610" i="3"/>
  <c r="D614" i="3"/>
  <c r="D618" i="3"/>
  <c r="D622" i="3"/>
  <c r="D626" i="3"/>
  <c r="D630" i="3"/>
  <c r="D634" i="3"/>
  <c r="D273" i="3"/>
  <c r="D289" i="3"/>
  <c r="D305" i="3"/>
  <c r="D316" i="3"/>
  <c r="D321" i="3"/>
  <c r="D326" i="3"/>
  <c r="D332" i="3"/>
  <c r="D337" i="3"/>
  <c r="D342" i="3"/>
  <c r="D348" i="3"/>
  <c r="D353" i="3"/>
  <c r="D358" i="3"/>
  <c r="D364" i="3"/>
  <c r="D369" i="3"/>
  <c r="D374" i="3"/>
  <c r="D380" i="3"/>
  <c r="D385" i="3"/>
  <c r="D390" i="3"/>
  <c r="D396" i="3"/>
  <c r="D401" i="3"/>
  <c r="D406" i="3"/>
  <c r="D412" i="3"/>
  <c r="D417" i="3"/>
  <c r="D422" i="3"/>
  <c r="D427" i="3"/>
  <c r="D431" i="3"/>
  <c r="D435" i="3"/>
  <c r="D439" i="3"/>
  <c r="D443" i="3"/>
  <c r="D447" i="3"/>
  <c r="D451" i="3"/>
  <c r="D455" i="3"/>
  <c r="D459" i="3"/>
  <c r="D463" i="3"/>
  <c r="D467" i="3"/>
  <c r="D471" i="3"/>
  <c r="D475" i="3"/>
  <c r="D479" i="3"/>
  <c r="D483" i="3"/>
  <c r="D487" i="3"/>
  <c r="D491" i="3"/>
  <c r="D495" i="3"/>
  <c r="D499" i="3"/>
  <c r="D503" i="3"/>
  <c r="D507" i="3"/>
  <c r="D511" i="3"/>
  <c r="D515" i="3"/>
  <c r="D519" i="3"/>
  <c r="D523" i="3"/>
  <c r="D527" i="3"/>
  <c r="D531" i="3"/>
  <c r="D535" i="3"/>
  <c r="D539" i="3"/>
  <c r="D543" i="3"/>
  <c r="D547" i="3"/>
  <c r="D551" i="3"/>
  <c r="D261" i="3"/>
  <c r="D277" i="3"/>
  <c r="D293" i="3"/>
  <c r="D309" i="3"/>
  <c r="D317" i="3"/>
  <c r="D322" i="3"/>
  <c r="D328" i="3"/>
  <c r="D333" i="3"/>
  <c r="D338" i="3"/>
  <c r="D344" i="3"/>
  <c r="D349" i="3"/>
  <c r="D354" i="3"/>
  <c r="D360" i="3"/>
  <c r="D365" i="3"/>
  <c r="D370" i="3"/>
  <c r="D376" i="3"/>
  <c r="D381" i="3"/>
  <c r="D386" i="3"/>
  <c r="D392" i="3"/>
  <c r="D397" i="3"/>
  <c r="D402" i="3"/>
  <c r="D408" i="3"/>
  <c r="D413" i="3"/>
  <c r="D418" i="3"/>
  <c r="D424" i="3"/>
  <c r="D428" i="3"/>
  <c r="D432" i="3"/>
  <c r="D436" i="3"/>
  <c r="D440" i="3"/>
  <c r="D444" i="3"/>
  <c r="D448" i="3"/>
  <c r="D452" i="3"/>
  <c r="D456" i="3"/>
  <c r="D460" i="3"/>
  <c r="D464" i="3"/>
  <c r="D468" i="3"/>
  <c r="D472" i="3"/>
  <c r="D476" i="3"/>
  <c r="D480" i="3"/>
  <c r="D484" i="3"/>
  <c r="D488" i="3"/>
  <c r="D492" i="3"/>
  <c r="D496" i="3"/>
  <c r="D500" i="3"/>
  <c r="D504" i="3"/>
  <c r="D508" i="3"/>
  <c r="D512" i="3"/>
  <c r="D516" i="3"/>
  <c r="D520" i="3"/>
  <c r="D524" i="3"/>
  <c r="D528" i="3"/>
  <c r="D532" i="3"/>
  <c r="D536" i="3"/>
  <c r="D540" i="3"/>
  <c r="D544" i="3"/>
  <c r="D548" i="3"/>
  <c r="D552" i="3"/>
  <c r="D556" i="3"/>
  <c r="D560" i="3"/>
  <c r="D564" i="3"/>
  <c r="D568" i="3"/>
  <c r="D572" i="3"/>
  <c r="D576" i="3"/>
  <c r="D580" i="3"/>
  <c r="D584" i="3"/>
  <c r="D588" i="3"/>
  <c r="D592" i="3"/>
  <c r="D596" i="3"/>
  <c r="D600" i="3"/>
  <c r="D604" i="3"/>
  <c r="D608" i="3"/>
  <c r="D612" i="3"/>
  <c r="D616" i="3"/>
  <c r="D620" i="3"/>
  <c r="D624" i="3"/>
  <c r="D628" i="3"/>
  <c r="D632" i="3"/>
  <c r="D636" i="3"/>
  <c r="D640" i="3"/>
  <c r="D644" i="3"/>
  <c r="D648" i="3"/>
  <c r="D652" i="3"/>
  <c r="D656" i="3"/>
  <c r="D660" i="3"/>
  <c r="D664" i="3"/>
  <c r="D677" i="3"/>
  <c r="D669" i="3"/>
  <c r="D659" i="3"/>
  <c r="D649" i="3"/>
  <c r="D638" i="3"/>
  <c r="D623" i="3"/>
  <c r="D607" i="3"/>
  <c r="D591" i="3"/>
  <c r="D684" i="3"/>
  <c r="D680" i="3"/>
  <c r="D676" i="3"/>
  <c r="D672" i="3"/>
  <c r="D668" i="3"/>
  <c r="D663" i="3"/>
  <c r="D658" i="3"/>
  <c r="D653" i="3"/>
  <c r="D647" i="3"/>
  <c r="D642" i="3"/>
  <c r="D637" i="3"/>
  <c r="D629" i="3"/>
  <c r="D621" i="3"/>
  <c r="D613" i="3"/>
  <c r="D605" i="3"/>
  <c r="D597" i="3"/>
  <c r="D589" i="3"/>
  <c r="D581" i="3"/>
  <c r="D573" i="3"/>
  <c r="D565" i="3"/>
  <c r="D557" i="3"/>
  <c r="D545" i="3"/>
  <c r="D529" i="3"/>
  <c r="D513" i="3"/>
  <c r="D497" i="3"/>
  <c r="D481" i="3"/>
  <c r="D465" i="3"/>
  <c r="D449" i="3"/>
  <c r="D433" i="3"/>
  <c r="D414" i="3"/>
  <c r="D393" i="3"/>
  <c r="D372" i="3"/>
  <c r="D350" i="3"/>
  <c r="D329" i="3"/>
  <c r="D297" i="3"/>
  <c r="F201" i="3"/>
  <c r="F197" i="3"/>
  <c r="F193" i="3"/>
  <c r="F189" i="3"/>
  <c r="F185" i="3"/>
  <c r="F181" i="3"/>
  <c r="F177" i="3"/>
  <c r="F173" i="3"/>
  <c r="F169" i="3"/>
  <c r="F165" i="3"/>
  <c r="F161" i="3"/>
  <c r="F157" i="3"/>
  <c r="F153" i="3"/>
  <c r="F149" i="3"/>
  <c r="F145" i="3"/>
  <c r="F141" i="3"/>
  <c r="F137" i="3"/>
  <c r="F133" i="3"/>
  <c r="F129" i="3"/>
  <c r="F125" i="3"/>
  <c r="F121" i="3"/>
  <c r="F117" i="3"/>
  <c r="F113" i="3"/>
  <c r="F109" i="3"/>
  <c r="F105" i="3"/>
  <c r="F101" i="3"/>
  <c r="F97" i="3"/>
  <c r="F93" i="3"/>
  <c r="F89" i="3"/>
  <c r="F85" i="3"/>
  <c r="F81" i="3"/>
  <c r="F77" i="3"/>
  <c r="F73" i="3"/>
  <c r="F69" i="3"/>
  <c r="F65" i="3"/>
  <c r="F61" i="3"/>
  <c r="B18" i="3"/>
  <c r="E54" i="3" l="1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D54" i="3"/>
  <c r="C54" i="3"/>
  <c r="B41" i="3"/>
  <c r="B299" i="3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54" i="3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" i="3"/>
  <c r="G4" i="3"/>
  <c r="G3" i="3"/>
  <c r="G2" i="3"/>
  <c r="G3" i="2"/>
  <c r="G2" i="2"/>
  <c r="G6" i="3"/>
  <c r="G5" i="3"/>
  <c r="G4" i="2"/>
  <c r="B3" i="3"/>
  <c r="B8" i="3" s="1"/>
  <c r="B9" i="3" s="1"/>
  <c r="B3" i="2"/>
  <c r="B2" i="2"/>
  <c r="E57" i="3" l="1"/>
  <c r="E61" i="3"/>
  <c r="E65" i="3"/>
  <c r="E69" i="3"/>
  <c r="E73" i="3"/>
  <c r="E77" i="3"/>
  <c r="E81" i="3"/>
  <c r="E85" i="3"/>
  <c r="E89" i="3"/>
  <c r="E93" i="3"/>
  <c r="E97" i="3"/>
  <c r="E101" i="3"/>
  <c r="E105" i="3"/>
  <c r="E109" i="3"/>
  <c r="E113" i="3"/>
  <c r="E117" i="3"/>
  <c r="E121" i="3"/>
  <c r="E125" i="3"/>
  <c r="E129" i="3"/>
  <c r="E133" i="3"/>
  <c r="E137" i="3"/>
  <c r="E141" i="3"/>
  <c r="E145" i="3"/>
  <c r="E149" i="3"/>
  <c r="E153" i="3"/>
  <c r="E157" i="3"/>
  <c r="E161" i="3"/>
  <c r="E165" i="3"/>
  <c r="E169" i="3"/>
  <c r="E173" i="3"/>
  <c r="E177" i="3"/>
  <c r="E181" i="3"/>
  <c r="E185" i="3"/>
  <c r="E189" i="3"/>
  <c r="E193" i="3"/>
  <c r="E197" i="3"/>
  <c r="E201" i="3"/>
  <c r="E205" i="3"/>
  <c r="E209" i="3"/>
  <c r="E213" i="3"/>
  <c r="E217" i="3"/>
  <c r="E221" i="3"/>
  <c r="E225" i="3"/>
  <c r="E229" i="3"/>
  <c r="E233" i="3"/>
  <c r="E58" i="3"/>
  <c r="E62" i="3"/>
  <c r="E66" i="3"/>
  <c r="E70" i="3"/>
  <c r="E74" i="3"/>
  <c r="E78" i="3"/>
  <c r="E82" i="3"/>
  <c r="E86" i="3"/>
  <c r="E90" i="3"/>
  <c r="E94" i="3"/>
  <c r="E98" i="3"/>
  <c r="E102" i="3"/>
  <c r="E106" i="3"/>
  <c r="E110" i="3"/>
  <c r="E114" i="3"/>
  <c r="E118" i="3"/>
  <c r="E122" i="3"/>
  <c r="E126" i="3"/>
  <c r="E130" i="3"/>
  <c r="E134" i="3"/>
  <c r="E138" i="3"/>
  <c r="E142" i="3"/>
  <c r="E146" i="3"/>
  <c r="E150" i="3"/>
  <c r="E154" i="3"/>
  <c r="E158" i="3"/>
  <c r="E162" i="3"/>
  <c r="E166" i="3"/>
  <c r="E170" i="3"/>
  <c r="E174" i="3"/>
  <c r="E178" i="3"/>
  <c r="E182" i="3"/>
  <c r="E186" i="3"/>
  <c r="E190" i="3"/>
  <c r="E194" i="3"/>
  <c r="E198" i="3"/>
  <c r="E202" i="3"/>
  <c r="E206" i="3"/>
  <c r="E210" i="3"/>
  <c r="E214" i="3"/>
  <c r="E218" i="3"/>
  <c r="E222" i="3"/>
  <c r="E226" i="3"/>
  <c r="E55" i="3"/>
  <c r="E59" i="3"/>
  <c r="E63" i="3"/>
  <c r="E67" i="3"/>
  <c r="E71" i="3"/>
  <c r="E75" i="3"/>
  <c r="E79" i="3"/>
  <c r="E83" i="3"/>
  <c r="E87" i="3"/>
  <c r="E91" i="3"/>
  <c r="E95" i="3"/>
  <c r="E99" i="3"/>
  <c r="E103" i="3"/>
  <c r="E107" i="3"/>
  <c r="E111" i="3"/>
  <c r="E115" i="3"/>
  <c r="E119" i="3"/>
  <c r="E123" i="3"/>
  <c r="E127" i="3"/>
  <c r="E131" i="3"/>
  <c r="E135" i="3"/>
  <c r="E139" i="3"/>
  <c r="E143" i="3"/>
  <c r="E147" i="3"/>
  <c r="E151" i="3"/>
  <c r="E155" i="3"/>
  <c r="E159" i="3"/>
  <c r="E163" i="3"/>
  <c r="E167" i="3"/>
  <c r="E171" i="3"/>
  <c r="E175" i="3"/>
  <c r="E179" i="3"/>
  <c r="E183" i="3"/>
  <c r="E187" i="3"/>
  <c r="E191" i="3"/>
  <c r="E195" i="3"/>
  <c r="E199" i="3"/>
  <c r="E203" i="3"/>
  <c r="E207" i="3"/>
  <c r="E211" i="3"/>
  <c r="E215" i="3"/>
  <c r="E219" i="3"/>
  <c r="E223" i="3"/>
  <c r="E227" i="3"/>
  <c r="E231" i="3"/>
  <c r="E64" i="3"/>
  <c r="E80" i="3"/>
  <c r="E96" i="3"/>
  <c r="E112" i="3"/>
  <c r="E128" i="3"/>
  <c r="E144" i="3"/>
  <c r="E160" i="3"/>
  <c r="E176" i="3"/>
  <c r="E192" i="3"/>
  <c r="E208" i="3"/>
  <c r="E224" i="3"/>
  <c r="E68" i="3"/>
  <c r="E84" i="3"/>
  <c r="E100" i="3"/>
  <c r="E116" i="3"/>
  <c r="E132" i="3"/>
  <c r="E148" i="3"/>
  <c r="E164" i="3"/>
  <c r="E180" i="3"/>
  <c r="E196" i="3"/>
  <c r="E212" i="3"/>
  <c r="E228" i="3"/>
  <c r="E56" i="3"/>
  <c r="E72" i="3"/>
  <c r="E88" i="3"/>
  <c r="E104" i="3"/>
  <c r="E120" i="3"/>
  <c r="E136" i="3"/>
  <c r="E152" i="3"/>
  <c r="E168" i="3"/>
  <c r="E184" i="3"/>
  <c r="E200" i="3"/>
  <c r="E216" i="3"/>
  <c r="E230" i="3"/>
  <c r="E92" i="3"/>
  <c r="E156" i="3"/>
  <c r="E220" i="3"/>
  <c r="E108" i="3"/>
  <c r="E172" i="3"/>
  <c r="E232" i="3"/>
  <c r="E60" i="3"/>
  <c r="E124" i="3"/>
  <c r="E188" i="3"/>
  <c r="E204" i="3"/>
  <c r="E76" i="3"/>
  <c r="E140" i="3"/>
  <c r="B12" i="3"/>
  <c r="G13" i="2"/>
  <c r="B31" i="2"/>
  <c r="G19" i="2"/>
  <c r="G16" i="2"/>
  <c r="G14" i="2"/>
  <c r="B17" i="3" l="1"/>
  <c r="B19" i="3"/>
  <c r="B15" i="3"/>
  <c r="B41" i="2"/>
  <c r="F41" i="2" s="1"/>
  <c r="B9" i="2"/>
  <c r="B10" i="2" s="1"/>
  <c r="B11" i="2" s="1"/>
  <c r="C236" i="3" l="1"/>
  <c r="C240" i="3"/>
  <c r="C244" i="3"/>
  <c r="C248" i="3"/>
  <c r="C252" i="3"/>
  <c r="C256" i="3"/>
  <c r="C260" i="3"/>
  <c r="C264" i="3"/>
  <c r="C268" i="3"/>
  <c r="C272" i="3"/>
  <c r="C276" i="3"/>
  <c r="C280" i="3"/>
  <c r="C284" i="3"/>
  <c r="C288" i="3"/>
  <c r="C292" i="3"/>
  <c r="C296" i="3"/>
  <c r="C300" i="3"/>
  <c r="C304" i="3"/>
  <c r="C308" i="3"/>
  <c r="C312" i="3"/>
  <c r="C316" i="3"/>
  <c r="C320" i="3"/>
  <c r="C324" i="3"/>
  <c r="C328" i="3"/>
  <c r="C332" i="3"/>
  <c r="C336" i="3"/>
  <c r="C340" i="3"/>
  <c r="C344" i="3"/>
  <c r="C348" i="3"/>
  <c r="C352" i="3"/>
  <c r="C356" i="3"/>
  <c r="C360" i="3"/>
  <c r="C364" i="3"/>
  <c r="C368" i="3"/>
  <c r="C372" i="3"/>
  <c r="C376" i="3"/>
  <c r="C380" i="3"/>
  <c r="C384" i="3"/>
  <c r="C388" i="3"/>
  <c r="C392" i="3"/>
  <c r="C396" i="3"/>
  <c r="C400" i="3"/>
  <c r="C404" i="3"/>
  <c r="C408" i="3"/>
  <c r="C412" i="3"/>
  <c r="C416" i="3"/>
  <c r="C420" i="3"/>
  <c r="C424" i="3"/>
  <c r="C428" i="3"/>
  <c r="C432" i="3"/>
  <c r="C436" i="3"/>
  <c r="C440" i="3"/>
  <c r="C444" i="3"/>
  <c r="C448" i="3"/>
  <c r="C452" i="3"/>
  <c r="C456" i="3"/>
  <c r="C460" i="3"/>
  <c r="C464" i="3"/>
  <c r="C468" i="3"/>
  <c r="C472" i="3"/>
  <c r="C476" i="3"/>
  <c r="C480" i="3"/>
  <c r="C484" i="3"/>
  <c r="C488" i="3"/>
  <c r="C492" i="3"/>
  <c r="C496" i="3"/>
  <c r="C500" i="3"/>
  <c r="C504" i="3"/>
  <c r="C508" i="3"/>
  <c r="C512" i="3"/>
  <c r="C516" i="3"/>
  <c r="C520" i="3"/>
  <c r="C524" i="3"/>
  <c r="C528" i="3"/>
  <c r="C532" i="3"/>
  <c r="C536" i="3"/>
  <c r="C540" i="3"/>
  <c r="C544" i="3"/>
  <c r="C548" i="3"/>
  <c r="C552" i="3"/>
  <c r="C556" i="3"/>
  <c r="C560" i="3"/>
  <c r="C564" i="3"/>
  <c r="C568" i="3"/>
  <c r="C572" i="3"/>
  <c r="C237" i="3"/>
  <c r="C241" i="3"/>
  <c r="C245" i="3"/>
  <c r="C249" i="3"/>
  <c r="C253" i="3"/>
  <c r="C257" i="3"/>
  <c r="C261" i="3"/>
  <c r="C265" i="3"/>
  <c r="C269" i="3"/>
  <c r="C273" i="3"/>
  <c r="C277" i="3"/>
  <c r="C281" i="3"/>
  <c r="C285" i="3"/>
  <c r="C289" i="3"/>
  <c r="C293" i="3"/>
  <c r="C297" i="3"/>
  <c r="C301" i="3"/>
  <c r="C305" i="3"/>
  <c r="C309" i="3"/>
  <c r="C313" i="3"/>
  <c r="C317" i="3"/>
  <c r="C321" i="3"/>
  <c r="C325" i="3"/>
  <c r="C329" i="3"/>
  <c r="C333" i="3"/>
  <c r="C337" i="3"/>
  <c r="C341" i="3"/>
  <c r="C345" i="3"/>
  <c r="C349" i="3"/>
  <c r="C353" i="3"/>
  <c r="C357" i="3"/>
  <c r="C361" i="3"/>
  <c r="C365" i="3"/>
  <c r="C369" i="3"/>
  <c r="C373" i="3"/>
  <c r="C377" i="3"/>
  <c r="C381" i="3"/>
  <c r="C385" i="3"/>
  <c r="C389" i="3"/>
  <c r="C393" i="3"/>
  <c r="C397" i="3"/>
  <c r="C401" i="3"/>
  <c r="C405" i="3"/>
  <c r="C409" i="3"/>
  <c r="C413" i="3"/>
  <c r="C417" i="3"/>
  <c r="C421" i="3"/>
  <c r="C425" i="3"/>
  <c r="C429" i="3"/>
  <c r="C433" i="3"/>
  <c r="C437" i="3"/>
  <c r="C441" i="3"/>
  <c r="C445" i="3"/>
  <c r="C449" i="3"/>
  <c r="C453" i="3"/>
  <c r="C457" i="3"/>
  <c r="C461" i="3"/>
  <c r="C465" i="3"/>
  <c r="C469" i="3"/>
  <c r="C473" i="3"/>
  <c r="C477" i="3"/>
  <c r="C481" i="3"/>
  <c r="C485" i="3"/>
  <c r="C489" i="3"/>
  <c r="C493" i="3"/>
  <c r="C497" i="3"/>
  <c r="C501" i="3"/>
  <c r="C505" i="3"/>
  <c r="C509" i="3"/>
  <c r="C513" i="3"/>
  <c r="C517" i="3"/>
  <c r="C521" i="3"/>
  <c r="C525" i="3"/>
  <c r="C529" i="3"/>
  <c r="C533" i="3"/>
  <c r="C537" i="3"/>
  <c r="C541" i="3"/>
  <c r="C545" i="3"/>
  <c r="C549" i="3"/>
  <c r="C553" i="3"/>
  <c r="C557" i="3"/>
  <c r="C561" i="3"/>
  <c r="C565" i="3"/>
  <c r="C569" i="3"/>
  <c r="C573" i="3"/>
  <c r="C234" i="3"/>
  <c r="C238" i="3"/>
  <c r="C242" i="3"/>
  <c r="C246" i="3"/>
  <c r="C250" i="3"/>
  <c r="C254" i="3"/>
  <c r="C258" i="3"/>
  <c r="C262" i="3"/>
  <c r="C266" i="3"/>
  <c r="C270" i="3"/>
  <c r="C274" i="3"/>
  <c r="C278" i="3"/>
  <c r="C282" i="3"/>
  <c r="C286" i="3"/>
  <c r="C290" i="3"/>
  <c r="C294" i="3"/>
  <c r="C298" i="3"/>
  <c r="C302" i="3"/>
  <c r="C306" i="3"/>
  <c r="C310" i="3"/>
  <c r="C314" i="3"/>
  <c r="C318" i="3"/>
  <c r="C322" i="3"/>
  <c r="C326" i="3"/>
  <c r="C330" i="3"/>
  <c r="C334" i="3"/>
  <c r="C338" i="3"/>
  <c r="C342" i="3"/>
  <c r="C346" i="3"/>
  <c r="C350" i="3"/>
  <c r="C354" i="3"/>
  <c r="C358" i="3"/>
  <c r="C362" i="3"/>
  <c r="C366" i="3"/>
  <c r="C370" i="3"/>
  <c r="C374" i="3"/>
  <c r="C378" i="3"/>
  <c r="C382" i="3"/>
  <c r="C386" i="3"/>
  <c r="C390" i="3"/>
  <c r="C394" i="3"/>
  <c r="C398" i="3"/>
  <c r="C402" i="3"/>
  <c r="C406" i="3"/>
  <c r="C410" i="3"/>
  <c r="C414" i="3"/>
  <c r="C418" i="3"/>
  <c r="C422" i="3"/>
  <c r="C426" i="3"/>
  <c r="C430" i="3"/>
  <c r="C434" i="3"/>
  <c r="C438" i="3"/>
  <c r="C442" i="3"/>
  <c r="C446" i="3"/>
  <c r="C450" i="3"/>
  <c r="C454" i="3"/>
  <c r="C458" i="3"/>
  <c r="C462" i="3"/>
  <c r="C466" i="3"/>
  <c r="C470" i="3"/>
  <c r="C474" i="3"/>
  <c r="C478" i="3"/>
  <c r="C482" i="3"/>
  <c r="C486" i="3"/>
  <c r="C490" i="3"/>
  <c r="C494" i="3"/>
  <c r="C498" i="3"/>
  <c r="C502" i="3"/>
  <c r="C506" i="3"/>
  <c r="C510" i="3"/>
  <c r="C514" i="3"/>
  <c r="C518" i="3"/>
  <c r="C522" i="3"/>
  <c r="C526" i="3"/>
  <c r="C530" i="3"/>
  <c r="C534" i="3"/>
  <c r="C538" i="3"/>
  <c r="C542" i="3"/>
  <c r="C546" i="3"/>
  <c r="C550" i="3"/>
  <c r="C554" i="3"/>
  <c r="C558" i="3"/>
  <c r="C562" i="3"/>
  <c r="C566" i="3"/>
  <c r="C235" i="3"/>
  <c r="C251" i="3"/>
  <c r="C267" i="3"/>
  <c r="C283" i="3"/>
  <c r="C299" i="3"/>
  <c r="C315" i="3"/>
  <c r="C331" i="3"/>
  <c r="C347" i="3"/>
  <c r="C363" i="3"/>
  <c r="C379" i="3"/>
  <c r="C395" i="3"/>
  <c r="C411" i="3"/>
  <c r="C427" i="3"/>
  <c r="C443" i="3"/>
  <c r="C459" i="3"/>
  <c r="C475" i="3"/>
  <c r="C491" i="3"/>
  <c r="C507" i="3"/>
  <c r="C523" i="3"/>
  <c r="C539" i="3"/>
  <c r="C555" i="3"/>
  <c r="C570" i="3"/>
  <c r="C576" i="3"/>
  <c r="C580" i="3"/>
  <c r="C584" i="3"/>
  <c r="C588" i="3"/>
  <c r="C592" i="3"/>
  <c r="C596" i="3"/>
  <c r="C600" i="3"/>
  <c r="C604" i="3"/>
  <c r="C608" i="3"/>
  <c r="C612" i="3"/>
  <c r="C616" i="3"/>
  <c r="C620" i="3"/>
  <c r="C624" i="3"/>
  <c r="C628" i="3"/>
  <c r="C632" i="3"/>
  <c r="C636" i="3"/>
  <c r="C640" i="3"/>
  <c r="C644" i="3"/>
  <c r="C648" i="3"/>
  <c r="C652" i="3"/>
  <c r="C656" i="3"/>
  <c r="C660" i="3"/>
  <c r="C664" i="3"/>
  <c r="C668" i="3"/>
  <c r="C672" i="3"/>
  <c r="C676" i="3"/>
  <c r="C680" i="3"/>
  <c r="C684" i="3"/>
  <c r="C685" i="3" s="1"/>
  <c r="C661" i="3"/>
  <c r="C669" i="3"/>
  <c r="C677" i="3"/>
  <c r="C423" i="3"/>
  <c r="C487" i="3"/>
  <c r="C535" i="3"/>
  <c r="C567" i="3"/>
  <c r="C579" i="3"/>
  <c r="C591" i="3"/>
  <c r="C603" i="3"/>
  <c r="C615" i="3"/>
  <c r="C627" i="3"/>
  <c r="C639" i="3"/>
  <c r="C651" i="3"/>
  <c r="C659" i="3"/>
  <c r="C671" i="3"/>
  <c r="C683" i="3"/>
  <c r="C239" i="3"/>
  <c r="C255" i="3"/>
  <c r="C271" i="3"/>
  <c r="C287" i="3"/>
  <c r="C303" i="3"/>
  <c r="C319" i="3"/>
  <c r="C335" i="3"/>
  <c r="C351" i="3"/>
  <c r="C367" i="3"/>
  <c r="C383" i="3"/>
  <c r="C399" i="3"/>
  <c r="C415" i="3"/>
  <c r="C431" i="3"/>
  <c r="C447" i="3"/>
  <c r="C463" i="3"/>
  <c r="C479" i="3"/>
  <c r="C495" i="3"/>
  <c r="C511" i="3"/>
  <c r="C527" i="3"/>
  <c r="C543" i="3"/>
  <c r="C559" i="3"/>
  <c r="C571" i="3"/>
  <c r="C577" i="3"/>
  <c r="C581" i="3"/>
  <c r="C585" i="3"/>
  <c r="C589" i="3"/>
  <c r="C593" i="3"/>
  <c r="C597" i="3"/>
  <c r="C601" i="3"/>
  <c r="C605" i="3"/>
  <c r="C609" i="3"/>
  <c r="C613" i="3"/>
  <c r="C617" i="3"/>
  <c r="C621" i="3"/>
  <c r="C625" i="3"/>
  <c r="C629" i="3"/>
  <c r="C633" i="3"/>
  <c r="C637" i="3"/>
  <c r="C641" i="3"/>
  <c r="C645" i="3"/>
  <c r="C649" i="3"/>
  <c r="C653" i="3"/>
  <c r="C657" i="3"/>
  <c r="C665" i="3"/>
  <c r="C673" i="3"/>
  <c r="C681" i="3"/>
  <c r="C519" i="3"/>
  <c r="C583" i="3"/>
  <c r="C595" i="3"/>
  <c r="C607" i="3"/>
  <c r="C619" i="3"/>
  <c r="C631" i="3"/>
  <c r="C643" i="3"/>
  <c r="C655" i="3"/>
  <c r="C667" i="3"/>
  <c r="C675" i="3"/>
  <c r="C243" i="3"/>
  <c r="C259" i="3"/>
  <c r="C275" i="3"/>
  <c r="C291" i="3"/>
  <c r="C307" i="3"/>
  <c r="C323" i="3"/>
  <c r="C339" i="3"/>
  <c r="C355" i="3"/>
  <c r="C371" i="3"/>
  <c r="C387" i="3"/>
  <c r="C403" i="3"/>
  <c r="C419" i="3"/>
  <c r="C435" i="3"/>
  <c r="C451" i="3"/>
  <c r="C467" i="3"/>
  <c r="C483" i="3"/>
  <c r="C499" i="3"/>
  <c r="C515" i="3"/>
  <c r="C531" i="3"/>
  <c r="C547" i="3"/>
  <c r="C563" i="3"/>
  <c r="C574" i="3"/>
  <c r="C578" i="3"/>
  <c r="C582" i="3"/>
  <c r="C586" i="3"/>
  <c r="C590" i="3"/>
  <c r="C594" i="3"/>
  <c r="C598" i="3"/>
  <c r="C602" i="3"/>
  <c r="C606" i="3"/>
  <c r="C610" i="3"/>
  <c r="C614" i="3"/>
  <c r="C618" i="3"/>
  <c r="C622" i="3"/>
  <c r="C626" i="3"/>
  <c r="C630" i="3"/>
  <c r="C634" i="3"/>
  <c r="C638" i="3"/>
  <c r="C642" i="3"/>
  <c r="C646" i="3"/>
  <c r="C650" i="3"/>
  <c r="C654" i="3"/>
  <c r="C658" i="3"/>
  <c r="C662" i="3"/>
  <c r="C666" i="3"/>
  <c r="C670" i="3"/>
  <c r="C674" i="3"/>
  <c r="C678" i="3"/>
  <c r="C682" i="3"/>
  <c r="C247" i="3"/>
  <c r="C263" i="3"/>
  <c r="C279" i="3"/>
  <c r="C295" i="3"/>
  <c r="C311" i="3"/>
  <c r="C327" i="3"/>
  <c r="C343" i="3"/>
  <c r="C359" i="3"/>
  <c r="C375" i="3"/>
  <c r="C391" i="3"/>
  <c r="C407" i="3"/>
  <c r="C439" i="3"/>
  <c r="C455" i="3"/>
  <c r="C471" i="3"/>
  <c r="C503" i="3"/>
  <c r="C551" i="3"/>
  <c r="C575" i="3"/>
  <c r="C587" i="3"/>
  <c r="C599" i="3"/>
  <c r="C611" i="3"/>
  <c r="C623" i="3"/>
  <c r="C635" i="3"/>
  <c r="C647" i="3"/>
  <c r="C663" i="3"/>
  <c r="C679" i="3"/>
  <c r="G234" i="3"/>
  <c r="G238" i="3"/>
  <c r="G242" i="3"/>
  <c r="G246" i="3"/>
  <c r="G250" i="3"/>
  <c r="G254" i="3"/>
  <c r="G258" i="3"/>
  <c r="G262" i="3"/>
  <c r="G266" i="3"/>
  <c r="G270" i="3"/>
  <c r="G274" i="3"/>
  <c r="G278" i="3"/>
  <c r="G282" i="3"/>
  <c r="G286" i="3"/>
  <c r="G290" i="3"/>
  <c r="G294" i="3"/>
  <c r="G298" i="3"/>
  <c r="G302" i="3"/>
  <c r="G306" i="3"/>
  <c r="G310" i="3"/>
  <c r="G314" i="3"/>
  <c r="G235" i="3"/>
  <c r="G239" i="3"/>
  <c r="G243" i="3"/>
  <c r="G247" i="3"/>
  <c r="G251" i="3"/>
  <c r="G255" i="3"/>
  <c r="G259" i="3"/>
  <c r="G263" i="3"/>
  <c r="G267" i="3"/>
  <c r="G271" i="3"/>
  <c r="G275" i="3"/>
  <c r="G279" i="3"/>
  <c r="G283" i="3"/>
  <c r="G287" i="3"/>
  <c r="G291" i="3"/>
  <c r="G295" i="3"/>
  <c r="G299" i="3"/>
  <c r="G303" i="3"/>
  <c r="G307" i="3"/>
  <c r="G311" i="3"/>
  <c r="G315" i="3"/>
  <c r="G319" i="3"/>
  <c r="G236" i="3"/>
  <c r="G240" i="3"/>
  <c r="G244" i="3"/>
  <c r="G248" i="3"/>
  <c r="G252" i="3"/>
  <c r="G256" i="3"/>
  <c r="G260" i="3"/>
  <c r="G264" i="3"/>
  <c r="G268" i="3"/>
  <c r="G272" i="3"/>
  <c r="G276" i="3"/>
  <c r="G280" i="3"/>
  <c r="G284" i="3"/>
  <c r="G288" i="3"/>
  <c r="G292" i="3"/>
  <c r="G296" i="3"/>
  <c r="G300" i="3"/>
  <c r="G304" i="3"/>
  <c r="G308" i="3"/>
  <c r="G312" i="3"/>
  <c r="G316" i="3"/>
  <c r="G320" i="3"/>
  <c r="G324" i="3"/>
  <c r="G328" i="3"/>
  <c r="G332" i="3"/>
  <c r="G336" i="3"/>
  <c r="G340" i="3"/>
  <c r="G344" i="3"/>
  <c r="G348" i="3"/>
  <c r="G352" i="3"/>
  <c r="G356" i="3"/>
  <c r="G360" i="3"/>
  <c r="G364" i="3"/>
  <c r="G368" i="3"/>
  <c r="G372" i="3"/>
  <c r="G376" i="3"/>
  <c r="G380" i="3"/>
  <c r="G384" i="3"/>
  <c r="G388" i="3"/>
  <c r="G392" i="3"/>
  <c r="G241" i="3"/>
  <c r="G257" i="3"/>
  <c r="G273" i="3"/>
  <c r="G289" i="3"/>
  <c r="G305" i="3"/>
  <c r="G318" i="3"/>
  <c r="G325" i="3"/>
  <c r="G330" i="3"/>
  <c r="G335" i="3"/>
  <c r="G341" i="3"/>
  <c r="G346" i="3"/>
  <c r="G351" i="3"/>
  <c r="G357" i="3"/>
  <c r="G362" i="3"/>
  <c r="G367" i="3"/>
  <c r="G373" i="3"/>
  <c r="G378" i="3"/>
  <c r="G383" i="3"/>
  <c r="G389" i="3"/>
  <c r="G394" i="3"/>
  <c r="G398" i="3"/>
  <c r="G402" i="3"/>
  <c r="G406" i="3"/>
  <c r="G410" i="3"/>
  <c r="G414" i="3"/>
  <c r="G418" i="3"/>
  <c r="G422" i="3"/>
  <c r="G426" i="3"/>
  <c r="G430" i="3"/>
  <c r="G434" i="3"/>
  <c r="G438" i="3"/>
  <c r="G442" i="3"/>
  <c r="G446" i="3"/>
  <c r="G450" i="3"/>
  <c r="G454" i="3"/>
  <c r="G458" i="3"/>
  <c r="G462" i="3"/>
  <c r="G466" i="3"/>
  <c r="G470" i="3"/>
  <c r="G474" i="3"/>
  <c r="G478" i="3"/>
  <c r="G482" i="3"/>
  <c r="G486" i="3"/>
  <c r="G490" i="3"/>
  <c r="G494" i="3"/>
  <c r="G498" i="3"/>
  <c r="G502" i="3"/>
  <c r="G506" i="3"/>
  <c r="G510" i="3"/>
  <c r="G514" i="3"/>
  <c r="G518" i="3"/>
  <c r="G522" i="3"/>
  <c r="G526" i="3"/>
  <c r="G530" i="3"/>
  <c r="G534" i="3"/>
  <c r="G538" i="3"/>
  <c r="G542" i="3"/>
  <c r="G546" i="3"/>
  <c r="G550" i="3"/>
  <c r="G554" i="3"/>
  <c r="G558" i="3"/>
  <c r="G562" i="3"/>
  <c r="G566" i="3"/>
  <c r="G570" i="3"/>
  <c r="G574" i="3"/>
  <c r="G578" i="3"/>
  <c r="G582" i="3"/>
  <c r="G586" i="3"/>
  <c r="G590" i="3"/>
  <c r="G594" i="3"/>
  <c r="G598" i="3"/>
  <c r="G602" i="3"/>
  <c r="G606" i="3"/>
  <c r="G610" i="3"/>
  <c r="G245" i="3"/>
  <c r="G261" i="3"/>
  <c r="G277" i="3"/>
  <c r="G293" i="3"/>
  <c r="G309" i="3"/>
  <c r="G321" i="3"/>
  <c r="G326" i="3"/>
  <c r="G331" i="3"/>
  <c r="G337" i="3"/>
  <c r="G342" i="3"/>
  <c r="G347" i="3"/>
  <c r="G353" i="3"/>
  <c r="G358" i="3"/>
  <c r="G363" i="3"/>
  <c r="G369" i="3"/>
  <c r="G374" i="3"/>
  <c r="G379" i="3"/>
  <c r="G385" i="3"/>
  <c r="G390" i="3"/>
  <c r="G395" i="3"/>
  <c r="G399" i="3"/>
  <c r="G403" i="3"/>
  <c r="G407" i="3"/>
  <c r="G411" i="3"/>
  <c r="G415" i="3"/>
  <c r="G419" i="3"/>
  <c r="G423" i="3"/>
  <c r="G427" i="3"/>
  <c r="G431" i="3"/>
  <c r="G435" i="3"/>
  <c r="G439" i="3"/>
  <c r="G443" i="3"/>
  <c r="G447" i="3"/>
  <c r="G451" i="3"/>
  <c r="G455" i="3"/>
  <c r="G459" i="3"/>
  <c r="G463" i="3"/>
  <c r="G467" i="3"/>
  <c r="G471" i="3"/>
  <c r="G475" i="3"/>
  <c r="G479" i="3"/>
  <c r="G483" i="3"/>
  <c r="G487" i="3"/>
  <c r="G491" i="3"/>
  <c r="G495" i="3"/>
  <c r="G499" i="3"/>
  <c r="G503" i="3"/>
  <c r="G507" i="3"/>
  <c r="G511" i="3"/>
  <c r="G515" i="3"/>
  <c r="G249" i="3"/>
  <c r="G265" i="3"/>
  <c r="G281" i="3"/>
  <c r="G297" i="3"/>
  <c r="G313" i="3"/>
  <c r="G322" i="3"/>
  <c r="G327" i="3"/>
  <c r="G333" i="3"/>
  <c r="G338" i="3"/>
  <c r="G343" i="3"/>
  <c r="G349" i="3"/>
  <c r="G354" i="3"/>
  <c r="G359" i="3"/>
  <c r="G365" i="3"/>
  <c r="G370" i="3"/>
  <c r="G375" i="3"/>
  <c r="G381" i="3"/>
  <c r="G386" i="3"/>
  <c r="G391" i="3"/>
  <c r="G396" i="3"/>
  <c r="G400" i="3"/>
  <c r="G404" i="3"/>
  <c r="G408" i="3"/>
  <c r="G412" i="3"/>
  <c r="G416" i="3"/>
  <c r="G420" i="3"/>
  <c r="G424" i="3"/>
  <c r="G428" i="3"/>
  <c r="G432" i="3"/>
  <c r="G436" i="3"/>
  <c r="G440" i="3"/>
  <c r="G444" i="3"/>
  <c r="G448" i="3"/>
  <c r="G452" i="3"/>
  <c r="G456" i="3"/>
  <c r="G460" i="3"/>
  <c r="G464" i="3"/>
  <c r="G468" i="3"/>
  <c r="G472" i="3"/>
  <c r="G476" i="3"/>
  <c r="G480" i="3"/>
  <c r="G484" i="3"/>
  <c r="G488" i="3"/>
  <c r="G492" i="3"/>
  <c r="G496" i="3"/>
  <c r="G500" i="3"/>
  <c r="G504" i="3"/>
  <c r="G508" i="3"/>
  <c r="G512" i="3"/>
  <c r="G516" i="3"/>
  <c r="G520" i="3"/>
  <c r="G524" i="3"/>
  <c r="G528" i="3"/>
  <c r="G532" i="3"/>
  <c r="G536" i="3"/>
  <c r="G540" i="3"/>
  <c r="G544" i="3"/>
  <c r="G548" i="3"/>
  <c r="G552" i="3"/>
  <c r="G556" i="3"/>
  <c r="G560" i="3"/>
  <c r="G564" i="3"/>
  <c r="G568" i="3"/>
  <c r="G572" i="3"/>
  <c r="G576" i="3"/>
  <c r="G580" i="3"/>
  <c r="G584" i="3"/>
  <c r="G588" i="3"/>
  <c r="G592" i="3"/>
  <c r="G596" i="3"/>
  <c r="G600" i="3"/>
  <c r="G604" i="3"/>
  <c r="G608" i="3"/>
  <c r="G612" i="3"/>
  <c r="G616" i="3"/>
  <c r="G620" i="3"/>
  <c r="G624" i="3"/>
  <c r="G628" i="3"/>
  <c r="G632" i="3"/>
  <c r="G636" i="3"/>
  <c r="G640" i="3"/>
  <c r="G644" i="3"/>
  <c r="G648" i="3"/>
  <c r="G652" i="3"/>
  <c r="G656" i="3"/>
  <c r="G660" i="3"/>
  <c r="G664" i="3"/>
  <c r="G668" i="3"/>
  <c r="G672" i="3"/>
  <c r="G676" i="3"/>
  <c r="G680" i="3"/>
  <c r="G684" i="3"/>
  <c r="G685" i="3" s="1"/>
  <c r="G237" i="3"/>
  <c r="G301" i="3"/>
  <c r="G334" i="3"/>
  <c r="G355" i="3"/>
  <c r="G377" i="3"/>
  <c r="G397" i="3"/>
  <c r="G413" i="3"/>
  <c r="G429" i="3"/>
  <c r="G445" i="3"/>
  <c r="G461" i="3"/>
  <c r="G477" i="3"/>
  <c r="G493" i="3"/>
  <c r="G509" i="3"/>
  <c r="G521" i="3"/>
  <c r="G529" i="3"/>
  <c r="G537" i="3"/>
  <c r="G545" i="3"/>
  <c r="G553" i="3"/>
  <c r="G561" i="3"/>
  <c r="G569" i="3"/>
  <c r="G577" i="3"/>
  <c r="G585" i="3"/>
  <c r="G593" i="3"/>
  <c r="G601" i="3"/>
  <c r="G609" i="3"/>
  <c r="G615" i="3"/>
  <c r="G621" i="3"/>
  <c r="G626" i="3"/>
  <c r="G631" i="3"/>
  <c r="G637" i="3"/>
  <c r="G642" i="3"/>
  <c r="G647" i="3"/>
  <c r="G653" i="3"/>
  <c r="G658" i="3"/>
  <c r="G663" i="3"/>
  <c r="G669" i="3"/>
  <c r="G674" i="3"/>
  <c r="G679" i="3"/>
  <c r="G635" i="3"/>
  <c r="G253" i="3"/>
  <c r="G317" i="3"/>
  <c r="G339" i="3"/>
  <c r="G361" i="3"/>
  <c r="G382" i="3"/>
  <c r="G401" i="3"/>
  <c r="G417" i="3"/>
  <c r="G433" i="3"/>
  <c r="G449" i="3"/>
  <c r="G465" i="3"/>
  <c r="G481" i="3"/>
  <c r="G497" i="3"/>
  <c r="G513" i="3"/>
  <c r="G523" i="3"/>
  <c r="G531" i="3"/>
  <c r="G539" i="3"/>
  <c r="G547" i="3"/>
  <c r="G555" i="3"/>
  <c r="G563" i="3"/>
  <c r="G571" i="3"/>
  <c r="G579" i="3"/>
  <c r="G587" i="3"/>
  <c r="G595" i="3"/>
  <c r="G603" i="3"/>
  <c r="G611" i="3"/>
  <c r="G617" i="3"/>
  <c r="G622" i="3"/>
  <c r="G627" i="3"/>
  <c r="G633" i="3"/>
  <c r="G638" i="3"/>
  <c r="G643" i="3"/>
  <c r="G649" i="3"/>
  <c r="G654" i="3"/>
  <c r="G659" i="3"/>
  <c r="G665" i="3"/>
  <c r="G670" i="3"/>
  <c r="G675" i="3"/>
  <c r="G681" i="3"/>
  <c r="G657" i="3"/>
  <c r="G269" i="3"/>
  <c r="G323" i="3"/>
  <c r="G345" i="3"/>
  <c r="G366" i="3"/>
  <c r="G387" i="3"/>
  <c r="G405" i="3"/>
  <c r="G421" i="3"/>
  <c r="G437" i="3"/>
  <c r="G453" i="3"/>
  <c r="G469" i="3"/>
  <c r="G485" i="3"/>
  <c r="G501" i="3"/>
  <c r="G517" i="3"/>
  <c r="G525" i="3"/>
  <c r="G533" i="3"/>
  <c r="G541" i="3"/>
  <c r="G549" i="3"/>
  <c r="G557" i="3"/>
  <c r="G565" i="3"/>
  <c r="G573" i="3"/>
  <c r="G581" i="3"/>
  <c r="G589" i="3"/>
  <c r="G597" i="3"/>
  <c r="G605" i="3"/>
  <c r="G613" i="3"/>
  <c r="G618" i="3"/>
  <c r="G623" i="3"/>
  <c r="G629" i="3"/>
  <c r="G634" i="3"/>
  <c r="G639" i="3"/>
  <c r="G645" i="3"/>
  <c r="G650" i="3"/>
  <c r="G655" i="3"/>
  <c r="G661" i="3"/>
  <c r="G666" i="3"/>
  <c r="G671" i="3"/>
  <c r="G677" i="3"/>
  <c r="G682" i="3"/>
  <c r="G285" i="3"/>
  <c r="G329" i="3"/>
  <c r="G350" i="3"/>
  <c r="G371" i="3"/>
  <c r="G393" i="3"/>
  <c r="G409" i="3"/>
  <c r="G425" i="3"/>
  <c r="G441" i="3"/>
  <c r="G457" i="3"/>
  <c r="G473" i="3"/>
  <c r="G489" i="3"/>
  <c r="G505" i="3"/>
  <c r="G519" i="3"/>
  <c r="G527" i="3"/>
  <c r="G535" i="3"/>
  <c r="G543" i="3"/>
  <c r="G551" i="3"/>
  <c r="G559" i="3"/>
  <c r="G567" i="3"/>
  <c r="G575" i="3"/>
  <c r="G583" i="3"/>
  <c r="G591" i="3"/>
  <c r="G599" i="3"/>
  <c r="G607" i="3"/>
  <c r="G614" i="3"/>
  <c r="G619" i="3"/>
  <c r="G625" i="3"/>
  <c r="G630" i="3"/>
  <c r="G641" i="3"/>
  <c r="G646" i="3"/>
  <c r="G651" i="3"/>
  <c r="G662" i="3"/>
  <c r="G667" i="3"/>
  <c r="G673" i="3"/>
  <c r="G678" i="3"/>
  <c r="G683" i="3"/>
  <c r="D685" i="3"/>
  <c r="E249" i="3"/>
  <c r="E265" i="3"/>
  <c r="E235" i="3"/>
  <c r="E251" i="3"/>
  <c r="E267" i="3"/>
  <c r="E283" i="3"/>
  <c r="E299" i="3"/>
  <c r="E315" i="3"/>
  <c r="E331" i="3"/>
  <c r="E347" i="3"/>
  <c r="E363" i="3"/>
  <c r="E379" i="3"/>
  <c r="E242" i="3"/>
  <c r="E274" i="3"/>
  <c r="E297" i="3"/>
  <c r="E318" i="3"/>
  <c r="E236" i="3"/>
  <c r="E268" i="3"/>
  <c r="E293" i="3"/>
  <c r="E314" i="3"/>
  <c r="E336" i="3"/>
  <c r="E357" i="3"/>
  <c r="E378" i="3"/>
  <c r="E398" i="3"/>
  <c r="E414" i="3"/>
  <c r="E430" i="3"/>
  <c r="E446" i="3"/>
  <c r="E462" i="3"/>
  <c r="E478" i="3"/>
  <c r="E494" i="3"/>
  <c r="E510" i="3"/>
  <c r="E526" i="3"/>
  <c r="E542" i="3"/>
  <c r="E558" i="3"/>
  <c r="E574" i="3"/>
  <c r="E254" i="3"/>
  <c r="E284" i="3"/>
  <c r="E305" i="3"/>
  <c r="E326" i="3"/>
  <c r="E348" i="3"/>
  <c r="E369" i="3"/>
  <c r="E390" i="3"/>
  <c r="E407" i="3"/>
  <c r="E423" i="3"/>
  <c r="E439" i="3"/>
  <c r="E455" i="3"/>
  <c r="E471" i="3"/>
  <c r="E487" i="3"/>
  <c r="E503" i="3"/>
  <c r="E519" i="3"/>
  <c r="E535" i="3"/>
  <c r="E551" i="3"/>
  <c r="E567" i="3"/>
  <c r="E583" i="3"/>
  <c r="E599" i="3"/>
  <c r="E306" i="3"/>
  <c r="E356" i="3"/>
  <c r="E397" i="3"/>
  <c r="E429" i="3"/>
  <c r="E461" i="3"/>
  <c r="E493" i="3"/>
  <c r="E525" i="3"/>
  <c r="E557" i="3"/>
  <c r="E586" i="3"/>
  <c r="E608" i="3"/>
  <c r="E624" i="3"/>
  <c r="E640" i="3"/>
  <c r="E656" i="3"/>
  <c r="E672" i="3"/>
  <c r="E290" i="3"/>
  <c r="E349" i="3"/>
  <c r="E392" i="3"/>
  <c r="E424" i="3"/>
  <c r="E456" i="3"/>
  <c r="E488" i="3"/>
  <c r="E520" i="3"/>
  <c r="E552" i="3"/>
  <c r="E582" i="3"/>
  <c r="E604" i="3"/>
  <c r="E621" i="3"/>
  <c r="E637" i="3"/>
  <c r="E653" i="3"/>
  <c r="E669" i="3"/>
  <c r="E272" i="3"/>
  <c r="E340" i="3"/>
  <c r="E382" i="3"/>
  <c r="E417" i="3"/>
  <c r="E449" i="3"/>
  <c r="E481" i="3"/>
  <c r="E513" i="3"/>
  <c r="E545" i="3"/>
  <c r="E577" i="3"/>
  <c r="E600" i="3"/>
  <c r="E618" i="3"/>
  <c r="E634" i="3"/>
  <c r="E650" i="3"/>
  <c r="E666" i="3"/>
  <c r="E682" i="3"/>
  <c r="E404" i="3"/>
  <c r="E532" i="3"/>
  <c r="E627" i="3"/>
  <c r="E412" i="3"/>
  <c r="E540" i="3"/>
  <c r="E631" i="3"/>
  <c r="E420" i="3"/>
  <c r="E548" i="3"/>
  <c r="E635" i="3"/>
  <c r="E428" i="3"/>
  <c r="E556" i="3"/>
  <c r="E639" i="3"/>
  <c r="E350" i="3"/>
  <c r="E393" i="3"/>
  <c r="E425" i="3"/>
  <c r="E457" i="3"/>
  <c r="E489" i="3"/>
  <c r="E521" i="3"/>
  <c r="E553" i="3"/>
  <c r="E584" i="3"/>
  <c r="E605" i="3"/>
  <c r="E622" i="3"/>
  <c r="E638" i="3"/>
  <c r="E654" i="3"/>
  <c r="E670" i="3"/>
  <c r="E436" i="3"/>
  <c r="E564" i="3"/>
  <c r="E643" i="3"/>
  <c r="E248" i="3"/>
  <c r="E444" i="3"/>
  <c r="E572" i="3"/>
  <c r="E647" i="3"/>
  <c r="E280" i="3"/>
  <c r="E452" i="3"/>
  <c r="E580" i="3"/>
  <c r="E651" i="3"/>
  <c r="E301" i="3"/>
  <c r="E460" i="3"/>
  <c r="E585" i="3"/>
  <c r="E655" i="3"/>
  <c r="E241" i="3"/>
  <c r="E257" i="3"/>
  <c r="E273" i="3"/>
  <c r="E243" i="3"/>
  <c r="E259" i="3"/>
  <c r="E275" i="3"/>
  <c r="E291" i="3"/>
  <c r="E307" i="3"/>
  <c r="E339" i="3"/>
  <c r="E355" i="3"/>
  <c r="E371" i="3"/>
  <c r="E387" i="3"/>
  <c r="E258" i="3"/>
  <c r="E286" i="3"/>
  <c r="E308" i="3"/>
  <c r="E252" i="3"/>
  <c r="E282" i="3"/>
  <c r="E304" i="3"/>
  <c r="E325" i="3"/>
  <c r="E346" i="3"/>
  <c r="E368" i="3"/>
  <c r="E389" i="3"/>
  <c r="E406" i="3"/>
  <c r="E422" i="3"/>
  <c r="E438" i="3"/>
  <c r="E454" i="3"/>
  <c r="E470" i="3"/>
  <c r="E486" i="3"/>
  <c r="E502" i="3"/>
  <c r="E518" i="3"/>
  <c r="E534" i="3"/>
  <c r="E550" i="3"/>
  <c r="E237" i="3"/>
  <c r="E253" i="3"/>
  <c r="E269" i="3"/>
  <c r="E239" i="3"/>
  <c r="E255" i="3"/>
  <c r="E271" i="3"/>
  <c r="E287" i="3"/>
  <c r="E303" i="3"/>
  <c r="E319" i="3"/>
  <c r="E335" i="3"/>
  <c r="E351" i="3"/>
  <c r="E367" i="3"/>
  <c r="E383" i="3"/>
  <c r="E250" i="3"/>
  <c r="E281" i="3"/>
  <c r="E302" i="3"/>
  <c r="E244" i="3"/>
  <c r="E276" i="3"/>
  <c r="E298" i="3"/>
  <c r="E320" i="3"/>
  <c r="E341" i="3"/>
  <c r="E362" i="3"/>
  <c r="E384" i="3"/>
  <c r="E402" i="3"/>
  <c r="E418" i="3"/>
  <c r="E434" i="3"/>
  <c r="E450" i="3"/>
  <c r="E466" i="3"/>
  <c r="E482" i="3"/>
  <c r="E498" i="3"/>
  <c r="E514" i="3"/>
  <c r="E530" i="3"/>
  <c r="E546" i="3"/>
  <c r="E562" i="3"/>
  <c r="E578" i="3"/>
  <c r="E262" i="3"/>
  <c r="E289" i="3"/>
  <c r="E310" i="3"/>
  <c r="E332" i="3"/>
  <c r="E353" i="3"/>
  <c r="E374" i="3"/>
  <c r="E395" i="3"/>
  <c r="E411" i="3"/>
  <c r="E427" i="3"/>
  <c r="E443" i="3"/>
  <c r="E459" i="3"/>
  <c r="E475" i="3"/>
  <c r="E491" i="3"/>
  <c r="E507" i="3"/>
  <c r="E523" i="3"/>
  <c r="E539" i="3"/>
  <c r="E555" i="3"/>
  <c r="E571" i="3"/>
  <c r="E587" i="3"/>
  <c r="E603" i="3"/>
  <c r="E324" i="3"/>
  <c r="E366" i="3"/>
  <c r="E405" i="3"/>
  <c r="E437" i="3"/>
  <c r="E469" i="3"/>
  <c r="E501" i="3"/>
  <c r="E533" i="3"/>
  <c r="E565" i="3"/>
  <c r="E592" i="3"/>
  <c r="E612" i="3"/>
  <c r="E628" i="3"/>
  <c r="E644" i="3"/>
  <c r="E660" i="3"/>
  <c r="E676" i="3"/>
  <c r="E312" i="3"/>
  <c r="E360" i="3"/>
  <c r="E400" i="3"/>
  <c r="E432" i="3"/>
  <c r="E464" i="3"/>
  <c r="E496" i="3"/>
  <c r="E528" i="3"/>
  <c r="E560" i="3"/>
  <c r="E588" i="3"/>
  <c r="E609" i="3"/>
  <c r="E625" i="3"/>
  <c r="E641" i="3"/>
  <c r="E657" i="3"/>
  <c r="E673" i="3"/>
  <c r="E296" i="3"/>
  <c r="E323" i="3"/>
  <c r="E261" i="3"/>
  <c r="E279" i="3"/>
  <c r="E343" i="3"/>
  <c r="E266" i="3"/>
  <c r="E309" i="3"/>
  <c r="E394" i="3"/>
  <c r="E458" i="3"/>
  <c r="E522" i="3"/>
  <c r="E570" i="3"/>
  <c r="E278" i="3"/>
  <c r="E321" i="3"/>
  <c r="E364" i="3"/>
  <c r="E403" i="3"/>
  <c r="E435" i="3"/>
  <c r="E467" i="3"/>
  <c r="E499" i="3"/>
  <c r="E531" i="3"/>
  <c r="E563" i="3"/>
  <c r="E595" i="3"/>
  <c r="E345" i="3"/>
  <c r="E421" i="3"/>
  <c r="E485" i="3"/>
  <c r="E549" i="3"/>
  <c r="E602" i="3"/>
  <c r="E636" i="3"/>
  <c r="E668" i="3"/>
  <c r="E338" i="3"/>
  <c r="E416" i="3"/>
  <c r="E480" i="3"/>
  <c r="E544" i="3"/>
  <c r="E598" i="3"/>
  <c r="E633" i="3"/>
  <c r="E665" i="3"/>
  <c r="E329" i="3"/>
  <c r="E409" i="3"/>
  <c r="E473" i="3"/>
  <c r="E537" i="3"/>
  <c r="E594" i="3"/>
  <c r="E630" i="3"/>
  <c r="E662" i="3"/>
  <c r="E322" i="3"/>
  <c r="E590" i="3"/>
  <c r="E508" i="3"/>
  <c r="E679" i="3"/>
  <c r="E484" i="3"/>
  <c r="E667" i="3"/>
  <c r="E396" i="3"/>
  <c r="E623" i="3"/>
  <c r="E611" i="3"/>
  <c r="E333" i="3"/>
  <c r="E596" i="3"/>
  <c r="E516" i="3"/>
  <c r="E683" i="3"/>
  <c r="E492" i="3"/>
  <c r="E671" i="3"/>
  <c r="E247" i="3"/>
  <c r="E311" i="3"/>
  <c r="E375" i="3"/>
  <c r="E313" i="3"/>
  <c r="E260" i="3"/>
  <c r="E352" i="3"/>
  <c r="E426" i="3"/>
  <c r="E490" i="3"/>
  <c r="E554" i="3"/>
  <c r="E246" i="3"/>
  <c r="E300" i="3"/>
  <c r="E342" i="3"/>
  <c r="E385" i="3"/>
  <c r="E419" i="3"/>
  <c r="E451" i="3"/>
  <c r="E483" i="3"/>
  <c r="E515" i="3"/>
  <c r="E547" i="3"/>
  <c r="E579" i="3"/>
  <c r="E285" i="3"/>
  <c r="E388" i="3"/>
  <c r="E453" i="3"/>
  <c r="E517" i="3"/>
  <c r="E581" i="3"/>
  <c r="E620" i="3"/>
  <c r="E652" i="3"/>
  <c r="E684" i="3"/>
  <c r="E685" i="3" s="1"/>
  <c r="E264" i="3"/>
  <c r="E381" i="3"/>
  <c r="E448" i="3"/>
  <c r="E512" i="3"/>
  <c r="E576" i="3"/>
  <c r="E617" i="3"/>
  <c r="E649" i="3"/>
  <c r="E681" i="3"/>
  <c r="E240" i="3"/>
  <c r="E372" i="3"/>
  <c r="E441" i="3"/>
  <c r="E505" i="3"/>
  <c r="E569" i="3"/>
  <c r="E614" i="3"/>
  <c r="E646" i="3"/>
  <c r="E678" i="3"/>
  <c r="E468" i="3"/>
  <c r="E659" i="3"/>
  <c r="E376" i="3"/>
  <c r="E615" i="3"/>
  <c r="E344" i="3"/>
  <c r="E601" i="3"/>
  <c r="E524" i="3"/>
  <c r="E245" i="3"/>
  <c r="E263" i="3"/>
  <c r="E327" i="3"/>
  <c r="E391" i="3"/>
  <c r="E234" i="3"/>
  <c r="E288" i="3"/>
  <c r="E373" i="3"/>
  <c r="E442" i="3"/>
  <c r="E506" i="3"/>
  <c r="E566" i="3"/>
  <c r="E270" i="3"/>
  <c r="E316" i="3"/>
  <c r="E358" i="3"/>
  <c r="E399" i="3"/>
  <c r="E431" i="3"/>
  <c r="E463" i="3"/>
  <c r="E495" i="3"/>
  <c r="E527" i="3"/>
  <c r="E559" i="3"/>
  <c r="E591" i="3"/>
  <c r="E334" i="3"/>
  <c r="E413" i="3"/>
  <c r="E477" i="3"/>
  <c r="E541" i="3"/>
  <c r="E597" i="3"/>
  <c r="E632" i="3"/>
  <c r="E664" i="3"/>
  <c r="E328" i="3"/>
  <c r="E408" i="3"/>
  <c r="E536" i="3"/>
  <c r="E593" i="3"/>
  <c r="E629" i="3"/>
  <c r="E661" i="3"/>
  <c r="E317" i="3"/>
  <c r="E401" i="3"/>
  <c r="E465" i="3"/>
  <c r="E529" i="3"/>
  <c r="E589" i="3"/>
  <c r="E626" i="3"/>
  <c r="E658" i="3"/>
  <c r="E500" i="3"/>
  <c r="E675" i="3"/>
  <c r="E476" i="3"/>
  <c r="E663" i="3"/>
  <c r="E386" i="3"/>
  <c r="E619" i="3"/>
  <c r="E354" i="3"/>
  <c r="E606" i="3"/>
  <c r="E277" i="3"/>
  <c r="E295" i="3"/>
  <c r="E359" i="3"/>
  <c r="E292" i="3"/>
  <c r="E330" i="3"/>
  <c r="E410" i="3"/>
  <c r="E474" i="3"/>
  <c r="E538" i="3"/>
  <c r="E238" i="3"/>
  <c r="E294" i="3"/>
  <c r="E337" i="3"/>
  <c r="E380" i="3"/>
  <c r="E415" i="3"/>
  <c r="E447" i="3"/>
  <c r="E479" i="3"/>
  <c r="E511" i="3"/>
  <c r="E543" i="3"/>
  <c r="E575" i="3"/>
  <c r="E607" i="3"/>
  <c r="E256" i="3"/>
  <c r="E377" i="3"/>
  <c r="E445" i="3"/>
  <c r="E509" i="3"/>
  <c r="E573" i="3"/>
  <c r="E616" i="3"/>
  <c r="E648" i="3"/>
  <c r="E680" i="3"/>
  <c r="E370" i="3"/>
  <c r="E440" i="3"/>
  <c r="E504" i="3"/>
  <c r="E568" i="3"/>
  <c r="E613" i="3"/>
  <c r="E645" i="3"/>
  <c r="E677" i="3"/>
  <c r="E361" i="3"/>
  <c r="E433" i="3"/>
  <c r="E497" i="3"/>
  <c r="E561" i="3"/>
  <c r="E610" i="3"/>
  <c r="E642" i="3"/>
  <c r="E674" i="3"/>
  <c r="E365" i="3"/>
  <c r="E472" i="3"/>
  <c r="B42" i="2"/>
  <c r="B17" i="2"/>
  <c r="B12" i="2"/>
  <c r="B14" i="2" s="1"/>
  <c r="C42" i="2" s="1"/>
  <c r="B15" i="2"/>
  <c r="H41" i="2" s="1"/>
  <c r="B43" i="2"/>
  <c r="D42" i="2"/>
  <c r="D41" i="2"/>
  <c r="B19" i="1"/>
  <c r="B18" i="1"/>
  <c r="B16" i="1"/>
  <c r="Q41" i="2" l="1"/>
  <c r="H42" i="2"/>
  <c r="F42" i="2"/>
  <c r="H43" i="2"/>
  <c r="F43" i="2"/>
  <c r="C41" i="2"/>
  <c r="B18" i="2"/>
  <c r="B16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H44" i="2" l="1"/>
  <c r="G44" i="2"/>
  <c r="N44" i="2" s="1"/>
  <c r="F44" i="2"/>
  <c r="E43" i="2"/>
  <c r="J43" i="2" s="1"/>
  <c r="L43" i="2" s="1"/>
  <c r="G41" i="2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I43" i="2" l="1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N41" i="2"/>
  <c r="I41" i="2"/>
  <c r="K41" i="2" s="1"/>
  <c r="M41" i="2" s="1"/>
  <c r="Q44" i="2"/>
  <c r="I44" i="2"/>
  <c r="K44" i="2" s="1"/>
  <c r="B46" i="2"/>
  <c r="E45" i="2"/>
  <c r="C45" i="2"/>
  <c r="D45" i="2"/>
  <c r="M44" i="2" l="1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J46" i="2" l="1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M46" i="2" l="1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7" i="2"/>
  <c r="Q47" i="2"/>
  <c r="R47" i="2" s="1"/>
  <c r="I47" i="2"/>
  <c r="K47" i="2" s="1"/>
  <c r="B49" i="2"/>
  <c r="E48" i="2"/>
  <c r="C48" i="2"/>
  <c r="D48" i="2"/>
  <c r="M47" i="2" l="1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48" i="2" l="1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J50" i="2" l="1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M50" i="2" l="1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M51" i="2" l="1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S51" i="2" l="1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J54" i="2" s="1"/>
  <c r="L54" i="2" s="1"/>
  <c r="C54" i="2"/>
  <c r="M53" i="2" l="1"/>
  <c r="U53" i="2"/>
  <c r="Q54" i="2"/>
  <c r="R54" i="2" s="1"/>
  <c r="S54" i="2" s="1"/>
  <c r="I54" i="2"/>
  <c r="K54" i="2" s="1"/>
  <c r="M54" i="2" s="1"/>
  <c r="H55" i="2"/>
  <c r="G55" i="2"/>
  <c r="N55" i="2" s="1"/>
  <c r="O55" i="2" s="1"/>
  <c r="P55" i="2" s="1"/>
  <c r="F55" i="2"/>
  <c r="T53" i="2"/>
  <c r="B56" i="2"/>
  <c r="E55" i="2"/>
  <c r="C55" i="2"/>
  <c r="D55" i="2"/>
  <c r="U54" i="2" l="1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U55" i="2" l="1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J57" i="2" l="1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7" i="2" s="1"/>
  <c r="M56" i="2"/>
  <c r="T56" i="2"/>
  <c r="B59" i="2"/>
  <c r="E58" i="2"/>
  <c r="D58" i="2"/>
  <c r="C58" i="2"/>
  <c r="J58" i="2" l="1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J59" i="2" l="1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M59" i="2" l="1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M60" i="2" l="1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M61" i="2" l="1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J63" i="2" l="1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J64" i="2" l="1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J65" i="2" l="1"/>
  <c r="L65" i="2" s="1"/>
  <c r="M64" i="2"/>
  <c r="U64" i="2"/>
  <c r="Q65" i="2"/>
  <c r="R65" i="2" s="1"/>
  <c r="S65" i="2" s="1"/>
  <c r="I65" i="2"/>
  <c r="K65" i="2" s="1"/>
  <c r="M65" i="2" s="1"/>
  <c r="H66" i="2"/>
  <c r="G66" i="2"/>
  <c r="N66" i="2" s="1"/>
  <c r="O66" i="2" s="1"/>
  <c r="P66" i="2" s="1"/>
  <c r="F66" i="2"/>
  <c r="T64" i="2"/>
  <c r="B67" i="2"/>
  <c r="E66" i="2"/>
  <c r="D66" i="2"/>
  <c r="C66" i="2"/>
  <c r="J66" i="2" l="1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s="1"/>
  <c r="L67" i="2" s="1"/>
  <c r="M66" i="2" l="1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J68" i="2" l="1"/>
  <c r="L68" i="2" s="1"/>
  <c r="T67" i="2"/>
  <c r="Q68" i="2"/>
  <c r="I68" i="2"/>
  <c r="K68" i="2" s="1"/>
  <c r="H69" i="2"/>
  <c r="G69" i="2"/>
  <c r="N69" i="2" s="1"/>
  <c r="O69" i="2" s="1"/>
  <c r="P69" i="2" s="1"/>
  <c r="F69" i="2"/>
  <c r="U67" i="2"/>
  <c r="B70" i="2"/>
  <c r="E69" i="2"/>
  <c r="C69" i="2"/>
  <c r="D69" i="2"/>
  <c r="M68" i="2" l="1"/>
  <c r="J69" i="2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M69" i="2" l="1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J71" i="2" l="1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M71" i="2" s="1"/>
  <c r="T70" i="2"/>
  <c r="B73" i="2"/>
  <c r="E72" i="2"/>
  <c r="C72" i="2"/>
  <c r="D72" i="2"/>
  <c r="J72" i="2" l="1"/>
  <c r="L72" i="2" s="1"/>
  <c r="U71" i="2"/>
  <c r="Q72" i="2"/>
  <c r="R72" i="2" s="1"/>
  <c r="S72" i="2" s="1"/>
  <c r="I72" i="2"/>
  <c r="K72" i="2" s="1"/>
  <c r="M72" i="2" s="1"/>
  <c r="H73" i="2"/>
  <c r="G73" i="2"/>
  <c r="N73" i="2" s="1"/>
  <c r="O73" i="2" s="1"/>
  <c r="P73" i="2" s="1"/>
  <c r="F73" i="2"/>
  <c r="T71" i="2"/>
  <c r="B74" i="2"/>
  <c r="E73" i="2"/>
  <c r="C73" i="2"/>
  <c r="D73" i="2"/>
  <c r="J73" i="2" l="1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74" i="2" l="1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75" i="2" l="1"/>
  <c r="L75" i="2" s="1"/>
  <c r="U74" i="2"/>
  <c r="Q75" i="2"/>
  <c r="R75" i="2" s="1"/>
  <c r="S75" i="2" s="1"/>
  <c r="I75" i="2"/>
  <c r="K75" i="2" s="1"/>
  <c r="M75" i="2" s="1"/>
  <c r="H76" i="2"/>
  <c r="G76" i="2"/>
  <c r="N76" i="2" s="1"/>
  <c r="O76" i="2" s="1"/>
  <c r="P76" i="2" s="1"/>
  <c r="F76" i="2"/>
  <c r="T74" i="2"/>
  <c r="B77" i="2"/>
  <c r="E76" i="2"/>
  <c r="C76" i="2"/>
  <c r="D76" i="2"/>
  <c r="J76" i="2" l="1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M76" i="2" l="1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M77" i="2" l="1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U78" i="2" l="1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T79" i="2" l="1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M80" i="2" l="1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M81" i="2" s="1"/>
  <c r="T80" i="2"/>
  <c r="B83" i="2"/>
  <c r="E82" i="2"/>
  <c r="D82" i="2"/>
  <c r="C82" i="2"/>
  <c r="J82" i="2" l="1"/>
  <c r="L82" i="2" s="1"/>
  <c r="U81" i="2"/>
  <c r="Q82" i="2"/>
  <c r="R82" i="2" s="1"/>
  <c r="S82" i="2" s="1"/>
  <c r="I82" i="2"/>
  <c r="K82" i="2" s="1"/>
  <c r="M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s="1"/>
  <c r="L83" i="2" s="1"/>
  <c r="U82" i="2" l="1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J84" i="2" l="1"/>
  <c r="L84" i="2" s="1"/>
  <c r="T83" i="2"/>
  <c r="Q84" i="2"/>
  <c r="I84" i="2"/>
  <c r="K84" i="2" s="1"/>
  <c r="M84" i="2" s="1"/>
  <c r="H85" i="2"/>
  <c r="G85" i="2"/>
  <c r="N85" i="2" s="1"/>
  <c r="O85" i="2" s="1"/>
  <c r="P85" i="2" s="1"/>
  <c r="F85" i="2"/>
  <c r="U83" i="2"/>
  <c r="B86" i="2"/>
  <c r="E85" i="2"/>
  <c r="C85" i="2"/>
  <c r="D85" i="2"/>
  <c r="J85" i="2" l="1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M85" i="2" l="1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J87" i="2" l="1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M87" i="2" s="1"/>
  <c r="T86" i="2"/>
  <c r="B89" i="2"/>
  <c r="E88" i="2"/>
  <c r="C88" i="2"/>
  <c r="D88" i="2"/>
  <c r="J88" i="2" l="1"/>
  <c r="L88" i="2" s="1"/>
  <c r="U87" i="2"/>
  <c r="Q88" i="2"/>
  <c r="R88" i="2" s="1"/>
  <c r="S88" i="2" s="1"/>
  <c r="I88" i="2"/>
  <c r="K88" i="2" s="1"/>
  <c r="M88" i="2" s="1"/>
  <c r="H89" i="2"/>
  <c r="G89" i="2"/>
  <c r="N89" i="2" s="1"/>
  <c r="O89" i="2" s="1"/>
  <c r="P89" i="2" s="1"/>
  <c r="F89" i="2"/>
  <c r="T87" i="2"/>
  <c r="B90" i="2"/>
  <c r="E89" i="2"/>
  <c r="C89" i="2"/>
  <c r="D89" i="2"/>
  <c r="J89" i="2" l="1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M89" i="2" s="1"/>
  <c r="T88" i="2"/>
  <c r="B91" i="2"/>
  <c r="E90" i="2"/>
  <c r="D90" i="2"/>
  <c r="J90" i="2" s="1"/>
  <c r="L90" i="2" s="1"/>
  <c r="C90" i="2"/>
  <c r="U89" i="2" l="1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s="1"/>
  <c r="L91" i="2" s="1"/>
  <c r="U90" i="2" l="1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J92" i="2" l="1"/>
  <c r="L92" i="2" s="1"/>
  <c r="T91" i="2"/>
  <c r="Q92" i="2"/>
  <c r="I92" i="2"/>
  <c r="K92" i="2" s="1"/>
  <c r="H93" i="2"/>
  <c r="G93" i="2"/>
  <c r="N93" i="2" s="1"/>
  <c r="O93" i="2" s="1"/>
  <c r="P93" i="2" s="1"/>
  <c r="F93" i="2"/>
  <c r="U91" i="2"/>
  <c r="B94" i="2"/>
  <c r="E93" i="2"/>
  <c r="C93" i="2"/>
  <c r="D93" i="2"/>
  <c r="M92" i="2" l="1"/>
  <c r="J93" i="2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M93" i="2" s="1"/>
  <c r="B95" i="2"/>
  <c r="E94" i="2"/>
  <c r="D94" i="2"/>
  <c r="C94" i="2"/>
  <c r="J94" i="2" l="1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95" i="2" l="1"/>
  <c r="L95" i="2" s="1"/>
  <c r="T93" i="2"/>
  <c r="R94" i="2"/>
  <c r="S94" i="2" s="1"/>
  <c r="U94" i="2" s="1"/>
  <c r="Q95" i="2"/>
  <c r="R95" i="2" s="1"/>
  <c r="I95" i="2"/>
  <c r="K95" i="2" s="1"/>
  <c r="H96" i="2"/>
  <c r="G96" i="2"/>
  <c r="N96" i="2" s="1"/>
  <c r="O96" i="2" s="1"/>
  <c r="P96" i="2" s="1"/>
  <c r="F96" i="2"/>
  <c r="B97" i="2"/>
  <c r="E96" i="2"/>
  <c r="C96" i="2"/>
  <c r="D96" i="2"/>
  <c r="J96" i="2" s="1"/>
  <c r="L96" i="2" s="1"/>
  <c r="M95" i="2" l="1"/>
  <c r="T94" i="2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J97" i="2" l="1"/>
  <c r="L97" i="2" s="1"/>
  <c r="U96" i="2"/>
  <c r="Q97" i="2"/>
  <c r="R97" i="2" s="1"/>
  <c r="S97" i="2" s="1"/>
  <c r="I97" i="2"/>
  <c r="K97" i="2" s="1"/>
  <c r="M97" i="2" s="1"/>
  <c r="H98" i="2"/>
  <c r="G98" i="2"/>
  <c r="N98" i="2" s="1"/>
  <c r="O98" i="2" s="1"/>
  <c r="P98" i="2" s="1"/>
  <c r="F98" i="2"/>
  <c r="T96" i="2"/>
  <c r="B99" i="2"/>
  <c r="E98" i="2"/>
  <c r="D98" i="2"/>
  <c r="C98" i="2"/>
  <c r="J98" i="2" l="1"/>
  <c r="L98" i="2" s="1"/>
  <c r="T97" i="2"/>
  <c r="Q98" i="2"/>
  <c r="I98" i="2"/>
  <c r="K98" i="2" s="1"/>
  <c r="G99" i="2"/>
  <c r="N99" i="2" s="1"/>
  <c r="O99" i="2" s="1"/>
  <c r="P99" i="2" s="1"/>
  <c r="H99" i="2"/>
  <c r="F99" i="2"/>
  <c r="U97" i="2"/>
  <c r="B100" i="2"/>
  <c r="E99" i="2"/>
  <c r="C99" i="2"/>
  <c r="D99" i="2"/>
  <c r="M98" i="2" l="1"/>
  <c r="J99" i="2"/>
  <c r="L99" i="2" s="1"/>
  <c r="R98" i="2"/>
  <c r="S98" i="2" s="1"/>
  <c r="U98" i="2" s="1"/>
  <c r="Q99" i="2"/>
  <c r="R99" i="2" s="1"/>
  <c r="T99" i="2" s="1"/>
  <c r="I99" i="2"/>
  <c r="K99" i="2" s="1"/>
  <c r="H100" i="2"/>
  <c r="G100" i="2"/>
  <c r="N100" i="2" s="1"/>
  <c r="O100" i="2" s="1"/>
  <c r="P100" i="2" s="1"/>
  <c r="F100" i="2"/>
  <c r="B101" i="2"/>
  <c r="E100" i="2"/>
  <c r="C100" i="2"/>
  <c r="D100" i="2"/>
  <c r="M99" i="2" l="1"/>
  <c r="J100" i="2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B102" i="2"/>
  <c r="E101" i="2"/>
  <c r="C101" i="2"/>
  <c r="D101" i="2"/>
  <c r="J101" i="2" s="1"/>
  <c r="L101" i="2" s="1"/>
  <c r="M100" i="2" l="1"/>
  <c r="R100" i="2"/>
  <c r="S100" i="2" s="1"/>
  <c r="U100" i="2" s="1"/>
  <c r="Q101" i="2"/>
  <c r="I101" i="2"/>
  <c r="K101" i="2" s="1"/>
  <c r="M101" i="2" s="1"/>
  <c r="H102" i="2"/>
  <c r="G102" i="2"/>
  <c r="N102" i="2" s="1"/>
  <c r="O102" i="2" s="1"/>
  <c r="P102" i="2" s="1"/>
  <c r="F102" i="2"/>
  <c r="B103" i="2"/>
  <c r="E102" i="2"/>
  <c r="D102" i="2"/>
  <c r="C102" i="2"/>
  <c r="J102" i="2" l="1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M102" i="2" s="1"/>
  <c r="B104" i="2"/>
  <c r="E103" i="2"/>
  <c r="C103" i="2"/>
  <c r="D103" i="2"/>
  <c r="J103" i="2" s="1"/>
  <c r="L103" i="2" s="1"/>
  <c r="T101" i="2" l="1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J104" i="2" l="1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J105" i="2" l="1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J106" i="2" l="1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M106" i="2" l="1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J108" i="2" l="1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M108" i="2" s="1"/>
  <c r="U107" i="2"/>
  <c r="B110" i="2"/>
  <c r="E109" i="2"/>
  <c r="C109" i="2"/>
  <c r="D109" i="2"/>
  <c r="J109" i="2" l="1"/>
  <c r="L109" i="2" s="1"/>
  <c r="R108" i="2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T108" i="2" l="1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s="1"/>
  <c r="L111" i="2" s="1"/>
  <c r="U110" i="2" l="1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J112" i="2" l="1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s="1"/>
  <c r="L113" i="2" s="1"/>
  <c r="M112" i="2" l="1"/>
  <c r="R112" i="2"/>
  <c r="S112" i="2" s="1"/>
  <c r="U112" i="2" s="1"/>
  <c r="Q113" i="2"/>
  <c r="R113" i="2" s="1"/>
  <c r="I113" i="2"/>
  <c r="K113" i="2" s="1"/>
  <c r="M113" i="2" s="1"/>
  <c r="H114" i="2"/>
  <c r="G114" i="2"/>
  <c r="N114" i="2" s="1"/>
  <c r="O114" i="2" s="1"/>
  <c r="P114" i="2" s="1"/>
  <c r="F114" i="2"/>
  <c r="B115" i="2"/>
  <c r="E114" i="2"/>
  <c r="D114" i="2"/>
  <c r="C114" i="2"/>
  <c r="J114" i="2" l="1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J115" i="2" l="1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15" i="2" l="1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J117" i="2" l="1"/>
  <c r="L117" i="2" s="1"/>
  <c r="T115" i="2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B119" i="2"/>
  <c r="E118" i="2"/>
  <c r="D118" i="2"/>
  <c r="J118" i="2" s="1"/>
  <c r="L118" i="2" s="1"/>
  <c r="C118" i="2"/>
  <c r="M117" i="2" l="1"/>
  <c r="T116" i="2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J119" i="2" l="1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J120" i="2" l="1"/>
  <c r="L120" i="2" s="1"/>
  <c r="M119" i="2"/>
  <c r="T118" i="2"/>
  <c r="R119" i="2"/>
  <c r="S119" i="2" s="1"/>
  <c r="U119" i="2" s="1"/>
  <c r="Q120" i="2"/>
  <c r="I120" i="2"/>
  <c r="K120" i="2" s="1"/>
  <c r="M120" i="2" s="1"/>
  <c r="H121" i="2"/>
  <c r="G121" i="2"/>
  <c r="N121" i="2" s="1"/>
  <c r="O121" i="2" s="1"/>
  <c r="P121" i="2" s="1"/>
  <c r="F121" i="2"/>
  <c r="B122" i="2"/>
  <c r="E121" i="2"/>
  <c r="C121" i="2"/>
  <c r="D121" i="2"/>
  <c r="J121" i="2" l="1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21" i="2" l="1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J123" i="2" l="1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24" i="2" l="1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M124" i="2" l="1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J126" i="2" l="1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M126" i="2" l="1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T126" i="2" l="1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28" i="2" l="1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J130" i="2" l="1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J131" i="2" l="1"/>
  <c r="L131" i="2" s="1"/>
  <c r="T130" i="2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M131" i="2" s="1"/>
  <c r="B133" i="2"/>
  <c r="E132" i="2"/>
  <c r="C132" i="2"/>
  <c r="D132" i="2"/>
  <c r="J132" i="2" l="1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M132" i="2" l="1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J134" i="2" l="1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J135" i="2" l="1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J136" i="2" l="1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36" i="2" l="1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J138" i="2" l="1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M138" i="2" l="1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T139" i="2" l="1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U140" i="2" l="1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J142" i="2" l="1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42" i="2" l="1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J144" i="2" l="1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U144" i="2" l="1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M145" i="2" l="1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J147" i="2" l="1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M147" i="2" l="1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M148" i="2" s="1"/>
  <c r="T147" i="2"/>
  <c r="B150" i="2"/>
  <c r="E149" i="2"/>
  <c r="C149" i="2"/>
  <c r="D149" i="2"/>
  <c r="J149" i="2" s="1"/>
  <c r="L149" i="2" s="1"/>
  <c r="U148" i="2" l="1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J150" i="2" l="1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50" i="2" l="1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51" i="2" l="1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52" i="2" l="1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T153" i="2" l="1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J155" i="2" l="1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J156" i="2" l="1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J157" i="2" l="1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M157" i="2" l="1"/>
  <c r="J158" i="2"/>
  <c r="L158" i="2" s="1"/>
  <c r="U157" i="2"/>
  <c r="Q158" i="2"/>
  <c r="R158" i="2" s="1"/>
  <c r="S158" i="2" s="1"/>
  <c r="I158" i="2"/>
  <c r="K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J159" i="2" l="1"/>
  <c r="L159" i="2" s="1"/>
  <c r="M158" i="2"/>
  <c r="U158" i="2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J160" i="2" l="1"/>
  <c r="L160" i="2" s="1"/>
  <c r="T159" i="2"/>
  <c r="Q160" i="2"/>
  <c r="I160" i="2"/>
  <c r="K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s="1"/>
  <c r="L161" i="2" s="1"/>
  <c r="M160" i="2" l="1"/>
  <c r="R160" i="2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J162" i="2" l="1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62" i="2" l="1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J164" i="2" l="1"/>
  <c r="L164" i="2" s="1"/>
  <c r="T163" i="2"/>
  <c r="Q164" i="2"/>
  <c r="R164" i="2" s="1"/>
  <c r="S164" i="2" s="1"/>
  <c r="I164" i="2"/>
  <c r="K164" i="2" s="1"/>
  <c r="M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U164" i="2" l="1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J166" i="2" l="1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M166" i="2" s="1"/>
  <c r="T165" i="2"/>
  <c r="B168" i="2"/>
  <c r="E167" i="2"/>
  <c r="C167" i="2"/>
  <c r="D167" i="2"/>
  <c r="U166" i="2" l="1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s="1"/>
  <c r="L168" i="2" s="1"/>
  <c r="U167" i="2" l="1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U168" i="2" l="1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U169" i="2" l="1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J171" i="2" l="1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M171" i="2" l="1"/>
  <c r="J172" i="2"/>
  <c r="L172" i="2" s="1"/>
  <c r="U171" i="2"/>
  <c r="Q172" i="2"/>
  <c r="R172" i="2" s="1"/>
  <c r="S172" i="2" s="1"/>
  <c r="I172" i="2"/>
  <c r="K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J173" i="2" l="1"/>
  <c r="L173" i="2" s="1"/>
  <c r="M172" i="2"/>
  <c r="U172" i="2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M173" i="2" s="1"/>
  <c r="T172" i="2"/>
  <c r="B175" i="2"/>
  <c r="E174" i="2"/>
  <c r="D174" i="2"/>
  <c r="C174" i="2"/>
  <c r="J174" i="2" l="1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J175" i="2" l="1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M175" i="2" s="1"/>
  <c r="U174" i="2"/>
  <c r="B177" i="2"/>
  <c r="E176" i="2"/>
  <c r="C176" i="2"/>
  <c r="D176" i="2"/>
  <c r="J176" i="2" l="1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T176" i="2" l="1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J178" i="2" s="1"/>
  <c r="L178" i="2" s="1"/>
  <c r="C178" i="2"/>
  <c r="T177" i="2" l="1"/>
  <c r="Q178" i="2"/>
  <c r="R178" i="2" s="1"/>
  <c r="S178" i="2" s="1"/>
  <c r="I178" i="2"/>
  <c r="K178" i="2" s="1"/>
  <c r="M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T178" i="2" l="1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80" i="2" l="1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M180" i="2" s="1"/>
  <c r="U179" i="2"/>
  <c r="B182" i="2"/>
  <c r="E181" i="2"/>
  <c r="C181" i="2"/>
  <c r="D181" i="2"/>
  <c r="U180" i="2" l="1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J182" i="2" l="1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U182" i="2" l="1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U183" i="2" l="1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J185" i="2" l="1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85" i="2" l="1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J187" i="2" l="1"/>
  <c r="L187" i="2" s="1"/>
  <c r="M186" i="2"/>
  <c r="U186" i="2"/>
  <c r="T186" i="2"/>
  <c r="Q187" i="2"/>
  <c r="R187" i="2" s="1"/>
  <c r="S187" i="2" s="1"/>
  <c r="I187" i="2"/>
  <c r="K187" i="2" s="1"/>
  <c r="G188" i="2"/>
  <c r="N188" i="2" s="1"/>
  <c r="O188" i="2" s="1"/>
  <c r="P188" i="2" s="1"/>
  <c r="H188" i="2"/>
  <c r="F188" i="2"/>
  <c r="B189" i="2"/>
  <c r="E188" i="2"/>
  <c r="C188" i="2"/>
  <c r="D188" i="2"/>
  <c r="M187" i="2" l="1"/>
  <c r="J188" i="2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B190" i="2"/>
  <c r="E189" i="2"/>
  <c r="C189" i="2"/>
  <c r="D189" i="2"/>
  <c r="J189" i="2" s="1"/>
  <c r="L189" i="2" s="1"/>
  <c r="M188" i="2" l="1"/>
  <c r="R188" i="2"/>
  <c r="S188" i="2" s="1"/>
  <c r="U188" i="2" s="1"/>
  <c r="Q189" i="2"/>
  <c r="R189" i="2" s="1"/>
  <c r="I189" i="2"/>
  <c r="K189" i="2" s="1"/>
  <c r="M189" i="2" s="1"/>
  <c r="H190" i="2"/>
  <c r="G190" i="2"/>
  <c r="N190" i="2" s="1"/>
  <c r="O190" i="2" s="1"/>
  <c r="P190" i="2" s="1"/>
  <c r="F190" i="2"/>
  <c r="B191" i="2"/>
  <c r="E190" i="2"/>
  <c r="D190" i="2"/>
  <c r="C190" i="2"/>
  <c r="J190" i="2" l="1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J191" i="2" l="1"/>
  <c r="L191" i="2" s="1"/>
  <c r="U190" i="2"/>
  <c r="Q191" i="2"/>
  <c r="R191" i="2" s="1"/>
  <c r="S191" i="2" s="1"/>
  <c r="I191" i="2"/>
  <c r="K191" i="2" s="1"/>
  <c r="M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J192" i="2" l="1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M192" i="2" l="1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T192" i="2" l="1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U194" i="2" l="1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T195" i="2" l="1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M196" i="2" l="1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J198" i="2" l="1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T198" i="2" l="1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00" i="2" l="1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M200" i="2" l="1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M201" i="2" s="1"/>
  <c r="T200" i="2"/>
  <c r="B203" i="2"/>
  <c r="E202" i="2"/>
  <c r="D202" i="2"/>
  <c r="C202" i="2"/>
  <c r="U201" i="2" l="1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J203" i="2" l="1"/>
  <c r="L203" i="2" s="1"/>
  <c r="M202" i="2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J204" i="2" l="1"/>
  <c r="L204" i="2" s="1"/>
  <c r="T203" i="2"/>
  <c r="Q204" i="2"/>
  <c r="R204" i="2" s="1"/>
  <c r="S204" i="2" s="1"/>
  <c r="I204" i="2"/>
  <c r="K204" i="2" s="1"/>
  <c r="M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J205" i="2" l="1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M205" i="2" s="1"/>
  <c r="T204" i="2"/>
  <c r="B207" i="2"/>
  <c r="E206" i="2"/>
  <c r="D206" i="2"/>
  <c r="J206" i="2" s="1"/>
  <c r="L206" i="2" s="1"/>
  <c r="C206" i="2"/>
  <c r="U205" i="2" l="1"/>
  <c r="Q206" i="2"/>
  <c r="R206" i="2" s="1"/>
  <c r="S206" i="2" s="1"/>
  <c r="I206" i="2"/>
  <c r="K206" i="2" s="1"/>
  <c r="M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U206" i="2" l="1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J208" i="2" l="1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08" i="2" l="1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J210" i="2" l="1"/>
  <c r="L210" i="2" s="1"/>
  <c r="U209" i="2"/>
  <c r="T209" i="2"/>
  <c r="Q210" i="2"/>
  <c r="R210" i="2" s="1"/>
  <c r="S210" i="2" s="1"/>
  <c r="I210" i="2"/>
  <c r="K210" i="2" s="1"/>
  <c r="M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U210" i="2" l="1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11" i="2" l="1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s="1"/>
  <c r="L213" i="2" s="1"/>
  <c r="U212" i="2" l="1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M213" i="2" s="1"/>
  <c r="B215" i="2"/>
  <c r="E214" i="2"/>
  <c r="D214" i="2"/>
  <c r="C214" i="2"/>
  <c r="J214" i="2" l="1"/>
  <c r="L214" i="2" s="1"/>
  <c r="U213" i="2"/>
  <c r="Q214" i="2"/>
  <c r="R214" i="2" s="1"/>
  <c r="S214" i="2" s="1"/>
  <c r="I214" i="2"/>
  <c r="K214" i="2" s="1"/>
  <c r="M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J215" i="2" l="1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U215" i="2" l="1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16" i="2" l="1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T216" i="2"/>
  <c r="B219" i="2"/>
  <c r="E218" i="2"/>
  <c r="D218" i="2"/>
  <c r="J218" i="2" s="1"/>
  <c r="L218" i="2" s="1"/>
  <c r="C218" i="2"/>
  <c r="M217" i="2" l="1"/>
  <c r="U217" i="2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U218" i="2" l="1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U219" i="2" l="1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U220" i="2" l="1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J222" i="2" l="1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J223" i="2" l="1"/>
  <c r="L223" i="2" s="1"/>
  <c r="T222" i="2"/>
  <c r="U222" i="2"/>
  <c r="Q223" i="2"/>
  <c r="R223" i="2" s="1"/>
  <c r="S223" i="2" s="1"/>
  <c r="I223" i="2"/>
  <c r="K223" i="2" s="1"/>
  <c r="M223" i="2" s="1"/>
  <c r="G224" i="2"/>
  <c r="N224" i="2" s="1"/>
  <c r="O224" i="2" s="1"/>
  <c r="P224" i="2" s="1"/>
  <c r="H224" i="2"/>
  <c r="F224" i="2"/>
  <c r="B225" i="2"/>
  <c r="E224" i="2"/>
  <c r="C224" i="2"/>
  <c r="D224" i="2"/>
  <c r="T223" i="2" l="1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25" i="2" l="1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J226" i="2" s="1"/>
  <c r="L226" i="2" s="1"/>
  <c r="C226" i="2"/>
  <c r="M225" i="2" l="1"/>
  <c r="U225" i="2"/>
  <c r="T225" i="2"/>
  <c r="Q226" i="2"/>
  <c r="R226" i="2" s="1"/>
  <c r="S226" i="2" s="1"/>
  <c r="I226" i="2"/>
  <c r="K226" i="2" s="1"/>
  <c r="M226" i="2" s="1"/>
  <c r="G227" i="2"/>
  <c r="N227" i="2" s="1"/>
  <c r="O227" i="2" s="1"/>
  <c r="P227" i="2" s="1"/>
  <c r="H227" i="2"/>
  <c r="F227" i="2"/>
  <c r="B228" i="2"/>
  <c r="E227" i="2"/>
  <c r="C227" i="2"/>
  <c r="D227" i="2"/>
  <c r="J227" i="2" l="1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27" i="2" l="1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M228" i="2" l="1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M229" i="2" l="1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30" i="2" l="1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s="1"/>
  <c r="L232" i="2" s="1"/>
  <c r="M231" i="2" l="1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J233" i="2" l="1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J234" i="2" l="1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J235" i="2" l="1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J236" i="2" l="1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M236" i="2" l="1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M237" i="2" l="1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J239" i="2" l="1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40" i="2" l="1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J241" i="2" l="1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M241" i="2" l="1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J243" i="2" l="1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J244" i="2" l="1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M244" i="2" l="1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C246" i="2"/>
  <c r="J246" i="2" l="1"/>
  <c r="L246" i="2" s="1"/>
  <c r="U245" i="2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J247" i="2" l="1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U247" i="2" l="1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U248" i="2" l="1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U249" i="2" l="1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s="1"/>
  <c r="L251" i="2" s="1"/>
  <c r="T250" i="2" l="1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52" i="2" l="1"/>
  <c r="L252" i="2" s="1"/>
  <c r="U251" i="2"/>
  <c r="Q252" i="2"/>
  <c r="R252" i="2" s="1"/>
  <c r="S252" i="2" s="1"/>
  <c r="I252" i="2"/>
  <c r="K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M252" i="2" l="1"/>
  <c r="J253" i="2"/>
  <c r="L253" i="2" s="1"/>
  <c r="T252" i="2"/>
  <c r="U252" i="2"/>
  <c r="Q253" i="2"/>
  <c r="R253" i="2" s="1"/>
  <c r="S253" i="2" s="1"/>
  <c r="I253" i="2"/>
  <c r="K253" i="2" s="1"/>
  <c r="H254" i="2"/>
  <c r="G254" i="2"/>
  <c r="N254" i="2" s="1"/>
  <c r="O254" i="2" s="1"/>
  <c r="P254" i="2" s="1"/>
  <c r="F254" i="2"/>
  <c r="B255" i="2"/>
  <c r="E254" i="2"/>
  <c r="D254" i="2"/>
  <c r="C254" i="2"/>
  <c r="M253" i="2" l="1"/>
  <c r="T253" i="2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U254" i="2" l="1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J256" i="2" l="1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s="1"/>
  <c r="L257" i="2" s="1"/>
  <c r="M256" i="2" l="1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U257" i="2" l="1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J259" i="2" l="1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J260" i="2" l="1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M260" i="2" s="1"/>
  <c r="U259" i="2"/>
  <c r="B262" i="2"/>
  <c r="E261" i="2"/>
  <c r="C261" i="2"/>
  <c r="D261" i="2"/>
  <c r="J261" i="2" l="1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M261" i="2" s="1"/>
  <c r="U260" i="2"/>
  <c r="B263" i="2"/>
  <c r="E262" i="2"/>
  <c r="D262" i="2"/>
  <c r="C262" i="2"/>
  <c r="J262" i="2" l="1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63" i="2" l="1"/>
  <c r="L263" i="2" s="1"/>
  <c r="M262" i="2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U263" i="2" l="1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J265" i="2" l="1"/>
  <c r="L265" i="2" s="1"/>
  <c r="U264" i="2"/>
  <c r="Q265" i="2"/>
  <c r="R265" i="2" s="1"/>
  <c r="S265" i="2" s="1"/>
  <c r="I265" i="2"/>
  <c r="K265" i="2" s="1"/>
  <c r="M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J266" i="2" l="1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67" i="2" l="1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M267" i="2" l="1"/>
  <c r="J268" i="2"/>
  <c r="L268" i="2" s="1"/>
  <c r="U267" i="2"/>
  <c r="Q268" i="2"/>
  <c r="R268" i="2" s="1"/>
  <c r="S268" i="2" s="1"/>
  <c r="I268" i="2"/>
  <c r="K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M268" i="2" l="1"/>
  <c r="J269" i="2"/>
  <c r="L269" i="2" s="1"/>
  <c r="U268" i="2"/>
  <c r="Q269" i="2"/>
  <c r="R269" i="2" s="1"/>
  <c r="S269" i="2" s="1"/>
  <c r="I269" i="2"/>
  <c r="K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M269" i="2" l="1"/>
  <c r="J270" i="2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71" i="2" l="1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M271" i="2" l="1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73" i="2" l="1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J274" i="2" l="1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75" i="2" l="1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s="1"/>
  <c r="L276" i="2" s="1"/>
  <c r="M275" i="2" l="1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77" i="2" l="1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M277" i="2" l="1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U278" i="2" l="1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M279" i="2" s="1"/>
  <c r="B281" i="2"/>
  <c r="E280" i="2"/>
  <c r="C280" i="2"/>
  <c r="D280" i="2"/>
  <c r="J280" i="2" s="1"/>
  <c r="L280" i="2" s="1"/>
  <c r="U279" i="2" l="1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81" i="2" l="1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M281" i="2" l="1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M282" i="2" s="1"/>
  <c r="T281" i="2"/>
  <c r="B284" i="2"/>
  <c r="E283" i="2"/>
  <c r="C283" i="2"/>
  <c r="D283" i="2"/>
  <c r="U282" i="2" l="1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M283" i="2" l="1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85" i="2" l="1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U285" i="2" l="1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U286" i="2" l="1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M287" i="2" l="1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J289" i="2" l="1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J290" i="2" l="1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M290" i="2" s="1"/>
  <c r="T289" i="2"/>
  <c r="B292" i="2"/>
  <c r="E291" i="2"/>
  <c r="C291" i="2"/>
  <c r="D291" i="2"/>
  <c r="U290" i="2" l="1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M291" i="2" l="1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J293" i="2" l="1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J294" i="2" l="1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294" i="2" l="1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M295" i="2" l="1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297" i="2" l="1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297" i="2" l="1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J299" i="2" l="1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M299" i="2" l="1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M300" i="2" l="1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M301" i="2" l="1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02" i="2" l="1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J304" i="2" l="1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J305" i="2" l="1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U305" i="2" l="1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U306" i="2" l="1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J308" i="2" l="1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M308" i="2" l="1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M309" i="2" s="1"/>
  <c r="B311" i="2"/>
  <c r="E310" i="2"/>
  <c r="D310" i="2"/>
  <c r="J310" i="2" s="1"/>
  <c r="L310" i="2" s="1"/>
  <c r="C310" i="2"/>
  <c r="U309" i="2" l="1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U310" i="2" l="1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J312" i="2" l="1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J313" i="2" l="1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M313" i="2" s="1"/>
  <c r="B315" i="2"/>
  <c r="E314" i="2"/>
  <c r="D314" i="2"/>
  <c r="J314" i="2" s="1"/>
  <c r="L314" i="2" s="1"/>
  <c r="C314" i="2"/>
  <c r="U313" i="2" l="1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U314" i="2" l="1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15" i="2" l="1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J317" i="2" l="1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18" i="2" l="1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B320" i="2"/>
  <c r="E319" i="2"/>
  <c r="C319" i="2"/>
  <c r="D319" i="2"/>
  <c r="M318" i="2" l="1"/>
  <c r="T318" i="2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s="1"/>
  <c r="L320" i="2" s="1"/>
  <c r="M319" i="2" l="1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M320" i="2" s="1"/>
  <c r="B322" i="2"/>
  <c r="E321" i="2"/>
  <c r="C321" i="2"/>
  <c r="D321" i="2"/>
  <c r="J321" i="2" l="1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J322" i="2" l="1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J323" i="2" l="1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J324" i="2" l="1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U324" i="2" l="1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C326" i="2"/>
  <c r="J326" i="2" l="1"/>
  <c r="L326" i="2" s="1"/>
  <c r="M325" i="2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27" i="2" l="1"/>
  <c r="L327" i="2" s="1"/>
  <c r="U326" i="2"/>
  <c r="T326" i="2"/>
  <c r="Q327" i="2"/>
  <c r="R327" i="2" s="1"/>
  <c r="S327" i="2" s="1"/>
  <c r="I327" i="2"/>
  <c r="K327" i="2" s="1"/>
  <c r="M327" i="2" s="1"/>
  <c r="G328" i="2"/>
  <c r="N328" i="2" s="1"/>
  <c r="O328" i="2" s="1"/>
  <c r="P328" i="2" s="1"/>
  <c r="H328" i="2"/>
  <c r="F328" i="2"/>
  <c r="B329" i="2"/>
  <c r="E328" i="2"/>
  <c r="C328" i="2"/>
  <c r="D328" i="2"/>
  <c r="U327" i="2" l="1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29" i="2" l="1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J330" i="2" l="1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M330" i="2" l="1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J332" i="2" l="1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J333" i="2" l="1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34" i="2" l="1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34" i="2" l="1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36" i="2" l="1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T336" i="2" l="1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37" i="2" l="1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38" i="2" l="1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J340" i="2" l="1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J341" i="2" l="1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J342" i="2" l="1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J343" i="2" l="1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M343" i="2" l="1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M344" i="2" l="1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J346" i="2" l="1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U346" i="2" l="1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J348" i="2" l="1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J349" i="2" l="1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M349" i="2" l="1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M350" i="2" s="1"/>
  <c r="T349" i="2"/>
  <c r="B352" i="2"/>
  <c r="C351" i="2"/>
  <c r="E351" i="2"/>
  <c r="D351" i="2"/>
  <c r="J351" i="2" s="1"/>
  <c r="L351" i="2" s="1"/>
  <c r="U350" i="2" l="1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U351" i="2" l="1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J353" i="2" l="1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54" i="2" l="1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J355" i="2" l="1"/>
  <c r="L355" i="2" s="1"/>
  <c r="M354" i="2"/>
  <c r="U354" i="2"/>
  <c r="Q355" i="2"/>
  <c r="R355" i="2" s="1"/>
  <c r="S355" i="2" s="1"/>
  <c r="I355" i="2"/>
  <c r="K355" i="2" s="1"/>
  <c r="M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J356" i="2" l="1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T355" i="2"/>
  <c r="B358" i="2"/>
  <c r="E357" i="2"/>
  <c r="C357" i="2"/>
  <c r="D357" i="2"/>
  <c r="M356" i="2" l="1"/>
  <c r="J357" i="2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M357" i="2" l="1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59" i="2" l="1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s="1"/>
  <c r="L360" i="2" s="1"/>
  <c r="M359" i="2" l="1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J361" i="2" l="1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M361" i="2" l="1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U362" i="2" l="1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J364" i="2" l="1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B366" i="2"/>
  <c r="E365" i="2"/>
  <c r="C365" i="2"/>
  <c r="D365" i="2"/>
  <c r="M364" i="2" l="1"/>
  <c r="J365" i="2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M365" i="2" l="1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U366" i="2" l="1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M367" i="2" l="1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U368" i="2" l="1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70" i="2" l="1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T369" i="2"/>
  <c r="B372" i="2"/>
  <c r="E371" i="2"/>
  <c r="C371" i="2"/>
  <c r="D371" i="2"/>
  <c r="M370" i="2" l="1"/>
  <c r="U370" i="2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72" i="2" l="1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J373" i="2" l="1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M373" i="2" s="1"/>
  <c r="B375" i="2"/>
  <c r="E374" i="2"/>
  <c r="C374" i="2"/>
  <c r="D374" i="2"/>
  <c r="J374" i="2" s="1"/>
  <c r="L374" i="2" s="1"/>
  <c r="U373" i="2" l="1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M374" i="2" s="1"/>
  <c r="T373" i="2"/>
  <c r="B376" i="2"/>
  <c r="C375" i="2"/>
  <c r="E375" i="2"/>
  <c r="D375" i="2"/>
  <c r="J375" i="2" l="1"/>
  <c r="L375" i="2" s="1"/>
  <c r="U374" i="2"/>
  <c r="Q375" i="2"/>
  <c r="R375" i="2" s="1"/>
  <c r="S375" i="2" s="1"/>
  <c r="I375" i="2"/>
  <c r="K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M375" i="2" l="1"/>
  <c r="J376" i="2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M376" i="2" s="1"/>
  <c r="T375" i="2"/>
  <c r="B378" i="2"/>
  <c r="E377" i="2"/>
  <c r="C377" i="2"/>
  <c r="D377" i="2"/>
  <c r="J377" i="2" l="1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J378" i="2" l="1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T378" i="2" l="1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s="1"/>
  <c r="L380" i="2" s="1"/>
  <c r="M379" i="2" l="1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s="1"/>
  <c r="L381" i="2" s="1"/>
  <c r="U380" i="2" l="1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U381" i="2" l="1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83" i="2" l="1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U383" i="2" l="1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J385" i="2" l="1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386" i="2" l="1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J387" i="2" l="1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U387" i="2" l="1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J389" i="2" l="1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J390" i="2" l="1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U390" i="2" l="1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J392" i="2" l="1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U392" i="2" l="1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U393" i="2" l="1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J395" i="2" l="1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U395" i="2" l="1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M396" i="2" l="1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J398" i="2" l="1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U398" i="2" l="1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U399" i="2" l="1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U400" i="2" l="1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J402" i="2" l="1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M402" i="2" s="1"/>
  <c r="T401" i="2"/>
  <c r="B404" i="2"/>
  <c r="E403" i="2"/>
  <c r="C403" i="2"/>
  <c r="D403" i="2"/>
  <c r="U402" i="2" l="1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J404" i="2" l="1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J405" i="2" l="1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U405" i="2" l="1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U406" i="2" l="1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T407" i="2" l="1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U408" i="2" l="1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U409" i="2" l="1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11" i="2" l="1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11" i="2" l="1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12" i="2" l="1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J414" i="2" l="1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U414" i="2" l="1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U415" i="2" l="1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U416" i="2" l="1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J418" i="2" l="1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18" i="2" l="1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20" i="2" l="1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J421" i="2" l="1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M421" i="2" l="1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U422" i="2" l="1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24" i="2" l="1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U424" i="2" l="1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U425" i="2" l="1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J427" i="2" l="1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M427" i="2" l="1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M428" i="2" l="1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30" i="2" l="1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M430" i="2" l="1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M431" i="2" l="1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U432" i="2" l="1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s="1"/>
  <c r="L434" i="2" s="1"/>
  <c r="U433" i="2" l="1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J435" i="2" l="1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35" i="2" l="1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J437" i="2" l="1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J438" i="2" l="1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s="1"/>
  <c r="L439" i="2" s="1"/>
  <c r="M438" i="2" l="1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J440" i="2" l="1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M440" i="2" s="1"/>
  <c r="B442" i="2"/>
  <c r="E441" i="2"/>
  <c r="C441" i="2"/>
  <c r="D441" i="2"/>
  <c r="U440" i="2" l="1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s="1"/>
  <c r="L442" i="2" s="1"/>
  <c r="M441" i="2" l="1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M442" i="2" s="1"/>
  <c r="B444" i="2"/>
  <c r="C443" i="2"/>
  <c r="E443" i="2"/>
  <c r="D443" i="2"/>
  <c r="U442" i="2" l="1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M443" i="2" l="1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U444" i="2" l="1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46" i="2" l="1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M446" i="2" s="1"/>
  <c r="T445" i="2"/>
  <c r="B448" i="2"/>
  <c r="C447" i="2"/>
  <c r="E447" i="2"/>
  <c r="D447" i="2"/>
  <c r="U446" i="2" l="1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J448" i="2" l="1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8" i="2" s="1"/>
  <c r="M447" i="2"/>
  <c r="B450" i="2"/>
  <c r="C449" i="2"/>
  <c r="E449" i="2"/>
  <c r="D449" i="2"/>
  <c r="J449" i="2" l="1"/>
  <c r="L449" i="2" s="1"/>
  <c r="U448" i="2"/>
  <c r="Q449" i="2"/>
  <c r="R449" i="2" s="1"/>
  <c r="S449" i="2" s="1"/>
  <c r="I449" i="2"/>
  <c r="K449" i="2" s="1"/>
  <c r="M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J450" i="2" l="1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M450" i="2" s="1"/>
  <c r="U449" i="2"/>
  <c r="B452" i="2"/>
  <c r="E451" i="2"/>
  <c r="C451" i="2"/>
  <c r="D451" i="2"/>
  <c r="U450" i="2" l="1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J452" i="2" l="1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M452" i="2" s="1"/>
  <c r="T451" i="2"/>
  <c r="B454" i="2"/>
  <c r="E453" i="2"/>
  <c r="C453" i="2"/>
  <c r="D453" i="2"/>
  <c r="J453" i="2" s="1"/>
  <c r="L453" i="2" s="1"/>
  <c r="U452" i="2" l="1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M453" i="2" s="1"/>
  <c r="B455" i="2"/>
  <c r="E454" i="2"/>
  <c r="C454" i="2"/>
  <c r="D454" i="2"/>
  <c r="U453" i="2" l="1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M454" i="2" l="1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M455" i="2" s="1"/>
  <c r="B457" i="2"/>
  <c r="E456" i="2"/>
  <c r="C456" i="2"/>
  <c r="D456" i="2"/>
  <c r="U455" i="2" l="1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U456" i="2" l="1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J458" i="2" l="1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U458" i="2" l="1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U459" i="2" l="1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J461" i="2" l="1"/>
  <c r="L461" i="2" s="1"/>
  <c r="U460" i="2"/>
  <c r="Q461" i="2"/>
  <c r="R461" i="2" s="1"/>
  <c r="S461" i="2" s="1"/>
  <c r="I461" i="2"/>
  <c r="K461" i="2" s="1"/>
  <c r="M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J462" i="2" l="1"/>
  <c r="L462" i="2" s="1"/>
  <c r="T461" i="2"/>
  <c r="Q462" i="2"/>
  <c r="R462" i="2" s="1"/>
  <c r="S462" i="2" s="1"/>
  <c r="I462" i="2"/>
  <c r="K462" i="2" s="1"/>
  <c r="M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U462" i="2" l="1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M463" i="2" l="1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J465" i="2" l="1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M465" i="2" l="1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J467" i="2" l="1"/>
  <c r="L467" i="2" s="1"/>
  <c r="M466" i="2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J468" i="2" l="1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M468" i="2" l="1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70" i="2" l="1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U470" i="2" l="1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J472" i="2" l="1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J473" i="2" l="1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M473" i="2" l="1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U474" i="2" l="1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75" i="2" l="1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J477" i="2" l="1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M477" i="2" s="1"/>
  <c r="B479" i="2"/>
  <c r="E478" i="2"/>
  <c r="C478" i="2"/>
  <c r="D478" i="2"/>
  <c r="U477" i="2" l="1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J479" i="2" l="1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J480" i="2" l="1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J481" i="2" l="1"/>
  <c r="L481" i="2" s="1"/>
  <c r="U480" i="2"/>
  <c r="Q481" i="2"/>
  <c r="R481" i="2" s="1"/>
  <c r="S481" i="2" s="1"/>
  <c r="I481" i="2"/>
  <c r="K481" i="2" s="1"/>
  <c r="M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U481" i="2" l="1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M482" i="2" s="1"/>
  <c r="T481" i="2"/>
  <c r="B484" i="2"/>
  <c r="E483" i="2"/>
  <c r="C483" i="2"/>
  <c r="D483" i="2"/>
  <c r="U482" i="2" l="1"/>
  <c r="J483" i="2"/>
  <c r="L483" i="2" s="1"/>
  <c r="Q483" i="2"/>
  <c r="R483" i="2" s="1"/>
  <c r="S483" i="2" s="1"/>
  <c r="I483" i="2"/>
  <c r="K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M483" i="2" l="1"/>
  <c r="U483" i="2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J485" i="2" l="1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85" i="2" l="1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U486" i="2" l="1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488" i="2" l="1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M488" i="2" l="1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B491" i="2"/>
  <c r="J490" i="2" l="1"/>
  <c r="L490" i="2" s="1"/>
  <c r="U489" i="2"/>
  <c r="Q490" i="2"/>
  <c r="R490" i="2" s="1"/>
  <c r="S490" i="2" s="1"/>
  <c r="I490" i="2"/>
  <c r="K490" i="2" s="1"/>
  <c r="H491" i="2"/>
  <c r="H492" i="2" s="1"/>
  <c r="G491" i="2"/>
  <c r="B492" i="2"/>
  <c r="F491" i="2"/>
  <c r="B21" i="2" s="1" a="1"/>
  <c r="B21" i="2" s="1"/>
  <c r="B22" i="2" s="1"/>
  <c r="M489" i="2"/>
  <c r="T489" i="2"/>
  <c r="C491" i="2"/>
  <c r="C492" i="2" s="1"/>
  <c r="E491" i="2"/>
  <c r="E492" i="2" s="1"/>
  <c r="D491" i="2"/>
  <c r="M490" i="2" l="1"/>
  <c r="Q492" i="2"/>
  <c r="N491" i="2"/>
  <c r="O491" i="2" s="1"/>
  <c r="P491" i="2" s="1"/>
  <c r="G492" i="2"/>
  <c r="N492" i="2" s="1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A35" i="2" l="1"/>
  <c r="I492" i="2"/>
  <c r="K492" i="2" s="1"/>
  <c r="M491" i="2"/>
  <c r="B19" i="2" s="1"/>
  <c r="B20" i="2" s="1"/>
  <c r="U491" i="2"/>
  <c r="T491" i="2"/>
  <c r="B25" i="2" s="1"/>
  <c r="B23" i="2" l="1"/>
  <c r="B24" i="2" s="1"/>
  <c r="B28" i="2"/>
  <c r="B29" i="2" s="1"/>
  <c r="B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<sst xmlns="http://schemas.openxmlformats.org/spreadsheetml/2006/main" count="431" uniqueCount="276">
  <si>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</si>
  <si>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</si>
  <si>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</si>
  <si>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</si>
  <si>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</si>
  <si>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</si>
  <si>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</si>
  <si>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</si>
  <si>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</si>
  <si>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</si>
  <si>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</si>
  <si>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</si>
  <si>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</si>
  <si>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</si>
  <si>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</si>
  <si>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</si>
  <si>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</si>
  <si>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</si>
  <si>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</si>
  <si>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</si>
  <si>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</si>
  <si>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</si>
  <si>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</si>
  <si>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</si>
  <si>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</si>
  <si>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</si>
  <si>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</si>
  <si>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</si>
  <si>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</si>
  <si>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</si>
  <si>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</si>
  <si>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</si>
  <si>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</si>
  <si>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</si>
  <si>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</si>
  <si>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</si>
  <si>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</si>
  <si>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</si>
  <si>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</si>
  <si>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</si>
  <si>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</si>
  <si>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</si>
  <si>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</si>
  <si>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</si>
  <si>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</si>
  <si>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</si>
  <si>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</si>
  <si>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</si>
  <si>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</si>
  <si>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</si>
  <si>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</si>
  <si>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</si>
  <si>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</si>
  <si>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</si>
  <si>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</si>
  <si>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</si>
  <si>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</si>
  <si>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</si>
  <si>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</si>
  <si>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</si>
  <si>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</si>
  <si>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</si>
  <si>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</si>
  <si>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</si>
  <si>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</si>
  <si>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</si>
  <si>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</si>
  <si>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</si>
  <si>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</si>
  <si>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</si>
  <si>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</si>
  <si>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</si>
  <si>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</si>
  <si>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</si>
  <si>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</si>
  <si>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</si>
  <si>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</si>
  <si>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</si>
  <si>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</si>
  <si>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</si>
  <si>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</si>
  <si>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</si>
  <si>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</si>
  <si>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</si>
  <si>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</si>
  <si>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</si>
  <si>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</si>
  <si>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</si>
  <si>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</si>
  <si>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</si>
  <si>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</si>
  <si>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</si>
  <si>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</si>
  <si>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</si>
  <si>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</si>
  <si>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</si>
  <si>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</si>
  <si>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</si>
  <si>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</si>
  <si>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</si>
  <si>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</si>
  <si>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</si>
  <si>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</si>
  <si>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</si>
  <si>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</si>
  <si>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</si>
  <si>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</si>
  <si>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</si>
  <si>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</si>
  <si>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</si>
  <si>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</si>
  <si>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</si>
  <si>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</si>
  <si>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</si>
  <si>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</si>
  <si>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</si>
  <si>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</si>
  <si>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</si>
  <si>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</si>
  <si>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</si>
  <si>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</si>
  <si>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</si>
  <si>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</si>
  <si>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</si>
  <si>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</si>
  <si>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</si>
  <si>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</si>
  <si>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</si>
  <si>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</si>
  <si>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</si>
  <si>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</si>
  <si>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</si>
  <si>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</si>
  <si>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</si>
  <si>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</si>
  <si>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</si>
  <si>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</si>
  <si>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</si>
  <si>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</si>
  <si>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</si>
  <si>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</si>
  <si>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</si>
  <si>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</si>
  <si>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</si>
  <si>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</si>
  <si>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</si>
  <si>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</si>
  <si>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</si>
  <si>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</si>
  <si>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</si>
  <si>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</si>
  <si>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</si>
  <si>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</si>
  <si>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</si>
  <si>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</si>
  <si>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</si>
  <si>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</si>
  <si>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</si>
  <si>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</si>
  <si>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</si>
  <si>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</si>
  <si>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</si>
  <si>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</si>
  <si>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</si>
  <si>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</si>
  <si>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</si>
  <si>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</si>
  <si>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</si>
  <si>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</si>
  <si>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</si>
  <si>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</si>
  <si>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</si>
  <si>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</si>
  <si>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</si>
  <si>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</si>
  <si>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</si>
  <si>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</si>
  <si>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</si>
  <si>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</si>
  <si>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</si>
  <si>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</si>
  <si>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</si>
  <si>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</si>
  <si>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</si>
  <si>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</si>
  <si>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</si>
  <si>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</si>
  <si>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</si>
  <si>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</si>
  <si>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</si>
  <si>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</si>
  <si>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</si>
  <si>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</si>
  <si>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</si>
  <si>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</si>
  <si>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</si>
  <si>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</si>
  <si>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</si>
  <si>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</si>
  <si>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</si>
  <si>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</si>
  <si>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</si>
  <si>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</si>
  <si>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</si>
  <si>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</si>
  <si>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</si>
  <si>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</si>
  <si>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</si>
  <si>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</si>
  <si>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</si>
  <si>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</si>
  <si>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</si>
  <si>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&lt;--   Verification du PFD --&gt;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</si>
  <si>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</si>
  <si>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</si>
  <si>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</si>
  <si>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</si>
  <si>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</si>
  <si>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</si>
  <si>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</si>
  <si>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</si>
  <si>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</si>
  <si>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</si>
  <si>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</si>
  <si>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</si>
  <si>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</si>
  <si>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</si>
  <si>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</si>
  <si>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</si>
  <si>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</si>
  <si>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</si>
  <si>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</si>
  <si>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</si>
  <si>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</si>
  <si>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</si>
  <si>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</si>
  <si>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</si>
  <si>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</si>
  <si>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</si>
  <si>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</si>
  <si>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</si>
  <si>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</si>
  <si>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</si>
  <si>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</si>
  <si>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</si>
  <si>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</si>
  <si>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</si>
  <si>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</si>
  <si>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</si>
  <si>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</si>
  <si>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</si>
  <si>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</si>
  <si>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</si>
  <si>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</si>
  <si>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</si>
  <si>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</si>
  <si>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</si>
  <si>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</si>
  <si>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</si>
  <si>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</si>
  <si>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</si>
  <si>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Coefficient de securite vis a vis de la resistance mecanique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</si>
  <si>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</si>
  <si>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</si>
  <si>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</si>
  <si>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</si>
  <si>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</si>
  <si>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</si>
  <si>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ABS(AD)</t>
  </si>
  <si>
    <t>DACB</t>
  </si>
  <si>
    <t>Verification PDF</t>
  </si>
  <si>
    <t>SI(B54&lt;$B$41;0;SI(ET($B$41&lt;=B54;B54&lt;$B$41+$G$8);1;2))</t>
  </si>
  <si>
    <t>remonter</t>
  </si>
  <si>
    <t>Moment de Torsion</t>
  </si>
  <si>
    <t xml:space="preserve">Moment Flechissant </t>
  </si>
  <si>
    <t>Moment Flechissant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</si>
</sst>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</borders>
  <cellStyleXfs count="13">
    <xf numFmtId="0" fontId="0" fillId="0" borderId="0"/>
    <xf numFmtId="0" fontId="13" fillId="4" borderId="54" applyNumberFormat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54" applyNumberFormat="0" applyAlignment="0" applyProtection="0"/>
    <xf numFmtId="0" fontId="8" fillId="7" borderId="2" applyNumberFormat="0" applyAlignment="0" applyProtection="0"/>
    <xf numFmtId="0" fontId="5" fillId="8" borderId="3" applyNumberFormat="0" applyFon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10" borderId="6">
      <alignment horizontal="left"/>
    </xf>
    <xf numFmtId="0" fontId="9" fillId="10" borderId="6"/>
    <xf numFmtId="0" fontId="7" fillId="13" borderId="6">
      <alignment horizontal="left"/>
    </xf>
    <xf numFmtId="0" fontId="9" fillId="13" borderId="6" applyAlignment="0"/>
  </cellStyleXfs>
  <cellXfs count="163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4" fillId="0" borderId="0" xfId="0" applyFont="1" applyFill="1" applyAlignment="1">
      <alignment horizontal="right"/>
    </xf>
    <xf numFmtId="0" fontId="3" fillId="0" borderId="0" xfId="2"/>
    <xf numFmtId="11" fontId="11" fillId="0" borderId="0" xfId="0" applyNumberFormat="1" applyFont="1"/>
    <xf numFmtId="0" fontId="1" fillId="8" borderId="3" xfId="6" applyFont="1"/>
    <xf numFmtId="0" fontId="0" fillId="8" borderId="3" xfId="6" applyFont="1"/>
    <xf numFmtId="0" fontId="9" fillId="0" borderId="0" xfId="7" applyAlignment="1">
      <alignment horizontal="center" vertical="center"/>
    </xf>
    <xf numFmtId="0" fontId="9" fillId="0" borderId="0" xfId="7" applyFill="1" applyAlignment="1">
      <alignment horizontal="center" vertical="center"/>
    </xf>
    <xf numFmtId="0" fontId="9" fillId="0" borderId="0" xfId="7" applyAlignment="1">
      <alignment horizontal="center" vertical="center" wrapText="1"/>
    </xf>
    <xf numFmtId="0" fontId="9" fillId="0" borderId="0" xfId="7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9" borderId="0" xfId="0" applyFill="1"/>
    <xf numFmtId="0" fontId="13" fillId="4" borderId="54" xfId="1" applyFont="1"/>
    <xf numFmtId="0" fontId="1" fillId="10" borderId="0" xfId="0" applyFont="1" applyFill="1"/>
    <xf numFmtId="0" fontId="9" fillId="10" borderId="0" xfId="7" applyFill="1"/>
    <xf numFmtId="0" fontId="1" fillId="8" borderId="4" xfId="6" applyFont="1" applyBorder="1"/>
    <xf numFmtId="0" fontId="1" fillId="10" borderId="7" xfId="0" applyFont="1" applyFill="1" applyBorder="1"/>
    <xf numFmtId="0" fontId="9" fillId="10" borderId="7" xfId="7" applyFill="1" applyBorder="1"/>
    <xf numFmtId="0" fontId="1" fillId="10" borderId="8" xfId="0" applyFont="1" applyFill="1" applyBorder="1"/>
    <xf numFmtId="0" fontId="9" fillId="10" borderId="9" xfId="7" applyFill="1" applyBorder="1"/>
    <xf numFmtId="0" fontId="1" fillId="10" borderId="10" xfId="0" applyFont="1" applyFill="1" applyBorder="1"/>
    <xf numFmtId="0" fontId="9" fillId="10" borderId="11" xfId="7" applyFill="1" applyBorder="1"/>
    <xf numFmtId="0" fontId="1" fillId="10" borderId="12" xfId="0" applyFont="1" applyFill="1" applyBorder="1"/>
    <xf numFmtId="0" fontId="9" fillId="10" borderId="13" xfId="7" applyFill="1" applyBorder="1"/>
    <xf numFmtId="0" fontId="1" fillId="10" borderId="5" xfId="0" applyFont="1" applyFill="1" applyBorder="1"/>
    <xf numFmtId="0" fontId="9" fillId="10" borderId="14" xfId="7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9" fillId="10" borderId="11" xfId="7" applyFill="1" applyBorder="1" applyAlignment="1">
      <alignment wrapText="1"/>
    </xf>
    <xf numFmtId="0" fontId="9" fillId="10" borderId="13" xfId="7" applyFill="1" applyBorder="1" applyAlignment="1">
      <alignment wrapText="1"/>
    </xf>
    <xf numFmtId="0" fontId="9" fillId="10" borderId="14" xfId="7" applyFill="1" applyBorder="1" applyAlignment="1">
      <alignment wrapText="1"/>
    </xf>
    <xf numFmtId="0" fontId="7" fillId="6" borderId="54" xfId="4" applyAlignment="1">
      <alignment horizontal="right"/>
    </xf>
    <xf numFmtId="0" fontId="7" fillId="6" borderId="54" xfId="4" applyAlignment="1">
      <alignment horizontal="left"/>
    </xf>
    <xf numFmtId="0" fontId="9" fillId="11" borderId="14" xfId="7" applyFill="1" applyBorder="1"/>
    <xf numFmtId="0" fontId="9" fillId="11" borderId="11" xfId="7" applyFill="1" applyBorder="1"/>
    <xf numFmtId="0" fontId="9" fillId="11" borderId="11" xfId="7" applyFill="1" applyBorder="1" applyAlignment="1">
      <alignment wrapText="1"/>
    </xf>
    <xf numFmtId="0" fontId="9" fillId="10" borderId="6" xfId="7" applyFill="1" applyBorder="1"/>
    <xf numFmtId="0" fontId="1" fillId="10" borderId="27" xfId="0" applyFont="1" applyFill="1" applyBorder="1"/>
    <xf numFmtId="0" fontId="0" fillId="2" borderId="11" xfId="0" applyFill="1" applyBorder="1"/>
    <xf numFmtId="0" fontId="12" fillId="0" borderId="11" xfId="0" applyFont="1" applyBorder="1" applyAlignment="1">
      <alignment horizontal="center" vertical="center"/>
    </xf>
    <xf numFmtId="0" fontId="9" fillId="0" borderId="11" xfId="7" applyFill="1" applyBorder="1" applyAlignment="1">
      <alignment horizontal="center" vertical="center"/>
    </xf>
    <xf numFmtId="0" fontId="0" fillId="0" borderId="11" xfId="0" applyBorder="1"/>
    <xf numFmtId="0" fontId="9" fillId="0" borderId="11" xfId="7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8" fillId="7" borderId="2" xfId="5" applyAlignment="1">
      <alignment horizontal="right"/>
    </xf>
    <xf numFmtId="0" fontId="8" fillId="7" borderId="2" xfId="5"/>
    <xf numFmtId="0" fontId="7" fillId="6" borderId="54" xfId="4" applyNumberFormat="1" applyAlignment="1">
      <alignment horizontal="left"/>
    </xf>
    <xf numFmtId="0" fontId="9" fillId="11" borderId="0" xfId="7" applyFill="1" applyAlignment="1">
      <alignment horizontal="left"/>
    </xf>
    <xf numFmtId="0" fontId="9" fillId="11" borderId="6" xfId="7" applyFill="1" applyBorder="1" applyAlignment="1">
      <alignment horizontal="left"/>
    </xf>
    <xf numFmtId="0" fontId="0" fillId="12" borderId="0" xfId="0" applyFill="1"/>
    <xf numFmtId="0" fontId="9" fillId="12" borderId="0" xfId="7" applyFill="1"/>
    <xf numFmtId="0" fontId="9" fillId="12" borderId="6" xfId="7" applyFill="1" applyBorder="1"/>
    <xf numFmtId="0" fontId="13" fillId="4" borderId="54" xfId="1" applyFont="1" applyAlignment="1">
      <alignment horizontal="left"/>
    </xf>
    <xf numFmtId="0" fontId="1" fillId="10" borderId="6" xfId="0" applyFont="1" applyFill="1" applyBorder="1"/>
    <xf numFmtId="0" fontId="13" fillId="4" borderId="54" xfId="1" applyNumberFormat="1" applyFont="1"/>
    <xf numFmtId="0" fontId="0" fillId="2" borderId="0" xfId="0" applyFill="1" applyAlignment="1">
      <alignment horizontal="left"/>
    </xf>
    <xf numFmtId="0" fontId="7" fillId="6" borderId="25" xfId="4" applyBorder="1" applyAlignment="1">
      <alignment horizontal="left"/>
    </xf>
    <xf numFmtId="11" fontId="7" fillId="6" borderId="54" xfId="4" applyNumberFormat="1" applyAlignment="1">
      <alignment horizontal="right"/>
    </xf>
    <xf numFmtId="0" fontId="7" fillId="6" borderId="26" xfId="4" applyBorder="1" applyAlignment="1">
      <alignment horizontal="right"/>
    </xf>
    <xf numFmtId="0" fontId="0" fillId="0" borderId="1" xfId="0" applyBorder="1" applyAlignment="1">
      <alignment horizontal="right"/>
    </xf>
    <xf numFmtId="0" fontId="1" fillId="10" borderId="8" xfId="0" applyFont="1" applyFill="1" applyBorder="1" applyAlignment="1">
      <alignment horizontal="left"/>
    </xf>
    <xf numFmtId="0" fontId="1" fillId="8" borderId="16" xfId="6" applyFont="1" applyBorder="1"/>
    <xf numFmtId="0" fontId="1" fillId="8" borderId="16" xfId="6" applyFont="1" applyBorder="1" applyAlignment="1">
      <alignment horizontal="left"/>
    </xf>
    <xf numFmtId="0" fontId="0" fillId="9" borderId="0" xfId="0" applyFill="1" applyBorder="1"/>
    <xf numFmtId="0" fontId="8" fillId="9" borderId="0" xfId="0" applyFont="1" applyFill="1"/>
    <xf numFmtId="0" fontId="10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0" fillId="9" borderId="0" xfId="0" applyFill="1" applyAlignment="1">
      <alignment horizontal="left"/>
    </xf>
    <xf numFmtId="0" fontId="13" fillId="4" borderId="26" xfId="1" applyFont="1" applyBorder="1" applyAlignment="1">
      <alignment horizontal="left"/>
    </xf>
    <xf numFmtId="0" fontId="13" fillId="4" borderId="42" xfId="1" applyFont="1" applyBorder="1" applyAlignment="1">
      <alignment horizontal="left"/>
    </xf>
    <xf numFmtId="0" fontId="7" fillId="6" borderId="15" xfId="4" applyBorder="1" applyAlignment="1">
      <alignment horizontal="left"/>
    </xf>
    <xf numFmtId="0" fontId="7" fillId="6" borderId="15" xfId="4" applyBorder="1" applyAlignment="1">
      <alignment horizontal="right"/>
    </xf>
    <xf numFmtId="0" fontId="1" fillId="11" borderId="43" xfId="0" applyFont="1" applyFill="1" applyBorder="1"/>
    <xf numFmtId="0" fontId="9" fillId="11" borderId="0" xfId="7" applyFill="1" applyBorder="1"/>
    <xf numFmtId="0" fontId="16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6" fillId="5" borderId="16" xfId="3" applyBorder="1" applyAlignment="1"/>
    <xf numFmtId="0" fontId="1" fillId="8" borderId="53" xfId="6" applyFont="1" applyBorder="1"/>
    <xf numFmtId="0" fontId="13" fillId="4" borderId="54" xfId="1"/>
    <xf numFmtId="0" fontId="1" fillId="10" borderId="6" xfId="9">
      <alignment horizontal="left"/>
    </xf>
    <xf numFmtId="0" fontId="9" fillId="10" borderId="6" xfId="10"/>
    <xf numFmtId="0" fontId="13" fillId="4" borderId="54" xfId="1" applyAlignment="1">
      <alignment horizontal="left"/>
    </xf>
    <xf numFmtId="0" fontId="13" fillId="4" borderId="54" xfId="1" applyAlignment="1">
      <alignment horizontal="right"/>
    </xf>
    <xf numFmtId="11" fontId="13" fillId="4" borderId="54" xfId="1" applyNumberFormat="1" applyAlignment="1">
      <alignment horizontal="right"/>
    </xf>
    <xf numFmtId="0" fontId="18" fillId="4" borderId="54" xfId="1" applyFont="1" applyAlignment="1">
      <alignment horizontal="left"/>
    </xf>
    <xf numFmtId="0" fontId="18" fillId="4" borderId="54" xfId="1" applyFont="1" applyAlignment="1">
      <alignment horizontal="right"/>
    </xf>
    <xf numFmtId="0" fontId="7" fillId="6" borderId="54" xfId="4"/>
    <xf numFmtId="0" fontId="7" fillId="13" borderId="6" xfId="11" applyBorder="1">
      <alignment horizontal="left"/>
    </xf>
    <xf numFmtId="0" fontId="9" fillId="13" borderId="6" xfId="12" applyBorder="1"/>
    <xf numFmtId="0" fontId="7" fillId="13" borderId="10" xfId="11" applyBorder="1">
      <alignment horizontal="left"/>
    </xf>
    <xf numFmtId="0" fontId="7" fillId="13" borderId="5" xfId="11" applyBorder="1">
      <alignment horizontal="left"/>
    </xf>
    <xf numFmtId="0" fontId="7" fillId="13" borderId="10" xfId="11" applyBorder="1" applyAlignment="1">
      <alignment horizontal="left"/>
    </xf>
    <xf numFmtId="0" fontId="7" fillId="13" borderId="5" xfId="11" applyBorder="1" applyAlignment="1">
      <alignment horizontal="left"/>
    </xf>
    <xf numFmtId="0" fontId="7" fillId="13" borderId="0" xfId="11" applyBorder="1">
      <alignment horizontal="left"/>
    </xf>
    <xf numFmtId="0" fontId="7" fillId="13" borderId="0" xfId="11" applyBorder="1" applyAlignment="1">
      <alignment horizontal="left"/>
    </xf>
    <xf numFmtId="0" fontId="7" fillId="13" borderId="6" xfId="11" applyBorder="1" applyAlignment="1">
      <alignment horizontal="left"/>
    </xf>
    <xf numFmtId="0" fontId="7" fillId="13" borderId="6" xfId="11">
      <alignment horizontal="left"/>
    </xf>
    <xf numFmtId="0" fontId="9" fillId="13" borderId="6" xfId="12" applyAlignment="1">
      <alignment horizontal="left"/>
    </xf>
    <xf numFmtId="0" fontId="9" fillId="13" borderId="6" xfId="12"/>
    <xf numFmtId="0" fontId="1" fillId="0" borderId="0" xfId="0" applyFont="1" applyAlignment="1">
      <alignment horizontal="center" vertical="center"/>
    </xf>
    <xf numFmtId="0" fontId="0" fillId="8" borderId="56" xfId="6" applyFont="1" applyBorder="1" applyAlignment="1"/>
    <xf numFmtId="0" fontId="0" fillId="8" borderId="3" xfId="6" applyFont="1" applyAlignment="1"/>
    <xf numFmtId="0" fontId="15" fillId="0" borderId="0" xfId="8"/>
    <xf numFmtId="0" fontId="9" fillId="0" borderId="0" xfId="7" applyAlignment="1">
      <alignment horizontal="center"/>
    </xf>
    <xf numFmtId="0" fontId="13" fillId="4" borderId="54" xfId="1" applyFont="1" applyAlignment="1">
      <alignment horizontal="center"/>
    </xf>
    <xf numFmtId="0" fontId="13" fillId="4" borderId="15" xfId="1" applyFont="1" applyBorder="1" applyAlignment="1">
      <alignment horizontal="center"/>
    </xf>
    <xf numFmtId="0" fontId="1" fillId="8" borderId="3" xfId="6" applyFont="1" applyAlignment="1">
      <alignment horizontal="center"/>
    </xf>
    <xf numFmtId="0" fontId="15" fillId="9" borderId="33" xfId="8" applyFill="1" applyBorder="1" applyAlignment="1">
      <alignment horizontal="center"/>
    </xf>
    <xf numFmtId="0" fontId="1" fillId="8" borderId="28" xfId="6" applyFont="1" applyBorder="1" applyAlignment="1">
      <alignment horizontal="center"/>
    </xf>
    <xf numFmtId="0" fontId="0" fillId="8" borderId="41" xfId="6" applyFont="1" applyBorder="1" applyAlignment="1">
      <alignment horizontal="center"/>
    </xf>
    <xf numFmtId="0" fontId="0" fillId="8" borderId="29" xfId="6" applyFont="1" applyBorder="1" applyAlignment="1">
      <alignment horizontal="center"/>
    </xf>
    <xf numFmtId="0" fontId="1" fillId="8" borderId="41" xfId="6" applyFont="1" applyBorder="1" applyAlignment="1">
      <alignment horizontal="center"/>
    </xf>
    <xf numFmtId="0" fontId="1" fillId="8" borderId="29" xfId="6" applyFont="1" applyBorder="1" applyAlignment="1">
      <alignment horizontal="center"/>
    </xf>
    <xf numFmtId="0" fontId="13" fillId="4" borderId="17" xfId="1" applyFont="1" applyBorder="1" applyAlignment="1">
      <alignment horizontal="right" vertical="center" wrapText="1"/>
    </xf>
    <xf numFmtId="0" fontId="13" fillId="4" borderId="18" xfId="1" applyFont="1" applyBorder="1" applyAlignment="1">
      <alignment horizontal="right" vertical="center" wrapText="1"/>
    </xf>
    <xf numFmtId="0" fontId="13" fillId="4" borderId="22" xfId="1" applyFont="1" applyBorder="1" applyAlignment="1">
      <alignment horizontal="right" vertical="center" wrapText="1"/>
    </xf>
    <xf numFmtId="0" fontId="13" fillId="4" borderId="23" xfId="1" applyFont="1" applyBorder="1" applyAlignment="1">
      <alignment horizontal="right" vertical="center" wrapText="1"/>
    </xf>
    <xf numFmtId="0" fontId="13" fillId="4" borderId="30" xfId="1" applyFont="1" applyBorder="1" applyAlignment="1">
      <alignment horizontal="right" vertical="center"/>
    </xf>
    <xf numFmtId="0" fontId="13" fillId="4" borderId="31" xfId="1" applyFont="1" applyBorder="1" applyAlignment="1">
      <alignment horizontal="right" vertical="center"/>
    </xf>
    <xf numFmtId="0" fontId="13" fillId="4" borderId="32" xfId="1" applyFont="1" applyBorder="1" applyAlignment="1">
      <alignment vertical="center" wrapText="1"/>
    </xf>
    <xf numFmtId="0" fontId="13" fillId="4" borderId="38" xfId="1" applyFont="1" applyBorder="1" applyAlignment="1">
      <alignment vertical="center"/>
    </xf>
    <xf numFmtId="0" fontId="13" fillId="4" borderId="35" xfId="1" applyFont="1" applyBorder="1" applyAlignment="1">
      <alignment vertical="center"/>
    </xf>
    <xf numFmtId="0" fontId="13" fillId="4" borderId="39" xfId="1" applyFont="1" applyBorder="1" applyAlignment="1">
      <alignment vertical="center"/>
    </xf>
    <xf numFmtId="11" fontId="13" fillId="4" borderId="34" xfId="1" applyNumberFormat="1" applyFont="1" applyBorder="1" applyAlignment="1">
      <alignment horizontal="right" vertical="center"/>
    </xf>
    <xf numFmtId="11" fontId="13" fillId="4" borderId="36" xfId="1" applyNumberFormat="1" applyFont="1" applyBorder="1" applyAlignment="1">
      <alignment horizontal="right" vertical="center"/>
    </xf>
    <xf numFmtId="0" fontId="14" fillId="8" borderId="3" xfId="6" applyFont="1" applyAlignment="1">
      <alignment horizontal="center" vertical="center"/>
    </xf>
    <xf numFmtId="0" fontId="14" fillId="8" borderId="17" xfId="6" applyFont="1" applyBorder="1" applyAlignment="1">
      <alignment horizontal="center" vertical="center"/>
    </xf>
    <xf numFmtId="0" fontId="14" fillId="8" borderId="18" xfId="6" applyFont="1" applyBorder="1" applyAlignment="1">
      <alignment horizontal="center" vertical="center"/>
    </xf>
    <xf numFmtId="0" fontId="14" fillId="8" borderId="19" xfId="6" applyFont="1" applyBorder="1" applyAlignment="1">
      <alignment horizontal="center" vertical="center"/>
    </xf>
    <xf numFmtId="0" fontId="14" fillId="8" borderId="20" xfId="6" applyFont="1" applyBorder="1" applyAlignment="1">
      <alignment horizontal="center" vertical="center"/>
    </xf>
    <xf numFmtId="0" fontId="14" fillId="8" borderId="1" xfId="6" applyFont="1" applyBorder="1" applyAlignment="1">
      <alignment horizontal="center" vertical="center"/>
    </xf>
    <xf numFmtId="0" fontId="14" fillId="8" borderId="21" xfId="6" applyFont="1" applyBorder="1" applyAlignment="1">
      <alignment horizontal="center" vertical="center"/>
    </xf>
    <xf numFmtId="0" fontId="14" fillId="8" borderId="22" xfId="6" applyFont="1" applyBorder="1" applyAlignment="1">
      <alignment horizontal="center" vertical="center"/>
    </xf>
    <xf numFmtId="0" fontId="14" fillId="8" borderId="23" xfId="6" applyFont="1" applyBorder="1" applyAlignment="1">
      <alignment horizontal="center" vertical="center"/>
    </xf>
    <xf numFmtId="0" fontId="14" fillId="8" borderId="24" xfId="6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7" fillId="8" borderId="45" xfId="6" applyFont="1" applyBorder="1" applyAlignment="1">
      <alignment horizontal="center" vertical="center"/>
    </xf>
    <xf numFmtId="0" fontId="17" fillId="8" borderId="46" xfId="6" applyFont="1" applyBorder="1" applyAlignment="1">
      <alignment horizontal="center" vertical="center"/>
    </xf>
    <xf numFmtId="0" fontId="17" fillId="8" borderId="47" xfId="6" applyFont="1" applyBorder="1" applyAlignment="1">
      <alignment horizontal="center" vertical="center"/>
    </xf>
    <xf numFmtId="0" fontId="17" fillId="8" borderId="48" xfId="6" applyFont="1" applyBorder="1" applyAlignment="1">
      <alignment horizontal="center" vertical="center"/>
    </xf>
    <xf numFmtId="0" fontId="17" fillId="8" borderId="3" xfId="6" applyFont="1" applyBorder="1" applyAlignment="1">
      <alignment horizontal="center" vertical="center"/>
    </xf>
    <xf numFmtId="0" fontId="17" fillId="8" borderId="49" xfId="6" applyFont="1" applyBorder="1" applyAlignment="1">
      <alignment horizontal="center" vertical="center"/>
    </xf>
    <xf numFmtId="0" fontId="17" fillId="8" borderId="50" xfId="6" applyFont="1" applyBorder="1" applyAlignment="1">
      <alignment horizontal="center" vertical="center"/>
    </xf>
    <xf numFmtId="0" fontId="17" fillId="8" borderId="51" xfId="6" applyFont="1" applyBorder="1" applyAlignment="1">
      <alignment horizontal="center" vertical="center"/>
    </xf>
    <xf numFmtId="0" fontId="17" fillId="8" borderId="52" xfId="6" applyFont="1" applyBorder="1" applyAlignment="1">
      <alignment horizontal="center" vertical="center"/>
    </xf>
    <xf numFmtId="0" fontId="0" fillId="8" borderId="55" xfId="6" applyFont="1" applyBorder="1" applyAlignment="1">
      <alignment horizontal="center"/>
    </xf>
    <xf numFmtId="0" fontId="0" fillId="8" borderId="56" xfId="6" applyFont="1" applyBorder="1" applyAlignment="1">
      <alignment horizontal="center"/>
    </xf>
    <xf numFmtId="0" fontId="0" fillId="8" borderId="57" xfId="6" applyFont="1" applyBorder="1" applyAlignment="1">
      <alignment horizontal="center"/>
    </xf>
    <xf numFmtId="0" fontId="0" fillId="8" borderId="3" xfId="6" applyFont="1" applyAlignment="1">
      <alignment horizontal="center"/>
    </xf>
    <xf numFmtId="0" fontId="12" fillId="8" borderId="3" xfId="6" applyFont="1" applyAlignment="1">
      <alignment horizontal="center"/>
    </xf>
    <xf numFmtId="0" fontId="7" fillId="8" borderId="3" xfId="6" applyFont="1" applyAlignment="1">
      <alignment horizontal="center"/>
    </xf>
    <xf numFmtId="0" fontId="15" fillId="0" borderId="58" xfId="8" applyBorder="1" applyAlignment="1">
      <alignment horizontal="center"/>
    </xf>
    <xf numFmtId="0" fontId="1" fillId="0" borderId="33" xfId="0" applyFont="1" applyBorder="1" applyAlignment="1">
      <alignment horizontal="center"/>
    </xf>
  </cellXfs>
  <cellStyles count="13">
    <cellStyle name="Avertissement" xfId="2" builtinId="11"/>
    <cellStyle name="Calcul" xfId="4" builtinId="22" customBuiltin="1"/>
    <cellStyle name="Description" xfId="10" xr:uid="{0EB5A28F-333B-4AC0-A01A-07697ADF4093}"/>
    <cellStyle name="Description calcul" xfId="12" xr:uid="{6222BE06-67D5-4346-94DF-94061FC57936}"/>
    <cellStyle name="Entrée" xfId="1" builtinId="20" customBuiltin="1"/>
    <cellStyle name="Lien hypertexte" xfId="8" builtinId="8"/>
    <cellStyle name="Neutre" xfId="3" builtinId="28"/>
    <cellStyle name="Normal" xfId="0" builtinId="0"/>
    <cellStyle name="Note" xfId="6" builtinId="10"/>
    <cellStyle name="Texte explicatif" xfId="7" builtinId="53"/>
    <cellStyle name="Unite" xfId="9" xr:uid="{5F89535B-FB4B-489C-9F49-3546C1068810}"/>
    <cellStyle name="Unite calcul" xfId="11" xr:uid="{C741EC82-E30B-4EAD-9437-4A88EF30637D}"/>
    <cellStyle name="Vérification" xfId="5" builtinId="23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-84.501218852390608</c:v>
                </c:pt>
                <c:pt idx="1">
                  <c:v>-84.501218852390608</c:v>
                </c:pt>
                <c:pt idx="2">
                  <c:v>-84.501218852390608</c:v>
                </c:pt>
                <c:pt idx="3">
                  <c:v>-84.501218852390608</c:v>
                </c:pt>
                <c:pt idx="4">
                  <c:v>-84.501218852390608</c:v>
                </c:pt>
                <c:pt idx="5">
                  <c:v>-84.501218852390608</c:v>
                </c:pt>
                <c:pt idx="6">
                  <c:v>-84.501218852390608</c:v>
                </c:pt>
                <c:pt idx="7">
                  <c:v>-84.501218852390608</c:v>
                </c:pt>
                <c:pt idx="8">
                  <c:v>-84.501218852390608</c:v>
                </c:pt>
                <c:pt idx="9">
                  <c:v>-84.501218852390608</c:v>
                </c:pt>
                <c:pt idx="10">
                  <c:v>-84.501218852390608</c:v>
                </c:pt>
                <c:pt idx="11">
                  <c:v>-84.501218852390608</c:v>
                </c:pt>
                <c:pt idx="12">
                  <c:v>-84.501218852390608</c:v>
                </c:pt>
                <c:pt idx="13">
                  <c:v>-84.501218852390608</c:v>
                </c:pt>
                <c:pt idx="14">
                  <c:v>-84.501218852390608</c:v>
                </c:pt>
                <c:pt idx="15">
                  <c:v>-84.501218852390608</c:v>
                </c:pt>
                <c:pt idx="16">
                  <c:v>-84.501218852390608</c:v>
                </c:pt>
                <c:pt idx="17">
                  <c:v>-84.501218852390608</c:v>
                </c:pt>
                <c:pt idx="18">
                  <c:v>-84.501218852390608</c:v>
                </c:pt>
                <c:pt idx="19">
                  <c:v>-84.501218852390608</c:v>
                </c:pt>
                <c:pt idx="20">
                  <c:v>-84.501218852390608</c:v>
                </c:pt>
                <c:pt idx="21">
                  <c:v>-84.501218852390608</c:v>
                </c:pt>
                <c:pt idx="22">
                  <c:v>-84.501218852390608</c:v>
                </c:pt>
                <c:pt idx="23">
                  <c:v>-84.501218852390608</c:v>
                </c:pt>
                <c:pt idx="24">
                  <c:v>-84.501218852390608</c:v>
                </c:pt>
                <c:pt idx="25">
                  <c:v>-84.501218852390608</c:v>
                </c:pt>
                <c:pt idx="26">
                  <c:v>-84.501218852390608</c:v>
                </c:pt>
                <c:pt idx="27">
                  <c:v>-84.501218852390608</c:v>
                </c:pt>
                <c:pt idx="28">
                  <c:v>-84.501218852390608</c:v>
                </c:pt>
                <c:pt idx="29">
                  <c:v>-84.501218852390608</c:v>
                </c:pt>
                <c:pt idx="30">
                  <c:v>-84.501218852390608</c:v>
                </c:pt>
                <c:pt idx="31">
                  <c:v>-84.501218852390608</c:v>
                </c:pt>
                <c:pt idx="32">
                  <c:v>-84.501218852390608</c:v>
                </c:pt>
                <c:pt idx="33">
                  <c:v>-84.501218852390608</c:v>
                </c:pt>
                <c:pt idx="34">
                  <c:v>-84.501218852390608</c:v>
                </c:pt>
                <c:pt idx="35">
                  <c:v>-84.501218852390608</c:v>
                </c:pt>
                <c:pt idx="36">
                  <c:v>-84.501218852390608</c:v>
                </c:pt>
                <c:pt idx="37">
                  <c:v>-84.501218852390608</c:v>
                </c:pt>
                <c:pt idx="38">
                  <c:v>-84.501218852390608</c:v>
                </c:pt>
                <c:pt idx="39">
                  <c:v>-84.501218852390608</c:v>
                </c:pt>
                <c:pt idx="40">
                  <c:v>-84.501218852390608</c:v>
                </c:pt>
                <c:pt idx="41">
                  <c:v>-84.501218852390608</c:v>
                </c:pt>
                <c:pt idx="42">
                  <c:v>-84.501218852390608</c:v>
                </c:pt>
                <c:pt idx="43">
                  <c:v>-84.501218852390608</c:v>
                </c:pt>
                <c:pt idx="44">
                  <c:v>-84.501218852390608</c:v>
                </c:pt>
                <c:pt idx="45">
                  <c:v>-84.501218852390608</c:v>
                </c:pt>
                <c:pt idx="46">
                  <c:v>-84.501218852390608</c:v>
                </c:pt>
                <c:pt idx="47">
                  <c:v>-84.501218852390608</c:v>
                </c:pt>
                <c:pt idx="48">
                  <c:v>-84.501218852390608</c:v>
                </c:pt>
                <c:pt idx="49">
                  <c:v>-84.501218852390608</c:v>
                </c:pt>
                <c:pt idx="50">
                  <c:v>-84.501218852390608</c:v>
                </c:pt>
                <c:pt idx="51">
                  <c:v>-84.501218852390608</c:v>
                </c:pt>
                <c:pt idx="52">
                  <c:v>-84.501218852390608</c:v>
                </c:pt>
                <c:pt idx="53">
                  <c:v>-84.501218852390608</c:v>
                </c:pt>
                <c:pt idx="54">
                  <c:v>-84.501218852390608</c:v>
                </c:pt>
                <c:pt idx="55">
                  <c:v>-84.501218852390608</c:v>
                </c:pt>
                <c:pt idx="56">
                  <c:v>-84.501218852390608</c:v>
                </c:pt>
                <c:pt idx="57">
                  <c:v>-84.501218852390608</c:v>
                </c:pt>
                <c:pt idx="58">
                  <c:v>-84.501218852390608</c:v>
                </c:pt>
                <c:pt idx="59">
                  <c:v>-84.501218852390608</c:v>
                </c:pt>
                <c:pt idx="60">
                  <c:v>-84.501218852390608</c:v>
                </c:pt>
                <c:pt idx="61">
                  <c:v>-84.501218852390608</c:v>
                </c:pt>
                <c:pt idx="62">
                  <c:v>-84.501218852390608</c:v>
                </c:pt>
                <c:pt idx="63">
                  <c:v>-84.501218852390608</c:v>
                </c:pt>
                <c:pt idx="64">
                  <c:v>-84.501218852390608</c:v>
                </c:pt>
                <c:pt idx="65">
                  <c:v>-84.501218852390608</c:v>
                </c:pt>
                <c:pt idx="66">
                  <c:v>-84.501218852390608</c:v>
                </c:pt>
                <c:pt idx="67">
                  <c:v>-84.501218852390608</c:v>
                </c:pt>
                <c:pt idx="68">
                  <c:v>-84.501218852390608</c:v>
                </c:pt>
                <c:pt idx="69">
                  <c:v>-84.501218852390608</c:v>
                </c:pt>
                <c:pt idx="70">
                  <c:v>-84.501218852390608</c:v>
                </c:pt>
                <c:pt idx="71">
                  <c:v>-84.501218852390608</c:v>
                </c:pt>
                <c:pt idx="72">
                  <c:v>-84.501218852390608</c:v>
                </c:pt>
                <c:pt idx="73">
                  <c:v>-84.501218852390608</c:v>
                </c:pt>
                <c:pt idx="74">
                  <c:v>-84.501218852390608</c:v>
                </c:pt>
                <c:pt idx="75">
                  <c:v>-84.501218852390608</c:v>
                </c:pt>
                <c:pt idx="76">
                  <c:v>-84.501218852390608</c:v>
                </c:pt>
                <c:pt idx="77">
                  <c:v>-84.501218852390608</c:v>
                </c:pt>
                <c:pt idx="78">
                  <c:v>-84.501218852390608</c:v>
                </c:pt>
                <c:pt idx="79">
                  <c:v>-84.501218852390608</c:v>
                </c:pt>
                <c:pt idx="80">
                  <c:v>-84.501218852390608</c:v>
                </c:pt>
                <c:pt idx="81">
                  <c:v>-84.501218852390608</c:v>
                </c:pt>
                <c:pt idx="82">
                  <c:v>-84.501218852390608</c:v>
                </c:pt>
                <c:pt idx="83">
                  <c:v>-84.501218852390608</c:v>
                </c:pt>
                <c:pt idx="84">
                  <c:v>-84.501218852390608</c:v>
                </c:pt>
                <c:pt idx="85">
                  <c:v>-84.501218852390608</c:v>
                </c:pt>
                <c:pt idx="86">
                  <c:v>-84.501218852390608</c:v>
                </c:pt>
                <c:pt idx="87">
                  <c:v>-84.501218852390608</c:v>
                </c:pt>
                <c:pt idx="88">
                  <c:v>-84.501218852390608</c:v>
                </c:pt>
                <c:pt idx="89">
                  <c:v>-84.501218852390608</c:v>
                </c:pt>
                <c:pt idx="90">
                  <c:v>-84.501218852390608</c:v>
                </c:pt>
                <c:pt idx="91">
                  <c:v>-84.501218852390608</c:v>
                </c:pt>
                <c:pt idx="92">
                  <c:v>-84.501218852390608</c:v>
                </c:pt>
                <c:pt idx="93">
                  <c:v>-84.501218852390608</c:v>
                </c:pt>
                <c:pt idx="94">
                  <c:v>-84.501218852390608</c:v>
                </c:pt>
                <c:pt idx="95">
                  <c:v>-84.501218852390608</c:v>
                </c:pt>
                <c:pt idx="96">
                  <c:v>-84.501218852390608</c:v>
                </c:pt>
                <c:pt idx="97">
                  <c:v>-84.501218852390608</c:v>
                </c:pt>
                <c:pt idx="98">
                  <c:v>-84.501218852390608</c:v>
                </c:pt>
                <c:pt idx="99">
                  <c:v>-84.501218852390608</c:v>
                </c:pt>
                <c:pt idx="100">
                  <c:v>-84.501218852390608</c:v>
                </c:pt>
                <c:pt idx="101">
                  <c:v>-84.501218852390608</c:v>
                </c:pt>
                <c:pt idx="102">
                  <c:v>-84.501218852390608</c:v>
                </c:pt>
                <c:pt idx="103">
                  <c:v>-84.501218852390608</c:v>
                </c:pt>
                <c:pt idx="104">
                  <c:v>-84.501218852390608</c:v>
                </c:pt>
                <c:pt idx="105">
                  <c:v>-84.501218852390608</c:v>
                </c:pt>
                <c:pt idx="106">
                  <c:v>-84.501218852390608</c:v>
                </c:pt>
                <c:pt idx="107">
                  <c:v>-84.501218852390608</c:v>
                </c:pt>
                <c:pt idx="108">
                  <c:v>-84.501218852390608</c:v>
                </c:pt>
                <c:pt idx="109">
                  <c:v>-84.501218852390608</c:v>
                </c:pt>
                <c:pt idx="110">
                  <c:v>-84.501218852390608</c:v>
                </c:pt>
                <c:pt idx="111">
                  <c:v>-84.501218852390608</c:v>
                </c:pt>
                <c:pt idx="112">
                  <c:v>-84.501218852390608</c:v>
                </c:pt>
                <c:pt idx="113">
                  <c:v>-84.501218852390608</c:v>
                </c:pt>
                <c:pt idx="114">
                  <c:v>-84.501218852390608</c:v>
                </c:pt>
                <c:pt idx="115">
                  <c:v>-84.501218852390608</c:v>
                </c:pt>
                <c:pt idx="116">
                  <c:v>-84.501218852390608</c:v>
                </c:pt>
                <c:pt idx="117">
                  <c:v>-84.501218852390608</c:v>
                </c:pt>
                <c:pt idx="118">
                  <c:v>-84.501218852390608</c:v>
                </c:pt>
                <c:pt idx="119">
                  <c:v>-84.501218852390608</c:v>
                </c:pt>
                <c:pt idx="120">
                  <c:v>-84.501218852390608</c:v>
                </c:pt>
                <c:pt idx="121">
                  <c:v>-84.501218852390608</c:v>
                </c:pt>
                <c:pt idx="122">
                  <c:v>-84.501218852390608</c:v>
                </c:pt>
                <c:pt idx="123">
                  <c:v>-84.501218852390608</c:v>
                </c:pt>
                <c:pt idx="124">
                  <c:v>-84.501218852390608</c:v>
                </c:pt>
                <c:pt idx="125">
                  <c:v>-84.501218852390608</c:v>
                </c:pt>
                <c:pt idx="126">
                  <c:v>-84.501218852390608</c:v>
                </c:pt>
                <c:pt idx="127">
                  <c:v>-84.501218852390608</c:v>
                </c:pt>
                <c:pt idx="128">
                  <c:v>-84.501218852390608</c:v>
                </c:pt>
                <c:pt idx="129">
                  <c:v>-84.501218852390608</c:v>
                </c:pt>
                <c:pt idx="130">
                  <c:v>-84.501218852390608</c:v>
                </c:pt>
                <c:pt idx="131">
                  <c:v>-84.501218852390608</c:v>
                </c:pt>
                <c:pt idx="132">
                  <c:v>-84.501218852390608</c:v>
                </c:pt>
                <c:pt idx="133">
                  <c:v>-84.501218852390608</c:v>
                </c:pt>
                <c:pt idx="134">
                  <c:v>-84.501218852390608</c:v>
                </c:pt>
                <c:pt idx="135">
                  <c:v>-84.501218852390608</c:v>
                </c:pt>
                <c:pt idx="136">
                  <c:v>-84.501218852390608</c:v>
                </c:pt>
                <c:pt idx="137">
                  <c:v>-84.501218852390608</c:v>
                </c:pt>
                <c:pt idx="138">
                  <c:v>-84.501218852390608</c:v>
                </c:pt>
                <c:pt idx="139">
                  <c:v>-84.501218852390608</c:v>
                </c:pt>
                <c:pt idx="140">
                  <c:v>-84.501218852390608</c:v>
                </c:pt>
                <c:pt idx="141">
                  <c:v>-84.501218852390608</c:v>
                </c:pt>
                <c:pt idx="142">
                  <c:v>-84.501218852390608</c:v>
                </c:pt>
                <c:pt idx="143">
                  <c:v>-84.501218852390608</c:v>
                </c:pt>
                <c:pt idx="144">
                  <c:v>-84.501218852390608</c:v>
                </c:pt>
                <c:pt idx="145">
                  <c:v>-84.501218852390608</c:v>
                </c:pt>
                <c:pt idx="146">
                  <c:v>-84.501218852390608</c:v>
                </c:pt>
                <c:pt idx="147">
                  <c:v>-84.501218852390608</c:v>
                </c:pt>
                <c:pt idx="148">
                  <c:v>-84.501218852390608</c:v>
                </c:pt>
                <c:pt idx="149">
                  <c:v>-84.501218852390608</c:v>
                </c:pt>
                <c:pt idx="150">
                  <c:v>-84.501218852390608</c:v>
                </c:pt>
                <c:pt idx="151">
                  <c:v>-84.501218852390608</c:v>
                </c:pt>
                <c:pt idx="152">
                  <c:v>-84.501218852390608</c:v>
                </c:pt>
                <c:pt idx="153">
                  <c:v>-84.501218852390608</c:v>
                </c:pt>
                <c:pt idx="154">
                  <c:v>-84.501218852390608</c:v>
                </c:pt>
                <c:pt idx="155">
                  <c:v>-84.501218852390608</c:v>
                </c:pt>
                <c:pt idx="156">
                  <c:v>-84.501218852390608</c:v>
                </c:pt>
                <c:pt idx="157">
                  <c:v>-84.501218852390608</c:v>
                </c:pt>
                <c:pt idx="158">
                  <c:v>-84.501218852390608</c:v>
                </c:pt>
                <c:pt idx="159">
                  <c:v>-84.501218852390608</c:v>
                </c:pt>
                <c:pt idx="160">
                  <c:v>-84.501218852390608</c:v>
                </c:pt>
                <c:pt idx="161">
                  <c:v>-84.501218852390608</c:v>
                </c:pt>
                <c:pt idx="162">
                  <c:v>-84.501218852390608</c:v>
                </c:pt>
                <c:pt idx="163">
                  <c:v>-84.501218852390608</c:v>
                </c:pt>
                <c:pt idx="164">
                  <c:v>-84.501218852390608</c:v>
                </c:pt>
                <c:pt idx="165">
                  <c:v>-84.501218852390608</c:v>
                </c:pt>
                <c:pt idx="166">
                  <c:v>-84.501218852390608</c:v>
                </c:pt>
                <c:pt idx="167">
                  <c:v>-84.501218852390608</c:v>
                </c:pt>
                <c:pt idx="168">
                  <c:v>-84.501218852390608</c:v>
                </c:pt>
                <c:pt idx="169">
                  <c:v>-84.501218852390608</c:v>
                </c:pt>
                <c:pt idx="170">
                  <c:v>-84.501218852390608</c:v>
                </c:pt>
                <c:pt idx="171">
                  <c:v>-84.501218852390608</c:v>
                </c:pt>
                <c:pt idx="172">
                  <c:v>-84.501218852390608</c:v>
                </c:pt>
                <c:pt idx="173">
                  <c:v>-84.501218852390608</c:v>
                </c:pt>
                <c:pt idx="174">
                  <c:v>-84.501218852390608</c:v>
                </c:pt>
                <c:pt idx="175">
                  <c:v>-84.501218852390608</c:v>
                </c:pt>
                <c:pt idx="176">
                  <c:v>-84.501218852390608</c:v>
                </c:pt>
                <c:pt idx="177">
                  <c:v>-84.501218852390608</c:v>
                </c:pt>
                <c:pt idx="178">
                  <c:v>-84.501218852390608</c:v>
                </c:pt>
                <c:pt idx="179">
                  <c:v>-84.501218852390608</c:v>
                </c:pt>
                <c:pt idx="180">
                  <c:v>-352.05762848491884</c:v>
                </c:pt>
                <c:pt idx="181">
                  <c:v>-352.05762848491884</c:v>
                </c:pt>
                <c:pt idx="182">
                  <c:v>-352.05762848491884</c:v>
                </c:pt>
                <c:pt idx="183">
                  <c:v>-352.05762848491884</c:v>
                </c:pt>
                <c:pt idx="184">
                  <c:v>-352.05762848491884</c:v>
                </c:pt>
                <c:pt idx="185">
                  <c:v>-352.05762848491884</c:v>
                </c:pt>
                <c:pt idx="186">
                  <c:v>-352.05762848491884</c:v>
                </c:pt>
                <c:pt idx="187">
                  <c:v>-352.05762848491884</c:v>
                </c:pt>
                <c:pt idx="188">
                  <c:v>-352.05762848491884</c:v>
                </c:pt>
                <c:pt idx="189">
                  <c:v>-352.05762848491884</c:v>
                </c:pt>
                <c:pt idx="190">
                  <c:v>-352.05762848491884</c:v>
                </c:pt>
                <c:pt idx="191">
                  <c:v>-352.05762848491884</c:v>
                </c:pt>
                <c:pt idx="192">
                  <c:v>-352.05762848491884</c:v>
                </c:pt>
                <c:pt idx="193">
                  <c:v>-352.05762848491884</c:v>
                </c:pt>
                <c:pt idx="194">
                  <c:v>-352.05762848491884</c:v>
                </c:pt>
                <c:pt idx="195">
                  <c:v>-352.05762848491884</c:v>
                </c:pt>
                <c:pt idx="196">
                  <c:v>-352.05762848491884</c:v>
                </c:pt>
                <c:pt idx="197">
                  <c:v>-352.05762848491884</c:v>
                </c:pt>
                <c:pt idx="198">
                  <c:v>-352.05762848491884</c:v>
                </c:pt>
                <c:pt idx="199">
                  <c:v>-352.05762848491884</c:v>
                </c:pt>
                <c:pt idx="200">
                  <c:v>-352.05762848491884</c:v>
                </c:pt>
                <c:pt idx="201">
                  <c:v>-352.05762848491884</c:v>
                </c:pt>
                <c:pt idx="202">
                  <c:v>-352.05762848491884</c:v>
                </c:pt>
                <c:pt idx="203">
                  <c:v>-352.05762848491884</c:v>
                </c:pt>
                <c:pt idx="204">
                  <c:v>-352.05762848491884</c:v>
                </c:pt>
                <c:pt idx="205">
                  <c:v>-352.05762848491884</c:v>
                </c:pt>
                <c:pt idx="206">
                  <c:v>-352.05762848491884</c:v>
                </c:pt>
                <c:pt idx="207">
                  <c:v>-352.05762848491884</c:v>
                </c:pt>
                <c:pt idx="208">
                  <c:v>-352.05762848491884</c:v>
                </c:pt>
                <c:pt idx="209">
                  <c:v>-352.05762848491884</c:v>
                </c:pt>
                <c:pt idx="210">
                  <c:v>-352.05762848491884</c:v>
                </c:pt>
                <c:pt idx="211">
                  <c:v>-352.05762848491884</c:v>
                </c:pt>
                <c:pt idx="212">
                  <c:v>-352.05762848491884</c:v>
                </c:pt>
                <c:pt idx="213">
                  <c:v>-352.05762848491884</c:v>
                </c:pt>
                <c:pt idx="214">
                  <c:v>-352.05762848491884</c:v>
                </c:pt>
                <c:pt idx="215">
                  <c:v>-352.05762848491884</c:v>
                </c:pt>
                <c:pt idx="216">
                  <c:v>-352.05762848491884</c:v>
                </c:pt>
                <c:pt idx="217">
                  <c:v>-352.05762848491884</c:v>
                </c:pt>
                <c:pt idx="218">
                  <c:v>-352.05762848491884</c:v>
                </c:pt>
                <c:pt idx="219">
                  <c:v>-352.05762848491884</c:v>
                </c:pt>
                <c:pt idx="220">
                  <c:v>-352.05762848491884</c:v>
                </c:pt>
                <c:pt idx="221">
                  <c:v>-352.05762848491884</c:v>
                </c:pt>
                <c:pt idx="222">
                  <c:v>-352.05762848491884</c:v>
                </c:pt>
                <c:pt idx="223">
                  <c:v>-352.05762848491884</c:v>
                </c:pt>
                <c:pt idx="224">
                  <c:v>-352.05762848491884</c:v>
                </c:pt>
                <c:pt idx="225">
                  <c:v>-352.05762848491884</c:v>
                </c:pt>
                <c:pt idx="226">
                  <c:v>-352.05762848491884</c:v>
                </c:pt>
                <c:pt idx="227">
                  <c:v>-352.05762848491884</c:v>
                </c:pt>
                <c:pt idx="228">
                  <c:v>-352.05762848491884</c:v>
                </c:pt>
                <c:pt idx="229">
                  <c:v>-352.05762848491884</c:v>
                </c:pt>
                <c:pt idx="230">
                  <c:v>-352.05762848491884</c:v>
                </c:pt>
                <c:pt idx="231">
                  <c:v>-352.05762848491884</c:v>
                </c:pt>
                <c:pt idx="232">
                  <c:v>-352.05762848491884</c:v>
                </c:pt>
                <c:pt idx="233">
                  <c:v>-352.05762848491884</c:v>
                </c:pt>
                <c:pt idx="234">
                  <c:v>-352.05762848491884</c:v>
                </c:pt>
                <c:pt idx="235">
                  <c:v>-352.05762848491884</c:v>
                </c:pt>
                <c:pt idx="236">
                  <c:v>-352.05762848491884</c:v>
                </c:pt>
                <c:pt idx="237">
                  <c:v>-352.05762848491884</c:v>
                </c:pt>
                <c:pt idx="238">
                  <c:v>-352.05762848491884</c:v>
                </c:pt>
                <c:pt idx="239">
                  <c:v>-352.05762848491884</c:v>
                </c:pt>
                <c:pt idx="240">
                  <c:v>-352.05762848491884</c:v>
                </c:pt>
                <c:pt idx="241">
                  <c:v>-352.05762848491884</c:v>
                </c:pt>
                <c:pt idx="242">
                  <c:v>-352.05762848491884</c:v>
                </c:pt>
                <c:pt idx="243">
                  <c:v>-352.05762848491884</c:v>
                </c:pt>
                <c:pt idx="244">
                  <c:v>-352.05762848491884</c:v>
                </c:pt>
                <c:pt idx="245">
                  <c:v>-352.05762848491884</c:v>
                </c:pt>
                <c:pt idx="246">
                  <c:v>-352.05762848491884</c:v>
                </c:pt>
                <c:pt idx="247">
                  <c:v>-352.05762848491884</c:v>
                </c:pt>
                <c:pt idx="248">
                  <c:v>-352.05762848491884</c:v>
                </c:pt>
                <c:pt idx="249">
                  <c:v>-352.05762848491884</c:v>
                </c:pt>
                <c:pt idx="250">
                  <c:v>-352.05762848491884</c:v>
                </c:pt>
                <c:pt idx="251">
                  <c:v>-352.05762848491884</c:v>
                </c:pt>
                <c:pt idx="252">
                  <c:v>-352.05762848491884</c:v>
                </c:pt>
                <c:pt idx="253">
                  <c:v>-352.05762848491884</c:v>
                </c:pt>
                <c:pt idx="254">
                  <c:v>-352.05762848491884</c:v>
                </c:pt>
                <c:pt idx="255">
                  <c:v>-352.05762848491884</c:v>
                </c:pt>
                <c:pt idx="256">
                  <c:v>-352.05762848491884</c:v>
                </c:pt>
                <c:pt idx="257">
                  <c:v>-352.05762848491884</c:v>
                </c:pt>
                <c:pt idx="258">
                  <c:v>-352.05762848491884</c:v>
                </c:pt>
                <c:pt idx="259">
                  <c:v>-352.05762848491884</c:v>
                </c:pt>
                <c:pt idx="260">
                  <c:v>-352.05762848491884</c:v>
                </c:pt>
                <c:pt idx="261">
                  <c:v>-352.05762848491884</c:v>
                </c:pt>
                <c:pt idx="262">
                  <c:v>-352.05762848491884</c:v>
                </c:pt>
                <c:pt idx="263">
                  <c:v>-352.05762848491884</c:v>
                </c:pt>
                <c:pt idx="264">
                  <c:v>-352.05762848491884</c:v>
                </c:pt>
                <c:pt idx="265">
                  <c:v>-352.05762848491884</c:v>
                </c:pt>
                <c:pt idx="266">
                  <c:v>-352.05762848491884</c:v>
                </c:pt>
                <c:pt idx="267">
                  <c:v>-352.05762848491884</c:v>
                </c:pt>
                <c:pt idx="268">
                  <c:v>-352.05762848491884</c:v>
                </c:pt>
                <c:pt idx="269">
                  <c:v>-352.05762848491884</c:v>
                </c:pt>
                <c:pt idx="270">
                  <c:v>-352.05762848491884</c:v>
                </c:pt>
                <c:pt idx="271">
                  <c:v>-352.05762848491884</c:v>
                </c:pt>
                <c:pt idx="272">
                  <c:v>-352.05762848491884</c:v>
                </c:pt>
                <c:pt idx="273">
                  <c:v>-352.05762848491884</c:v>
                </c:pt>
                <c:pt idx="274">
                  <c:v>-352.05762848491884</c:v>
                </c:pt>
                <c:pt idx="275">
                  <c:v>-352.05762848491884</c:v>
                </c:pt>
                <c:pt idx="276">
                  <c:v>-352.05762848491884</c:v>
                </c:pt>
                <c:pt idx="277">
                  <c:v>-352.05762848491884</c:v>
                </c:pt>
                <c:pt idx="278">
                  <c:v>-352.05762848491884</c:v>
                </c:pt>
                <c:pt idx="279">
                  <c:v>-352.05762848491884</c:v>
                </c:pt>
                <c:pt idx="280">
                  <c:v>-352.05762848491884</c:v>
                </c:pt>
                <c:pt idx="281">
                  <c:v>-352.05762848491884</c:v>
                </c:pt>
                <c:pt idx="282">
                  <c:v>-352.05762848491884</c:v>
                </c:pt>
                <c:pt idx="283">
                  <c:v>-352.05762848491884</c:v>
                </c:pt>
                <c:pt idx="284">
                  <c:v>-352.05762848491884</c:v>
                </c:pt>
                <c:pt idx="285">
                  <c:v>-352.05762848491884</c:v>
                </c:pt>
                <c:pt idx="286">
                  <c:v>-352.05762848491884</c:v>
                </c:pt>
                <c:pt idx="287">
                  <c:v>-352.05762848491884</c:v>
                </c:pt>
                <c:pt idx="288">
                  <c:v>-352.05762848491884</c:v>
                </c:pt>
                <c:pt idx="289">
                  <c:v>-352.05762848491884</c:v>
                </c:pt>
                <c:pt idx="290">
                  <c:v>-352.05762848491884</c:v>
                </c:pt>
                <c:pt idx="291">
                  <c:v>-352.05762848491884</c:v>
                </c:pt>
                <c:pt idx="292">
                  <c:v>-352.05762848491884</c:v>
                </c:pt>
                <c:pt idx="293">
                  <c:v>-352.05762848491884</c:v>
                </c:pt>
                <c:pt idx="294">
                  <c:v>-352.05762848491884</c:v>
                </c:pt>
                <c:pt idx="295">
                  <c:v>-352.05762848491884</c:v>
                </c:pt>
                <c:pt idx="296">
                  <c:v>-352.05762848491884</c:v>
                </c:pt>
                <c:pt idx="297">
                  <c:v>-352.05762848491884</c:v>
                </c:pt>
                <c:pt idx="298">
                  <c:v>-352.05762848491884</c:v>
                </c:pt>
                <c:pt idx="299">
                  <c:v>-352.05762848491884</c:v>
                </c:pt>
                <c:pt idx="300">
                  <c:v>-352.05762848491884</c:v>
                </c:pt>
                <c:pt idx="301">
                  <c:v>-352.05762848491884</c:v>
                </c:pt>
                <c:pt idx="302">
                  <c:v>-352.05762848491884</c:v>
                </c:pt>
                <c:pt idx="303">
                  <c:v>-352.05762848491884</c:v>
                </c:pt>
                <c:pt idx="304">
                  <c:v>-352.05762848491884</c:v>
                </c:pt>
                <c:pt idx="305">
                  <c:v>-352.05762848491884</c:v>
                </c:pt>
                <c:pt idx="306">
                  <c:v>-352.05762848491884</c:v>
                </c:pt>
                <c:pt idx="307">
                  <c:v>-352.05762848491884</c:v>
                </c:pt>
                <c:pt idx="308">
                  <c:v>-352.05762848491884</c:v>
                </c:pt>
                <c:pt idx="309">
                  <c:v>-352.05762848491884</c:v>
                </c:pt>
                <c:pt idx="310">
                  <c:v>-352.05762848491884</c:v>
                </c:pt>
                <c:pt idx="311">
                  <c:v>-352.05762848491884</c:v>
                </c:pt>
                <c:pt idx="312">
                  <c:v>-352.05762848491884</c:v>
                </c:pt>
                <c:pt idx="313">
                  <c:v>-352.05762848491884</c:v>
                </c:pt>
                <c:pt idx="314">
                  <c:v>-352.05762848491884</c:v>
                </c:pt>
                <c:pt idx="315">
                  <c:v>-352.05762848491884</c:v>
                </c:pt>
                <c:pt idx="316">
                  <c:v>-352.05762848491884</c:v>
                </c:pt>
                <c:pt idx="317">
                  <c:v>-352.05762848491884</c:v>
                </c:pt>
                <c:pt idx="318">
                  <c:v>-352.05762848491884</c:v>
                </c:pt>
                <c:pt idx="319">
                  <c:v>-352.05762848491884</c:v>
                </c:pt>
                <c:pt idx="320">
                  <c:v>-352.05762848491884</c:v>
                </c:pt>
                <c:pt idx="321">
                  <c:v>-352.05762848491884</c:v>
                </c:pt>
                <c:pt idx="322">
                  <c:v>-352.05762848491884</c:v>
                </c:pt>
                <c:pt idx="323">
                  <c:v>-352.05762848491884</c:v>
                </c:pt>
                <c:pt idx="324">
                  <c:v>-352.05762848491884</c:v>
                </c:pt>
                <c:pt idx="325">
                  <c:v>-352.05762848491884</c:v>
                </c:pt>
                <c:pt idx="326">
                  <c:v>-352.05762848491884</c:v>
                </c:pt>
                <c:pt idx="327">
                  <c:v>-352.05762848491884</c:v>
                </c:pt>
                <c:pt idx="328">
                  <c:v>-352.05762848491884</c:v>
                </c:pt>
                <c:pt idx="329">
                  <c:v>-352.05762848491884</c:v>
                </c:pt>
                <c:pt idx="330">
                  <c:v>-352.05762848491884</c:v>
                </c:pt>
                <c:pt idx="331">
                  <c:v>-352.05762848491884</c:v>
                </c:pt>
                <c:pt idx="332">
                  <c:v>-352.05762848491884</c:v>
                </c:pt>
                <c:pt idx="333">
                  <c:v>-352.05762848491884</c:v>
                </c:pt>
                <c:pt idx="334">
                  <c:v>-352.05762848491884</c:v>
                </c:pt>
                <c:pt idx="335">
                  <c:v>-352.05762848491884</c:v>
                </c:pt>
                <c:pt idx="336">
                  <c:v>-352.05762848491884</c:v>
                </c:pt>
                <c:pt idx="337">
                  <c:v>-352.05762848491884</c:v>
                </c:pt>
                <c:pt idx="338">
                  <c:v>-352.05762848491884</c:v>
                </c:pt>
                <c:pt idx="339">
                  <c:v>-352.05762848491884</c:v>
                </c:pt>
                <c:pt idx="340">
                  <c:v>-352.05762848491884</c:v>
                </c:pt>
                <c:pt idx="341">
                  <c:v>-352.05762848491884</c:v>
                </c:pt>
                <c:pt idx="342">
                  <c:v>-352.05762848491884</c:v>
                </c:pt>
                <c:pt idx="343">
                  <c:v>-352.05762848491884</c:v>
                </c:pt>
                <c:pt idx="344">
                  <c:v>-352.05762848491884</c:v>
                </c:pt>
                <c:pt idx="345">
                  <c:v>-352.05762848491884</c:v>
                </c:pt>
                <c:pt idx="346">
                  <c:v>-352.05762848491884</c:v>
                </c:pt>
                <c:pt idx="347">
                  <c:v>-352.05762848491884</c:v>
                </c:pt>
                <c:pt idx="348">
                  <c:v>-352.05762848491884</c:v>
                </c:pt>
                <c:pt idx="349">
                  <c:v>-352.05762848491884</c:v>
                </c:pt>
                <c:pt idx="350">
                  <c:v>-352.05762848491884</c:v>
                </c:pt>
                <c:pt idx="351">
                  <c:v>-352.05762848491884</c:v>
                </c:pt>
                <c:pt idx="352">
                  <c:v>-352.05762848491884</c:v>
                </c:pt>
                <c:pt idx="353">
                  <c:v>-352.05762848491884</c:v>
                </c:pt>
                <c:pt idx="354">
                  <c:v>-352.05762848491884</c:v>
                </c:pt>
                <c:pt idx="355">
                  <c:v>-352.05762848491884</c:v>
                </c:pt>
                <c:pt idx="356">
                  <c:v>-352.05762848491884</c:v>
                </c:pt>
                <c:pt idx="357">
                  <c:v>-352.05762848491884</c:v>
                </c:pt>
                <c:pt idx="358">
                  <c:v>-352.05762848491884</c:v>
                </c:pt>
                <c:pt idx="359">
                  <c:v>-352.05762848491884</c:v>
                </c:pt>
                <c:pt idx="360">
                  <c:v>-352.05762848491884</c:v>
                </c:pt>
                <c:pt idx="361">
                  <c:v>-352.05762848491884</c:v>
                </c:pt>
                <c:pt idx="362">
                  <c:v>-352.05762848491884</c:v>
                </c:pt>
                <c:pt idx="363">
                  <c:v>-352.05762848491884</c:v>
                </c:pt>
                <c:pt idx="364">
                  <c:v>-352.05762848491884</c:v>
                </c:pt>
                <c:pt idx="365">
                  <c:v>-352.05762848491884</c:v>
                </c:pt>
                <c:pt idx="366">
                  <c:v>-352.05762848491884</c:v>
                </c:pt>
                <c:pt idx="367">
                  <c:v>-352.05762848491884</c:v>
                </c:pt>
                <c:pt idx="368">
                  <c:v>-352.05762848491884</c:v>
                </c:pt>
                <c:pt idx="369">
                  <c:v>-352.05762848491884</c:v>
                </c:pt>
                <c:pt idx="370">
                  <c:v>-352.05762848491884</c:v>
                </c:pt>
                <c:pt idx="371">
                  <c:v>-352.05762848491884</c:v>
                </c:pt>
                <c:pt idx="372">
                  <c:v>-352.05762848491884</c:v>
                </c:pt>
                <c:pt idx="373">
                  <c:v>-352.05762848491884</c:v>
                </c:pt>
                <c:pt idx="374">
                  <c:v>-352.05762848491884</c:v>
                </c:pt>
                <c:pt idx="375">
                  <c:v>-352.05762848491884</c:v>
                </c:pt>
                <c:pt idx="376">
                  <c:v>-352.05762848491884</c:v>
                </c:pt>
                <c:pt idx="377">
                  <c:v>-352.05762848491884</c:v>
                </c:pt>
                <c:pt idx="378">
                  <c:v>-352.05762848491884</c:v>
                </c:pt>
                <c:pt idx="379">
                  <c:v>-352.05762848491884</c:v>
                </c:pt>
                <c:pt idx="380">
                  <c:v>-352.05762848491884</c:v>
                </c:pt>
                <c:pt idx="381">
                  <c:v>-352.05762848491884</c:v>
                </c:pt>
                <c:pt idx="382">
                  <c:v>-352.05762848491884</c:v>
                </c:pt>
                <c:pt idx="383">
                  <c:v>-352.05762848491884</c:v>
                </c:pt>
                <c:pt idx="384">
                  <c:v>-352.05762848491884</c:v>
                </c:pt>
                <c:pt idx="385">
                  <c:v>-352.05762848491884</c:v>
                </c:pt>
                <c:pt idx="386">
                  <c:v>-352.05762848491884</c:v>
                </c:pt>
                <c:pt idx="387">
                  <c:v>-352.05762848491884</c:v>
                </c:pt>
                <c:pt idx="388">
                  <c:v>-352.05762848491884</c:v>
                </c:pt>
                <c:pt idx="389">
                  <c:v>-352.05762848491884</c:v>
                </c:pt>
                <c:pt idx="390">
                  <c:v>-352.05762848491884</c:v>
                </c:pt>
                <c:pt idx="391">
                  <c:v>-352.05762848491884</c:v>
                </c:pt>
                <c:pt idx="392">
                  <c:v>-352.05762848491884</c:v>
                </c:pt>
                <c:pt idx="393">
                  <c:v>-352.05762848491884</c:v>
                </c:pt>
                <c:pt idx="394">
                  <c:v>-352.05762848491884</c:v>
                </c:pt>
                <c:pt idx="395">
                  <c:v>-352.05762848491884</c:v>
                </c:pt>
                <c:pt idx="396">
                  <c:v>-352.05762848491884</c:v>
                </c:pt>
                <c:pt idx="397">
                  <c:v>-352.05762848491884</c:v>
                </c:pt>
                <c:pt idx="398">
                  <c:v>-352.05762848491884</c:v>
                </c:pt>
                <c:pt idx="399">
                  <c:v>-352.05762848491884</c:v>
                </c:pt>
                <c:pt idx="400">
                  <c:v>-352.05762848491884</c:v>
                </c:pt>
                <c:pt idx="401">
                  <c:v>-352.05762848491884</c:v>
                </c:pt>
                <c:pt idx="402">
                  <c:v>-352.05762848491884</c:v>
                </c:pt>
                <c:pt idx="403">
                  <c:v>-352.05762848491884</c:v>
                </c:pt>
                <c:pt idx="404">
                  <c:v>-352.05762848491884</c:v>
                </c:pt>
                <c:pt idx="405">
                  <c:v>-352.05762848491884</c:v>
                </c:pt>
                <c:pt idx="406">
                  <c:v>-352.05762848491884</c:v>
                </c:pt>
                <c:pt idx="407">
                  <c:v>-352.05762848491884</c:v>
                </c:pt>
                <c:pt idx="408">
                  <c:v>-352.05762848491884</c:v>
                </c:pt>
                <c:pt idx="409">
                  <c:v>-352.05762848491884</c:v>
                </c:pt>
                <c:pt idx="410">
                  <c:v>-352.05762848491884</c:v>
                </c:pt>
                <c:pt idx="411">
                  <c:v>-352.05762848491884</c:v>
                </c:pt>
                <c:pt idx="412">
                  <c:v>-352.05762848491884</c:v>
                </c:pt>
                <c:pt idx="413">
                  <c:v>-352.05762848491884</c:v>
                </c:pt>
                <c:pt idx="414">
                  <c:v>-352.05762848491884</c:v>
                </c:pt>
                <c:pt idx="415">
                  <c:v>-352.05762848491884</c:v>
                </c:pt>
                <c:pt idx="416">
                  <c:v>-352.05762848491884</c:v>
                </c:pt>
                <c:pt idx="417">
                  <c:v>-352.05762848491884</c:v>
                </c:pt>
                <c:pt idx="418">
                  <c:v>-352.05762848491884</c:v>
                </c:pt>
                <c:pt idx="419">
                  <c:v>-352.05762848491884</c:v>
                </c:pt>
                <c:pt idx="420">
                  <c:v>-352.05762848491884</c:v>
                </c:pt>
                <c:pt idx="421">
                  <c:v>-352.05762848491884</c:v>
                </c:pt>
                <c:pt idx="422">
                  <c:v>-352.05762848491884</c:v>
                </c:pt>
                <c:pt idx="423">
                  <c:v>-352.05762848491884</c:v>
                </c:pt>
                <c:pt idx="424">
                  <c:v>-352.05762848491884</c:v>
                </c:pt>
                <c:pt idx="425">
                  <c:v>-352.05762848491884</c:v>
                </c:pt>
                <c:pt idx="426">
                  <c:v>-352.05762848491884</c:v>
                </c:pt>
                <c:pt idx="427">
                  <c:v>-352.05762848491884</c:v>
                </c:pt>
                <c:pt idx="428">
                  <c:v>-352.05762848491884</c:v>
                </c:pt>
                <c:pt idx="429">
                  <c:v>-352.05762848491884</c:v>
                </c:pt>
                <c:pt idx="430">
                  <c:v>-352.05762848491884</c:v>
                </c:pt>
                <c:pt idx="431">
                  <c:v>-352.05762848491884</c:v>
                </c:pt>
                <c:pt idx="432">
                  <c:v>-352.05762848491884</c:v>
                </c:pt>
                <c:pt idx="433">
                  <c:v>-352.05762848491884</c:v>
                </c:pt>
                <c:pt idx="434">
                  <c:v>-352.05762848491884</c:v>
                </c:pt>
                <c:pt idx="435">
                  <c:v>-352.05762848491884</c:v>
                </c:pt>
                <c:pt idx="436">
                  <c:v>-352.05762848491884</c:v>
                </c:pt>
                <c:pt idx="437">
                  <c:v>-352.05762848491884</c:v>
                </c:pt>
                <c:pt idx="438">
                  <c:v>-352.05762848491884</c:v>
                </c:pt>
                <c:pt idx="439">
                  <c:v>-352.05762848491884</c:v>
                </c:pt>
                <c:pt idx="440">
                  <c:v>-352.05762848491884</c:v>
                </c:pt>
                <c:pt idx="441">
                  <c:v>-352.05762848491884</c:v>
                </c:pt>
                <c:pt idx="442">
                  <c:v>-352.05762848491884</c:v>
                </c:pt>
                <c:pt idx="443">
                  <c:v>-352.05762848491884</c:v>
                </c:pt>
                <c:pt idx="444">
                  <c:v>-352.05762848491884</c:v>
                </c:pt>
                <c:pt idx="445">
                  <c:v>-352.05762848491884</c:v>
                </c:pt>
                <c:pt idx="446">
                  <c:v>-352.05762848491884</c:v>
                </c:pt>
                <c:pt idx="447">
                  <c:v>-352.05762848491884</c:v>
                </c:pt>
                <c:pt idx="448">
                  <c:v>-352.05762848491884</c:v>
                </c:pt>
                <c:pt idx="449">
                  <c:v>-352.05762848491884</c:v>
                </c:pt>
                <c:pt idx="450">
                  <c:v>-352.05762848491884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-8.4501218852390618</c:v>
                </c:pt>
                <c:pt idx="2">
                  <c:v>-16.900243770478124</c:v>
                </c:pt>
                <c:pt idx="3">
                  <c:v>-25.350365655717187</c:v>
                </c:pt>
                <c:pt idx="4">
                  <c:v>-33.800487540956247</c:v>
                </c:pt>
                <c:pt idx="5">
                  <c:v>-42.250609426195304</c:v>
                </c:pt>
                <c:pt idx="6">
                  <c:v>-50.70073131143436</c:v>
                </c:pt>
                <c:pt idx="7">
                  <c:v>-59.150853196673424</c:v>
                </c:pt>
                <c:pt idx="8">
                  <c:v>-67.60097508191248</c:v>
                </c:pt>
                <c:pt idx="9">
                  <c:v>-76.051096967151537</c:v>
                </c:pt>
                <c:pt idx="10">
                  <c:v>-84.501218852390593</c:v>
                </c:pt>
                <c:pt idx="11">
                  <c:v>-92.951340737629664</c:v>
                </c:pt>
                <c:pt idx="12">
                  <c:v>-101.40146262286872</c:v>
                </c:pt>
                <c:pt idx="13">
                  <c:v>-109.85158450810779</c:v>
                </c:pt>
                <c:pt idx="14">
                  <c:v>-118.30170639334686</c:v>
                </c:pt>
                <c:pt idx="15">
                  <c:v>-126.75182827858593</c:v>
                </c:pt>
                <c:pt idx="16">
                  <c:v>-135.20195016382499</c:v>
                </c:pt>
                <c:pt idx="17">
                  <c:v>-143.65207204906406</c:v>
                </c:pt>
                <c:pt idx="18">
                  <c:v>-152.10219393430313</c:v>
                </c:pt>
                <c:pt idx="19">
                  <c:v>-160.5523158195422</c:v>
                </c:pt>
                <c:pt idx="20">
                  <c:v>-169.00243770478124</c:v>
                </c:pt>
                <c:pt idx="21">
                  <c:v>-177.45255959002031</c:v>
                </c:pt>
                <c:pt idx="22">
                  <c:v>-185.90268147525939</c:v>
                </c:pt>
                <c:pt idx="23">
                  <c:v>-194.35280336049846</c:v>
                </c:pt>
                <c:pt idx="24">
                  <c:v>-202.80292524573753</c:v>
                </c:pt>
                <c:pt idx="25">
                  <c:v>-211.2530471309766</c:v>
                </c:pt>
                <c:pt idx="26">
                  <c:v>-219.70316901621567</c:v>
                </c:pt>
                <c:pt idx="27">
                  <c:v>-228.15329090145474</c:v>
                </c:pt>
                <c:pt idx="28">
                  <c:v>-236.60341278669381</c:v>
                </c:pt>
                <c:pt idx="29">
                  <c:v>-245.05353467193288</c:v>
                </c:pt>
                <c:pt idx="30">
                  <c:v>-253.50365655717192</c:v>
                </c:pt>
                <c:pt idx="31">
                  <c:v>-261.95377844241102</c:v>
                </c:pt>
                <c:pt idx="32">
                  <c:v>-270.40390032765009</c:v>
                </c:pt>
                <c:pt idx="33">
                  <c:v>-278.85402221288916</c:v>
                </c:pt>
                <c:pt idx="34">
                  <c:v>-287.30414409812823</c:v>
                </c:pt>
                <c:pt idx="35">
                  <c:v>-295.7542659833673</c:v>
                </c:pt>
                <c:pt idx="36">
                  <c:v>-304.20438786860632</c:v>
                </c:pt>
                <c:pt idx="37">
                  <c:v>-312.65450975384539</c:v>
                </c:pt>
                <c:pt idx="38">
                  <c:v>-321.10463163908446</c:v>
                </c:pt>
                <c:pt idx="39">
                  <c:v>-329.55475352432353</c:v>
                </c:pt>
                <c:pt idx="40">
                  <c:v>-338.0048754095626</c:v>
                </c:pt>
                <c:pt idx="41">
                  <c:v>-346.45499729480161</c:v>
                </c:pt>
                <c:pt idx="42">
                  <c:v>-354.90511918004063</c:v>
                </c:pt>
                <c:pt idx="43">
                  <c:v>-363.3552410652797</c:v>
                </c:pt>
                <c:pt idx="44">
                  <c:v>-371.80536295051871</c:v>
                </c:pt>
                <c:pt idx="45">
                  <c:v>-380.25548483575773</c:v>
                </c:pt>
                <c:pt idx="46">
                  <c:v>-388.70560672099674</c:v>
                </c:pt>
                <c:pt idx="47">
                  <c:v>-397.15572860623581</c:v>
                </c:pt>
                <c:pt idx="48">
                  <c:v>-405.60585049147483</c:v>
                </c:pt>
                <c:pt idx="49">
                  <c:v>-414.05597237671384</c:v>
                </c:pt>
                <c:pt idx="50">
                  <c:v>-422.50609426195291</c:v>
                </c:pt>
                <c:pt idx="51">
                  <c:v>-430.95621614719192</c:v>
                </c:pt>
                <c:pt idx="52">
                  <c:v>-439.40633803243094</c:v>
                </c:pt>
                <c:pt idx="53">
                  <c:v>-447.85645991767001</c:v>
                </c:pt>
                <c:pt idx="54">
                  <c:v>-456.30658180290902</c:v>
                </c:pt>
                <c:pt idx="55">
                  <c:v>-464.75670368814804</c:v>
                </c:pt>
                <c:pt idx="56">
                  <c:v>-473.20682557338705</c:v>
                </c:pt>
                <c:pt idx="57">
                  <c:v>-481.65694745862612</c:v>
                </c:pt>
                <c:pt idx="58">
                  <c:v>-490.10706934386513</c:v>
                </c:pt>
                <c:pt idx="59">
                  <c:v>-498.55719122910415</c:v>
                </c:pt>
                <c:pt idx="60">
                  <c:v>-507.00731311434322</c:v>
                </c:pt>
                <c:pt idx="61">
                  <c:v>-515.45743499958223</c:v>
                </c:pt>
                <c:pt idx="62">
                  <c:v>-523.90755688482125</c:v>
                </c:pt>
                <c:pt idx="63">
                  <c:v>-532.35767877006026</c:v>
                </c:pt>
                <c:pt idx="64">
                  <c:v>-540.80780065529927</c:v>
                </c:pt>
                <c:pt idx="65">
                  <c:v>-549.2579225405384</c:v>
                </c:pt>
                <c:pt idx="66">
                  <c:v>-557.70804442577742</c:v>
                </c:pt>
                <c:pt idx="67">
                  <c:v>-566.15816631101643</c:v>
                </c:pt>
                <c:pt idx="68">
                  <c:v>-574.60828819625544</c:v>
                </c:pt>
                <c:pt idx="69">
                  <c:v>-583.05841008149446</c:v>
                </c:pt>
                <c:pt idx="70">
                  <c:v>-591.50853196673347</c:v>
                </c:pt>
                <c:pt idx="71">
                  <c:v>-599.95865385197249</c:v>
                </c:pt>
                <c:pt idx="72">
                  <c:v>-608.40877573721161</c:v>
                </c:pt>
                <c:pt idx="73">
                  <c:v>-616.85889762245063</c:v>
                </c:pt>
                <c:pt idx="74">
                  <c:v>-625.30901950768964</c:v>
                </c:pt>
                <c:pt idx="75">
                  <c:v>-633.75914139292865</c:v>
                </c:pt>
                <c:pt idx="76">
                  <c:v>-642.20926327816767</c:v>
                </c:pt>
                <c:pt idx="77">
                  <c:v>-650.65938516340668</c:v>
                </c:pt>
                <c:pt idx="78">
                  <c:v>-659.1095070486457</c:v>
                </c:pt>
                <c:pt idx="79">
                  <c:v>-667.55962893388482</c:v>
                </c:pt>
                <c:pt idx="80">
                  <c:v>-676.00975081912384</c:v>
                </c:pt>
                <c:pt idx="81">
                  <c:v>-684.45987270436285</c:v>
                </c:pt>
                <c:pt idx="82">
                  <c:v>-692.90999458960187</c:v>
                </c:pt>
                <c:pt idx="83">
                  <c:v>-701.36011647484088</c:v>
                </c:pt>
                <c:pt idx="84">
                  <c:v>-709.81023836007989</c:v>
                </c:pt>
                <c:pt idx="85">
                  <c:v>-718.26036024531891</c:v>
                </c:pt>
                <c:pt idx="86">
                  <c:v>-726.71048213055803</c:v>
                </c:pt>
                <c:pt idx="87">
                  <c:v>-735.16060401579705</c:v>
                </c:pt>
                <c:pt idx="88">
                  <c:v>-743.61072590103606</c:v>
                </c:pt>
                <c:pt idx="89">
                  <c:v>-752.06084778627508</c:v>
                </c:pt>
                <c:pt idx="90">
                  <c:v>-760.51096967151409</c:v>
                </c:pt>
                <c:pt idx="91">
                  <c:v>-768.9610915567531</c:v>
                </c:pt>
                <c:pt idx="92">
                  <c:v>-777.41121344199223</c:v>
                </c:pt>
                <c:pt idx="93">
                  <c:v>-785.86133532723125</c:v>
                </c:pt>
                <c:pt idx="94">
                  <c:v>-794.31145721247026</c:v>
                </c:pt>
                <c:pt idx="95">
                  <c:v>-802.76157909770927</c:v>
                </c:pt>
                <c:pt idx="96">
                  <c:v>-811.21170098294829</c:v>
                </c:pt>
                <c:pt idx="97">
                  <c:v>-819.6618228681873</c:v>
                </c:pt>
                <c:pt idx="98">
                  <c:v>-828.11194475342631</c:v>
                </c:pt>
                <c:pt idx="99">
                  <c:v>-836.56206663866544</c:v>
                </c:pt>
                <c:pt idx="100">
                  <c:v>-845.01218852390446</c:v>
                </c:pt>
                <c:pt idx="101">
                  <c:v>-853.46231040914347</c:v>
                </c:pt>
                <c:pt idx="102">
                  <c:v>-861.91243229438248</c:v>
                </c:pt>
                <c:pt idx="103">
                  <c:v>-870.3625541796215</c:v>
                </c:pt>
                <c:pt idx="104">
                  <c:v>-878.81267606486051</c:v>
                </c:pt>
                <c:pt idx="105">
                  <c:v>-887.26279795009953</c:v>
                </c:pt>
                <c:pt idx="106">
                  <c:v>-895.71291983533865</c:v>
                </c:pt>
                <c:pt idx="107">
                  <c:v>-904.16304172057767</c:v>
                </c:pt>
                <c:pt idx="108">
                  <c:v>-912.61316360581668</c:v>
                </c:pt>
                <c:pt idx="109">
                  <c:v>-921.06328549105569</c:v>
                </c:pt>
                <c:pt idx="110">
                  <c:v>-929.51340737629471</c:v>
                </c:pt>
                <c:pt idx="111">
                  <c:v>-937.96352926153372</c:v>
                </c:pt>
                <c:pt idx="112">
                  <c:v>-946.41365114677285</c:v>
                </c:pt>
                <c:pt idx="113">
                  <c:v>-954.86377303201186</c:v>
                </c:pt>
                <c:pt idx="114">
                  <c:v>-963.31389491725088</c:v>
                </c:pt>
                <c:pt idx="115">
                  <c:v>-971.76401680248989</c:v>
                </c:pt>
                <c:pt idx="116">
                  <c:v>-980.21413868772891</c:v>
                </c:pt>
                <c:pt idx="117">
                  <c:v>-988.66426057296792</c:v>
                </c:pt>
                <c:pt idx="118">
                  <c:v>-997.11438245820693</c:v>
                </c:pt>
                <c:pt idx="119">
                  <c:v>-1005.5645043434461</c:v>
                </c:pt>
                <c:pt idx="120">
                  <c:v>-1014.0146262286851</c:v>
                </c:pt>
                <c:pt idx="121">
                  <c:v>-1022.4647481139241</c:v>
                </c:pt>
                <c:pt idx="122">
                  <c:v>-1030.9148699991631</c:v>
                </c:pt>
                <c:pt idx="123">
                  <c:v>-1039.3649918844021</c:v>
                </c:pt>
                <c:pt idx="124">
                  <c:v>-1047.8151137696411</c:v>
                </c:pt>
                <c:pt idx="125">
                  <c:v>-1056.2652356548801</c:v>
                </c:pt>
                <c:pt idx="126">
                  <c:v>-1064.7153575401192</c:v>
                </c:pt>
                <c:pt idx="127">
                  <c:v>-1073.1654794253582</c:v>
                </c:pt>
                <c:pt idx="128">
                  <c:v>-1081.6156013105972</c:v>
                </c:pt>
                <c:pt idx="129">
                  <c:v>-1090.0657231958364</c:v>
                </c:pt>
                <c:pt idx="130">
                  <c:v>-1098.5158450810754</c:v>
                </c:pt>
                <c:pt idx="131">
                  <c:v>-1106.9659669663145</c:v>
                </c:pt>
                <c:pt idx="132">
                  <c:v>-1115.4160888515535</c:v>
                </c:pt>
                <c:pt idx="133">
                  <c:v>-1123.8662107367925</c:v>
                </c:pt>
                <c:pt idx="134">
                  <c:v>-1132.3163326220315</c:v>
                </c:pt>
                <c:pt idx="135">
                  <c:v>-1140.7664545072705</c:v>
                </c:pt>
                <c:pt idx="136">
                  <c:v>-1149.2165763925095</c:v>
                </c:pt>
                <c:pt idx="137">
                  <c:v>-1157.6666982777485</c:v>
                </c:pt>
                <c:pt idx="138">
                  <c:v>-1166.1168201629876</c:v>
                </c:pt>
                <c:pt idx="139">
                  <c:v>-1174.5669420482266</c:v>
                </c:pt>
                <c:pt idx="140">
                  <c:v>-1183.0170639334656</c:v>
                </c:pt>
                <c:pt idx="141">
                  <c:v>-1191.4671858187046</c:v>
                </c:pt>
                <c:pt idx="142">
                  <c:v>-1199.9173077039436</c:v>
                </c:pt>
                <c:pt idx="143">
                  <c:v>-1208.3674295891828</c:v>
                </c:pt>
                <c:pt idx="144">
                  <c:v>-1216.8175514744219</c:v>
                </c:pt>
                <c:pt idx="145">
                  <c:v>-1225.2676733596609</c:v>
                </c:pt>
                <c:pt idx="146">
                  <c:v>-1233.7177952448999</c:v>
                </c:pt>
                <c:pt idx="147">
                  <c:v>-1242.1679171301389</c:v>
                </c:pt>
                <c:pt idx="148">
                  <c:v>-1250.6180390153779</c:v>
                </c:pt>
                <c:pt idx="149">
                  <c:v>-1259.0681609006169</c:v>
                </c:pt>
                <c:pt idx="150">
                  <c:v>-1267.5182827858559</c:v>
                </c:pt>
                <c:pt idx="151">
                  <c:v>-1275.968404671095</c:v>
                </c:pt>
                <c:pt idx="152">
                  <c:v>-1284.418526556334</c:v>
                </c:pt>
                <c:pt idx="153">
                  <c:v>-1292.868648441573</c:v>
                </c:pt>
                <c:pt idx="154">
                  <c:v>-1301.318770326812</c:v>
                </c:pt>
                <c:pt idx="155">
                  <c:v>-1309.768892212051</c:v>
                </c:pt>
                <c:pt idx="156">
                  <c:v>-1318.2190140972903</c:v>
                </c:pt>
                <c:pt idx="157">
                  <c:v>-1326.6691359825293</c:v>
                </c:pt>
                <c:pt idx="158">
                  <c:v>-1335.1192578677683</c:v>
                </c:pt>
                <c:pt idx="159">
                  <c:v>-1343.5693797530073</c:v>
                </c:pt>
                <c:pt idx="160">
                  <c:v>-1352.0195016382463</c:v>
                </c:pt>
                <c:pt idx="161">
                  <c:v>-1360.4696235234853</c:v>
                </c:pt>
                <c:pt idx="162">
                  <c:v>-1368.9197454087246</c:v>
                </c:pt>
                <c:pt idx="163">
                  <c:v>-1377.3698672939636</c:v>
                </c:pt>
                <c:pt idx="164">
                  <c:v>-1385.8199891792028</c:v>
                </c:pt>
                <c:pt idx="165">
                  <c:v>-1394.2701110644421</c:v>
                </c:pt>
                <c:pt idx="166">
                  <c:v>-1402.7202329496813</c:v>
                </c:pt>
                <c:pt idx="167">
                  <c:v>-1411.1703548349203</c:v>
                </c:pt>
                <c:pt idx="168">
                  <c:v>-1419.6204767201596</c:v>
                </c:pt>
                <c:pt idx="169">
                  <c:v>-1428.0705986053988</c:v>
                </c:pt>
                <c:pt idx="170">
                  <c:v>-1436.5207204906378</c:v>
                </c:pt>
                <c:pt idx="171">
                  <c:v>-1444.9708423758771</c:v>
                </c:pt>
                <c:pt idx="172">
                  <c:v>-1453.4209642611163</c:v>
                </c:pt>
                <c:pt idx="173">
                  <c:v>-1461.8710861463555</c:v>
                </c:pt>
                <c:pt idx="174">
                  <c:v>-1470.3212080315946</c:v>
                </c:pt>
                <c:pt idx="175">
                  <c:v>-1478.7713299168338</c:v>
                </c:pt>
                <c:pt idx="176">
                  <c:v>-1487.221451802073</c:v>
                </c:pt>
                <c:pt idx="177">
                  <c:v>-1495.6715736873123</c:v>
                </c:pt>
                <c:pt idx="178">
                  <c:v>-1504.1216955725513</c:v>
                </c:pt>
                <c:pt idx="179">
                  <c:v>-1512.5718174577905</c:v>
                </c:pt>
                <c:pt idx="180">
                  <c:v>9505.5559690928148</c:v>
                </c:pt>
                <c:pt idx="181">
                  <c:v>9470.3502062443222</c:v>
                </c:pt>
                <c:pt idx="182">
                  <c:v>9435.1444433958295</c:v>
                </c:pt>
                <c:pt idx="183">
                  <c:v>9399.9386805473368</c:v>
                </c:pt>
                <c:pt idx="184">
                  <c:v>9364.7329176988442</c:v>
                </c:pt>
                <c:pt idx="185">
                  <c:v>9329.5271548503515</c:v>
                </c:pt>
                <c:pt idx="186">
                  <c:v>9294.3213920018607</c:v>
                </c:pt>
                <c:pt idx="187">
                  <c:v>9259.115629153368</c:v>
                </c:pt>
                <c:pt idx="188">
                  <c:v>9223.9098663048753</c:v>
                </c:pt>
                <c:pt idx="189">
                  <c:v>9188.7041034563827</c:v>
                </c:pt>
                <c:pt idx="190">
                  <c:v>9153.49834060789</c:v>
                </c:pt>
                <c:pt idx="191">
                  <c:v>9118.2925777593973</c:v>
                </c:pt>
                <c:pt idx="192">
                  <c:v>9083.0868149109046</c:v>
                </c:pt>
                <c:pt idx="193">
                  <c:v>9047.8810520624138</c:v>
                </c:pt>
                <c:pt idx="194">
                  <c:v>9012.6752892139211</c:v>
                </c:pt>
                <c:pt idx="195">
                  <c:v>8977.4695263654285</c:v>
                </c:pt>
                <c:pt idx="196">
                  <c:v>8942.2637635169358</c:v>
                </c:pt>
                <c:pt idx="197">
                  <c:v>8907.0580006684431</c:v>
                </c:pt>
                <c:pt idx="198">
                  <c:v>8871.8522378199523</c:v>
                </c:pt>
                <c:pt idx="199">
                  <c:v>8836.6464749714578</c:v>
                </c:pt>
                <c:pt idx="200">
                  <c:v>8801.4407121229669</c:v>
                </c:pt>
                <c:pt idx="201">
                  <c:v>8766.2349492744743</c:v>
                </c:pt>
                <c:pt idx="202">
                  <c:v>8731.0291864259816</c:v>
                </c:pt>
                <c:pt idx="203">
                  <c:v>8695.8234235774889</c:v>
                </c:pt>
                <c:pt idx="204">
                  <c:v>8660.6176607289963</c:v>
                </c:pt>
                <c:pt idx="205">
                  <c:v>8625.4118978805054</c:v>
                </c:pt>
                <c:pt idx="206">
                  <c:v>8590.2061350320109</c:v>
                </c:pt>
                <c:pt idx="207">
                  <c:v>8555.0003721835201</c:v>
                </c:pt>
                <c:pt idx="208">
                  <c:v>8519.7946093350274</c:v>
                </c:pt>
                <c:pt idx="209">
                  <c:v>8484.5888464865347</c:v>
                </c:pt>
                <c:pt idx="210">
                  <c:v>8449.3830836380421</c:v>
                </c:pt>
                <c:pt idx="211">
                  <c:v>8414.1773207895494</c:v>
                </c:pt>
                <c:pt idx="212">
                  <c:v>8378.9715579410586</c:v>
                </c:pt>
                <c:pt idx="213">
                  <c:v>8343.7657950925659</c:v>
                </c:pt>
                <c:pt idx="214">
                  <c:v>8308.5600322440732</c:v>
                </c:pt>
                <c:pt idx="215">
                  <c:v>8273.3542693955806</c:v>
                </c:pt>
                <c:pt idx="216">
                  <c:v>8238.1485065470879</c:v>
                </c:pt>
                <c:pt idx="217">
                  <c:v>8202.942743698597</c:v>
                </c:pt>
                <c:pt idx="218">
                  <c:v>8167.7369808501035</c:v>
                </c:pt>
                <c:pt idx="219">
                  <c:v>8132.5312180016117</c:v>
                </c:pt>
                <c:pt idx="220">
                  <c:v>8097.325455153119</c:v>
                </c:pt>
                <c:pt idx="221">
                  <c:v>8062.1196923046264</c:v>
                </c:pt>
                <c:pt idx="222">
                  <c:v>8026.9139294561337</c:v>
                </c:pt>
                <c:pt idx="223">
                  <c:v>7991.7081666076419</c:v>
                </c:pt>
                <c:pt idx="224">
                  <c:v>7956.5024037591493</c:v>
                </c:pt>
                <c:pt idx="225">
                  <c:v>7921.2966409106566</c:v>
                </c:pt>
                <c:pt idx="226">
                  <c:v>7886.0908780621648</c:v>
                </c:pt>
                <c:pt idx="227">
                  <c:v>7850.8851152136722</c:v>
                </c:pt>
                <c:pt idx="228">
                  <c:v>7815.6793523651795</c:v>
                </c:pt>
                <c:pt idx="229">
                  <c:v>7780.4735895166868</c:v>
                </c:pt>
                <c:pt idx="230">
                  <c:v>7745.2678266681951</c:v>
                </c:pt>
                <c:pt idx="231">
                  <c:v>7710.0620638197024</c:v>
                </c:pt>
                <c:pt idx="232">
                  <c:v>7674.8563009712107</c:v>
                </c:pt>
                <c:pt idx="233">
                  <c:v>7639.650538122718</c:v>
                </c:pt>
                <c:pt idx="234">
                  <c:v>7604.4447752742253</c:v>
                </c:pt>
                <c:pt idx="235">
                  <c:v>7569.2390124257327</c:v>
                </c:pt>
                <c:pt idx="236">
                  <c:v>7534.03324957724</c:v>
                </c:pt>
                <c:pt idx="237">
                  <c:v>7498.8274867287482</c:v>
                </c:pt>
                <c:pt idx="238">
                  <c:v>7463.6217238802556</c:v>
                </c:pt>
                <c:pt idx="239">
                  <c:v>7428.4159610317638</c:v>
                </c:pt>
                <c:pt idx="240">
                  <c:v>7393.2101981832711</c:v>
                </c:pt>
                <c:pt idx="241">
                  <c:v>7358.0044353347785</c:v>
                </c:pt>
                <c:pt idx="242">
                  <c:v>7322.7986724862858</c:v>
                </c:pt>
                <c:pt idx="243">
                  <c:v>7287.5929096377931</c:v>
                </c:pt>
                <c:pt idx="244">
                  <c:v>7252.3871467893014</c:v>
                </c:pt>
                <c:pt idx="245">
                  <c:v>7217.1813839408096</c:v>
                </c:pt>
                <c:pt idx="246">
                  <c:v>7181.9756210923169</c:v>
                </c:pt>
                <c:pt idx="247">
                  <c:v>7146.7698582438243</c:v>
                </c:pt>
                <c:pt idx="248">
                  <c:v>7111.5640953953316</c:v>
                </c:pt>
                <c:pt idx="249">
                  <c:v>7076.3583325468389</c:v>
                </c:pt>
                <c:pt idx="250">
                  <c:v>7041.1525696983472</c:v>
                </c:pt>
                <c:pt idx="251">
                  <c:v>7005.9468068498554</c:v>
                </c:pt>
                <c:pt idx="252">
                  <c:v>6970.7410440013628</c:v>
                </c:pt>
                <c:pt idx="253">
                  <c:v>6935.5352811528701</c:v>
                </c:pt>
                <c:pt idx="254">
                  <c:v>6900.3295183043774</c:v>
                </c:pt>
                <c:pt idx="255">
                  <c:v>6865.1237554558847</c:v>
                </c:pt>
                <c:pt idx="256">
                  <c:v>6829.917992607393</c:v>
                </c:pt>
                <c:pt idx="257">
                  <c:v>6794.7122297589003</c:v>
                </c:pt>
                <c:pt idx="258">
                  <c:v>6759.5064669104077</c:v>
                </c:pt>
                <c:pt idx="259">
                  <c:v>6724.3007040619159</c:v>
                </c:pt>
                <c:pt idx="260">
                  <c:v>6689.0949412134232</c:v>
                </c:pt>
                <c:pt idx="261">
                  <c:v>6653.8891783649306</c:v>
                </c:pt>
                <c:pt idx="262">
                  <c:v>6618.6834155164379</c:v>
                </c:pt>
                <c:pt idx="263">
                  <c:v>6583.4776526679461</c:v>
                </c:pt>
                <c:pt idx="264">
                  <c:v>6548.2718898194535</c:v>
                </c:pt>
                <c:pt idx="265">
                  <c:v>6513.0661269709617</c:v>
                </c:pt>
                <c:pt idx="266">
                  <c:v>6477.860364122469</c:v>
                </c:pt>
                <c:pt idx="267">
                  <c:v>6442.6546012739764</c:v>
                </c:pt>
                <c:pt idx="268">
                  <c:v>6407.4488384254837</c:v>
                </c:pt>
                <c:pt idx="269">
                  <c:v>6372.2430755769919</c:v>
                </c:pt>
                <c:pt idx="270">
                  <c:v>6337.0373127284993</c:v>
                </c:pt>
                <c:pt idx="271">
                  <c:v>6301.8315498800075</c:v>
                </c:pt>
                <c:pt idx="272">
                  <c:v>6266.6257870315148</c:v>
                </c:pt>
                <c:pt idx="273">
                  <c:v>6231.4200241830222</c:v>
                </c:pt>
                <c:pt idx="274">
                  <c:v>6196.2142613345295</c:v>
                </c:pt>
                <c:pt idx="275">
                  <c:v>6161.0084984860378</c:v>
                </c:pt>
                <c:pt idx="276">
                  <c:v>6125.8027356375451</c:v>
                </c:pt>
                <c:pt idx="277">
                  <c:v>6090.5969727890533</c:v>
                </c:pt>
                <c:pt idx="278">
                  <c:v>6055.3912099405607</c:v>
                </c:pt>
                <c:pt idx="279">
                  <c:v>6020.185447092068</c:v>
                </c:pt>
                <c:pt idx="280">
                  <c:v>5984.9796842435753</c:v>
                </c:pt>
                <c:pt idx="281">
                  <c:v>5949.7739213950827</c:v>
                </c:pt>
                <c:pt idx="282">
                  <c:v>5914.5681585465909</c:v>
                </c:pt>
                <c:pt idx="283">
                  <c:v>5879.3623956980991</c:v>
                </c:pt>
                <c:pt idx="284">
                  <c:v>5844.1566328496065</c:v>
                </c:pt>
                <c:pt idx="285">
                  <c:v>5808.9508700011138</c:v>
                </c:pt>
                <c:pt idx="286">
                  <c:v>5773.7451071526211</c:v>
                </c:pt>
                <c:pt idx="287">
                  <c:v>5738.5393443041285</c:v>
                </c:pt>
                <c:pt idx="288">
                  <c:v>5703.3335814556358</c:v>
                </c:pt>
                <c:pt idx="289">
                  <c:v>5668.1278186071449</c:v>
                </c:pt>
                <c:pt idx="290">
                  <c:v>5632.9220557586523</c:v>
                </c:pt>
                <c:pt idx="291">
                  <c:v>5597.7162929101596</c:v>
                </c:pt>
                <c:pt idx="292">
                  <c:v>5562.5105300616669</c:v>
                </c:pt>
                <c:pt idx="293">
                  <c:v>5527.3047672131743</c:v>
                </c:pt>
                <c:pt idx="294">
                  <c:v>5492.0990043646816</c:v>
                </c:pt>
                <c:pt idx="295">
                  <c:v>5456.8932415161898</c:v>
                </c:pt>
                <c:pt idx="296">
                  <c:v>5421.6874786676972</c:v>
                </c:pt>
                <c:pt idx="297">
                  <c:v>5386.4817158192054</c:v>
                </c:pt>
                <c:pt idx="298">
                  <c:v>5351.2759529707128</c:v>
                </c:pt>
                <c:pt idx="299">
                  <c:v>5316.0701901222201</c:v>
                </c:pt>
                <c:pt idx="300">
                  <c:v>5280.8644272737274</c:v>
                </c:pt>
                <c:pt idx="301">
                  <c:v>5245.6586644252357</c:v>
                </c:pt>
                <c:pt idx="302">
                  <c:v>5210.452901576743</c:v>
                </c:pt>
                <c:pt idx="303">
                  <c:v>5175.2471387282503</c:v>
                </c:pt>
                <c:pt idx="304">
                  <c:v>5140.0413758797586</c:v>
                </c:pt>
                <c:pt idx="305">
                  <c:v>5104.8356130312659</c:v>
                </c:pt>
                <c:pt idx="306">
                  <c:v>5069.6298501827732</c:v>
                </c:pt>
                <c:pt idx="307">
                  <c:v>5034.4240873342806</c:v>
                </c:pt>
                <c:pt idx="308">
                  <c:v>4999.2183244857888</c:v>
                </c:pt>
                <c:pt idx="309">
                  <c:v>4964.0125616372961</c:v>
                </c:pt>
                <c:pt idx="310">
                  <c:v>4928.8067987888044</c:v>
                </c:pt>
                <c:pt idx="311">
                  <c:v>4893.6010359403117</c:v>
                </c:pt>
                <c:pt idx="312">
                  <c:v>4858.395273091819</c:v>
                </c:pt>
                <c:pt idx="313">
                  <c:v>4823.1895102433264</c:v>
                </c:pt>
                <c:pt idx="314">
                  <c:v>4787.9837473948346</c:v>
                </c:pt>
                <c:pt idx="315">
                  <c:v>4752.7779845463419</c:v>
                </c:pt>
                <c:pt idx="316">
                  <c:v>4717.5722216978502</c:v>
                </c:pt>
                <c:pt idx="317">
                  <c:v>4682.3664588493575</c:v>
                </c:pt>
                <c:pt idx="318">
                  <c:v>4647.1606960008648</c:v>
                </c:pt>
                <c:pt idx="319">
                  <c:v>4611.9549331523722</c:v>
                </c:pt>
                <c:pt idx="320">
                  <c:v>4576.7491703038804</c:v>
                </c:pt>
                <c:pt idx="321">
                  <c:v>4541.5434074553878</c:v>
                </c:pt>
                <c:pt idx="322">
                  <c:v>4506.337644606896</c:v>
                </c:pt>
                <c:pt idx="323">
                  <c:v>4471.1318817584033</c:v>
                </c:pt>
                <c:pt idx="324">
                  <c:v>4435.9261189099107</c:v>
                </c:pt>
                <c:pt idx="325">
                  <c:v>4400.720356061418</c:v>
                </c:pt>
                <c:pt idx="326">
                  <c:v>4365.5145932129253</c:v>
                </c:pt>
                <c:pt idx="327">
                  <c:v>4330.3088303644336</c:v>
                </c:pt>
                <c:pt idx="328">
                  <c:v>4295.1030675159418</c:v>
                </c:pt>
                <c:pt idx="329">
                  <c:v>4259.8973046674491</c:v>
                </c:pt>
                <c:pt idx="330">
                  <c:v>4224.6915418189565</c:v>
                </c:pt>
                <c:pt idx="331">
                  <c:v>4189.4857789704638</c:v>
                </c:pt>
                <c:pt idx="332">
                  <c:v>4154.2800161219711</c:v>
                </c:pt>
                <c:pt idx="333">
                  <c:v>4119.0742532734785</c:v>
                </c:pt>
                <c:pt idx="334">
                  <c:v>4083.8684904249876</c:v>
                </c:pt>
                <c:pt idx="335">
                  <c:v>4048.6627275764949</c:v>
                </c:pt>
                <c:pt idx="336">
                  <c:v>4013.4569647280023</c:v>
                </c:pt>
                <c:pt idx="337">
                  <c:v>3978.2512018795096</c:v>
                </c:pt>
                <c:pt idx="338">
                  <c:v>3943.0454390310169</c:v>
                </c:pt>
                <c:pt idx="339">
                  <c:v>3907.8396761825243</c:v>
                </c:pt>
                <c:pt idx="340">
                  <c:v>3872.6339133340316</c:v>
                </c:pt>
                <c:pt idx="341">
                  <c:v>3837.4281504855408</c:v>
                </c:pt>
                <c:pt idx="342">
                  <c:v>3802.2223876370481</c:v>
                </c:pt>
                <c:pt idx="343">
                  <c:v>3767.0166247885554</c:v>
                </c:pt>
                <c:pt idx="344">
                  <c:v>3731.8108619400628</c:v>
                </c:pt>
                <c:pt idx="345">
                  <c:v>3696.605099091571</c:v>
                </c:pt>
                <c:pt idx="346">
                  <c:v>3661.3993362430783</c:v>
                </c:pt>
                <c:pt idx="347">
                  <c:v>3626.1935733945857</c:v>
                </c:pt>
                <c:pt idx="348">
                  <c:v>3590.987810546093</c:v>
                </c:pt>
                <c:pt idx="349">
                  <c:v>3555.7820476976012</c:v>
                </c:pt>
                <c:pt idx="350">
                  <c:v>3520.5762848491086</c:v>
                </c:pt>
                <c:pt idx="351">
                  <c:v>3485.3705220006159</c:v>
                </c:pt>
                <c:pt idx="352">
                  <c:v>3450.1647591521232</c:v>
                </c:pt>
                <c:pt idx="353">
                  <c:v>3414.9589963036306</c:v>
                </c:pt>
                <c:pt idx="354">
                  <c:v>3379.7532334551397</c:v>
                </c:pt>
                <c:pt idx="355">
                  <c:v>3344.547470606647</c:v>
                </c:pt>
                <c:pt idx="356">
                  <c:v>3309.3417077581544</c:v>
                </c:pt>
                <c:pt idx="357">
                  <c:v>3274.1359449096617</c:v>
                </c:pt>
                <c:pt idx="358">
                  <c:v>3238.9301820611699</c:v>
                </c:pt>
                <c:pt idx="359">
                  <c:v>3203.7244192126773</c:v>
                </c:pt>
                <c:pt idx="360">
                  <c:v>3168.5186563641846</c:v>
                </c:pt>
                <c:pt idx="361">
                  <c:v>3133.3128935156919</c:v>
                </c:pt>
                <c:pt idx="362">
                  <c:v>3098.1071306672002</c:v>
                </c:pt>
                <c:pt idx="363">
                  <c:v>3062.9013678187075</c:v>
                </c:pt>
                <c:pt idx="364">
                  <c:v>3027.6956049702148</c:v>
                </c:pt>
                <c:pt idx="365">
                  <c:v>2992.4898421217222</c:v>
                </c:pt>
                <c:pt idx="366">
                  <c:v>2957.2840792732313</c:v>
                </c:pt>
                <c:pt idx="367">
                  <c:v>2922.0783164247387</c:v>
                </c:pt>
                <c:pt idx="368">
                  <c:v>2886.872553576246</c:v>
                </c:pt>
                <c:pt idx="369">
                  <c:v>2851.6667907277533</c:v>
                </c:pt>
                <c:pt idx="370">
                  <c:v>2816.4610278792607</c:v>
                </c:pt>
                <c:pt idx="371">
                  <c:v>2781.255265030768</c:v>
                </c:pt>
                <c:pt idx="372">
                  <c:v>2746.0495021822753</c:v>
                </c:pt>
                <c:pt idx="373">
                  <c:v>2710.8437393337845</c:v>
                </c:pt>
                <c:pt idx="374">
                  <c:v>2675.6379764852918</c:v>
                </c:pt>
                <c:pt idx="375">
                  <c:v>2640.4322136367991</c:v>
                </c:pt>
                <c:pt idx="376">
                  <c:v>2605.2264507883065</c:v>
                </c:pt>
                <c:pt idx="377">
                  <c:v>2570.0206879398138</c:v>
                </c:pt>
                <c:pt idx="378">
                  <c:v>2534.8149250913229</c:v>
                </c:pt>
                <c:pt idx="379">
                  <c:v>2499.6091622428303</c:v>
                </c:pt>
                <c:pt idx="380">
                  <c:v>2464.4033993943376</c:v>
                </c:pt>
                <c:pt idx="381">
                  <c:v>2429.1976365458449</c:v>
                </c:pt>
                <c:pt idx="382">
                  <c:v>2393.9918736973523</c:v>
                </c:pt>
                <c:pt idx="383">
                  <c:v>2358.7861108488596</c:v>
                </c:pt>
                <c:pt idx="384">
                  <c:v>2323.5803480003669</c:v>
                </c:pt>
                <c:pt idx="385">
                  <c:v>2288.3745851518743</c:v>
                </c:pt>
                <c:pt idx="386">
                  <c:v>2253.1688223033834</c:v>
                </c:pt>
                <c:pt idx="387">
                  <c:v>2217.9630594548908</c:v>
                </c:pt>
                <c:pt idx="388">
                  <c:v>2182.7572966063981</c:v>
                </c:pt>
                <c:pt idx="389">
                  <c:v>2147.5515337579054</c:v>
                </c:pt>
                <c:pt idx="390">
                  <c:v>2112.3457709094146</c:v>
                </c:pt>
                <c:pt idx="391">
                  <c:v>2077.1400080609201</c:v>
                </c:pt>
                <c:pt idx="392">
                  <c:v>2041.9342452124292</c:v>
                </c:pt>
                <c:pt idx="393">
                  <c:v>2006.7284823639347</c:v>
                </c:pt>
                <c:pt idx="394">
                  <c:v>1971.5227195154439</c:v>
                </c:pt>
                <c:pt idx="395">
                  <c:v>1936.3169566669512</c:v>
                </c:pt>
                <c:pt idx="396">
                  <c:v>1901.1111938184586</c:v>
                </c:pt>
                <c:pt idx="397">
                  <c:v>1865.9054309699659</c:v>
                </c:pt>
                <c:pt idx="398">
                  <c:v>1830.6996681214732</c:v>
                </c:pt>
                <c:pt idx="399">
                  <c:v>1795.4939052729824</c:v>
                </c:pt>
                <c:pt idx="400">
                  <c:v>1760.2881424244897</c:v>
                </c:pt>
                <c:pt idx="401">
                  <c:v>1725.082379575997</c:v>
                </c:pt>
                <c:pt idx="402">
                  <c:v>1689.8766167275044</c:v>
                </c:pt>
                <c:pt idx="403">
                  <c:v>1654.6708538790117</c:v>
                </c:pt>
                <c:pt idx="404">
                  <c:v>1619.4650910305209</c:v>
                </c:pt>
                <c:pt idx="405">
                  <c:v>1584.2593281820264</c:v>
                </c:pt>
                <c:pt idx="406">
                  <c:v>1549.0535653335355</c:v>
                </c:pt>
                <c:pt idx="407">
                  <c:v>1513.8478024850428</c:v>
                </c:pt>
                <c:pt idx="408">
                  <c:v>1478.6420396365502</c:v>
                </c:pt>
                <c:pt idx="409">
                  <c:v>1443.4362767880575</c:v>
                </c:pt>
                <c:pt idx="410">
                  <c:v>1408.2305139395648</c:v>
                </c:pt>
                <c:pt idx="411">
                  <c:v>1373.024751091074</c:v>
                </c:pt>
                <c:pt idx="412">
                  <c:v>1337.8189882425813</c:v>
                </c:pt>
                <c:pt idx="413">
                  <c:v>1302.6132253940887</c:v>
                </c:pt>
                <c:pt idx="414">
                  <c:v>1267.407462545596</c:v>
                </c:pt>
                <c:pt idx="415">
                  <c:v>1232.2016996971033</c:v>
                </c:pt>
                <c:pt idx="416">
                  <c:v>1196.9959368486107</c:v>
                </c:pt>
                <c:pt idx="417">
                  <c:v>1161.790174000118</c:v>
                </c:pt>
                <c:pt idx="418">
                  <c:v>1126.5844111516271</c:v>
                </c:pt>
                <c:pt idx="419">
                  <c:v>1091.3786483031345</c:v>
                </c:pt>
                <c:pt idx="420">
                  <c:v>1056.1728854546418</c:v>
                </c:pt>
                <c:pt idx="421">
                  <c:v>1020.9671226061491</c:v>
                </c:pt>
                <c:pt idx="422">
                  <c:v>985.76135975765646</c:v>
                </c:pt>
                <c:pt idx="423">
                  <c:v>950.55559690916562</c:v>
                </c:pt>
                <c:pt idx="424">
                  <c:v>915.34983406067113</c:v>
                </c:pt>
                <c:pt idx="425">
                  <c:v>880.14407121218028</c:v>
                </c:pt>
                <c:pt idx="426">
                  <c:v>844.93830836368761</c:v>
                </c:pt>
                <c:pt idx="427">
                  <c:v>809.73254551519494</c:v>
                </c:pt>
                <c:pt idx="428">
                  <c:v>774.52678266670227</c:v>
                </c:pt>
                <c:pt idx="429">
                  <c:v>739.32101981820961</c:v>
                </c:pt>
                <c:pt idx="430">
                  <c:v>704.11525696971694</c:v>
                </c:pt>
                <c:pt idx="431">
                  <c:v>668.90949412122609</c:v>
                </c:pt>
                <c:pt idx="432">
                  <c:v>633.70373127273342</c:v>
                </c:pt>
                <c:pt idx="433">
                  <c:v>598.49796842424075</c:v>
                </c:pt>
                <c:pt idx="434">
                  <c:v>563.29220557574808</c:v>
                </c:pt>
                <c:pt idx="435">
                  <c:v>528.08644272725724</c:v>
                </c:pt>
                <c:pt idx="436">
                  <c:v>492.88067987876275</c:v>
                </c:pt>
                <c:pt idx="437">
                  <c:v>457.6749170302719</c:v>
                </c:pt>
                <c:pt idx="438">
                  <c:v>422.46915418177741</c:v>
                </c:pt>
                <c:pt idx="439">
                  <c:v>387.26339133328656</c:v>
                </c:pt>
                <c:pt idx="440">
                  <c:v>352.0576284847939</c:v>
                </c:pt>
                <c:pt idx="441">
                  <c:v>316.85186563630123</c:v>
                </c:pt>
                <c:pt idx="442">
                  <c:v>281.64610278780856</c:v>
                </c:pt>
                <c:pt idx="443">
                  <c:v>246.44033993931589</c:v>
                </c:pt>
                <c:pt idx="444">
                  <c:v>211.23457709082504</c:v>
                </c:pt>
                <c:pt idx="445">
                  <c:v>176.02881424233237</c:v>
                </c:pt>
                <c:pt idx="446">
                  <c:v>140.82305139383971</c:v>
                </c:pt>
                <c:pt idx="447">
                  <c:v>105.61728854534704</c:v>
                </c:pt>
                <c:pt idx="448">
                  <c:v>70.411525696854369</c:v>
                </c:pt>
                <c:pt idx="449">
                  <c:v>35.20576284836352</c:v>
                </c:pt>
                <c:pt idx="450">
                  <c:v>-1.3096723705530167E-10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39.120705570388942</c:v>
                </c:pt>
                <c:pt idx="2">
                  <c:v>78.241411140777885</c:v>
                </c:pt>
                <c:pt idx="3">
                  <c:v>117.36211671116683</c:v>
                </c:pt>
                <c:pt idx="4">
                  <c:v>156.48282228155577</c:v>
                </c:pt>
                <c:pt idx="5">
                  <c:v>195.60352785194468</c:v>
                </c:pt>
                <c:pt idx="6">
                  <c:v>234.72423342233361</c:v>
                </c:pt>
                <c:pt idx="7">
                  <c:v>273.84493899272258</c:v>
                </c:pt>
                <c:pt idx="8">
                  <c:v>312.96564456311148</c:v>
                </c:pt>
                <c:pt idx="9">
                  <c:v>352.08635013350039</c:v>
                </c:pt>
                <c:pt idx="10">
                  <c:v>391.2070557038893</c:v>
                </c:pt>
                <c:pt idx="11">
                  <c:v>430.3277612742782</c:v>
                </c:pt>
                <c:pt idx="12">
                  <c:v>469.44846684466722</c:v>
                </c:pt>
                <c:pt idx="13">
                  <c:v>508.56917241505619</c:v>
                </c:pt>
                <c:pt idx="14">
                  <c:v>547.68987798544526</c:v>
                </c:pt>
                <c:pt idx="15">
                  <c:v>586.81058355583411</c:v>
                </c:pt>
                <c:pt idx="16">
                  <c:v>625.93128912622308</c:v>
                </c:pt>
                <c:pt idx="17">
                  <c:v>665.05199469661204</c:v>
                </c:pt>
                <c:pt idx="18">
                  <c:v>704.17270026700101</c:v>
                </c:pt>
                <c:pt idx="19">
                  <c:v>743.29340583739008</c:v>
                </c:pt>
                <c:pt idx="20">
                  <c:v>782.41411140777882</c:v>
                </c:pt>
                <c:pt idx="21">
                  <c:v>821.5348169781679</c:v>
                </c:pt>
                <c:pt idx="22">
                  <c:v>860.65552254855675</c:v>
                </c:pt>
                <c:pt idx="23">
                  <c:v>899.77622811894582</c:v>
                </c:pt>
                <c:pt idx="24">
                  <c:v>938.89693368933479</c:v>
                </c:pt>
                <c:pt idx="25">
                  <c:v>978.01763925972375</c:v>
                </c:pt>
                <c:pt idx="26">
                  <c:v>1017.1383448301127</c:v>
                </c:pt>
                <c:pt idx="27">
                  <c:v>1056.2590504005018</c:v>
                </c:pt>
                <c:pt idx="28">
                  <c:v>1095.3797559708908</c:v>
                </c:pt>
                <c:pt idx="29">
                  <c:v>1134.5004615412797</c:v>
                </c:pt>
                <c:pt idx="30">
                  <c:v>1173.6211671116685</c:v>
                </c:pt>
                <c:pt idx="31">
                  <c:v>1212.7418726820576</c:v>
                </c:pt>
                <c:pt idx="32">
                  <c:v>1251.8625782524466</c:v>
                </c:pt>
                <c:pt idx="33">
                  <c:v>1290.9832838228356</c:v>
                </c:pt>
                <c:pt idx="34">
                  <c:v>1330.1039893932245</c:v>
                </c:pt>
                <c:pt idx="35">
                  <c:v>1369.2246949636135</c:v>
                </c:pt>
                <c:pt idx="36">
                  <c:v>1408.3454005340025</c:v>
                </c:pt>
                <c:pt idx="37">
                  <c:v>1447.4661061043914</c:v>
                </c:pt>
                <c:pt idx="38">
                  <c:v>1486.5868116747806</c:v>
                </c:pt>
                <c:pt idx="39">
                  <c:v>1525.7075172451694</c:v>
                </c:pt>
                <c:pt idx="40">
                  <c:v>1564.8282228155581</c:v>
                </c:pt>
                <c:pt idx="41">
                  <c:v>1603.9489283859468</c:v>
                </c:pt>
                <c:pt idx="42">
                  <c:v>1643.0696339563358</c:v>
                </c:pt>
                <c:pt idx="43">
                  <c:v>1682.1903395267248</c:v>
                </c:pt>
                <c:pt idx="44">
                  <c:v>1721.3110450971135</c:v>
                </c:pt>
                <c:pt idx="45">
                  <c:v>1760.4317506675022</c:v>
                </c:pt>
                <c:pt idx="46">
                  <c:v>1799.552456237891</c:v>
                </c:pt>
                <c:pt idx="47">
                  <c:v>1838.6731618082799</c:v>
                </c:pt>
                <c:pt idx="48">
                  <c:v>1877.7938673786684</c:v>
                </c:pt>
                <c:pt idx="49">
                  <c:v>1916.9145729490574</c:v>
                </c:pt>
                <c:pt idx="50">
                  <c:v>1956.0352785194461</c:v>
                </c:pt>
                <c:pt idx="51">
                  <c:v>1995.1559840898349</c:v>
                </c:pt>
                <c:pt idx="52">
                  <c:v>2034.2766896602238</c:v>
                </c:pt>
                <c:pt idx="53">
                  <c:v>2073.3973952306123</c:v>
                </c:pt>
                <c:pt idx="54">
                  <c:v>2112.5181008010018</c:v>
                </c:pt>
                <c:pt idx="55">
                  <c:v>2151.6388063713903</c:v>
                </c:pt>
                <c:pt idx="56">
                  <c:v>2190.7595119417792</c:v>
                </c:pt>
                <c:pt idx="57">
                  <c:v>2229.8802175121677</c:v>
                </c:pt>
                <c:pt idx="58">
                  <c:v>2269.0009230825567</c:v>
                </c:pt>
                <c:pt idx="59">
                  <c:v>2308.1216286529452</c:v>
                </c:pt>
                <c:pt idx="60">
                  <c:v>2347.2423342233342</c:v>
                </c:pt>
                <c:pt idx="61">
                  <c:v>2386.3630397937227</c:v>
                </c:pt>
                <c:pt idx="62">
                  <c:v>2425.4837453641121</c:v>
                </c:pt>
                <c:pt idx="63">
                  <c:v>2464.6044509345006</c:v>
                </c:pt>
                <c:pt idx="64">
                  <c:v>2503.7251565048896</c:v>
                </c:pt>
                <c:pt idx="65">
                  <c:v>2542.8458620752781</c:v>
                </c:pt>
                <c:pt idx="66">
                  <c:v>2581.9665676456671</c:v>
                </c:pt>
                <c:pt idx="67">
                  <c:v>2621.087273216056</c:v>
                </c:pt>
                <c:pt idx="68">
                  <c:v>2660.2079787864445</c:v>
                </c:pt>
                <c:pt idx="69">
                  <c:v>2699.3286843568335</c:v>
                </c:pt>
                <c:pt idx="70">
                  <c:v>2738.449389927222</c:v>
                </c:pt>
                <c:pt idx="71">
                  <c:v>2777.570095497611</c:v>
                </c:pt>
                <c:pt idx="72">
                  <c:v>2816.6908010679999</c:v>
                </c:pt>
                <c:pt idx="73">
                  <c:v>2855.8115066383884</c:v>
                </c:pt>
                <c:pt idx="74">
                  <c:v>2894.9322122087774</c:v>
                </c:pt>
                <c:pt idx="75">
                  <c:v>2934.0529177791659</c:v>
                </c:pt>
                <c:pt idx="76">
                  <c:v>2973.1736233495549</c:v>
                </c:pt>
                <c:pt idx="77">
                  <c:v>3012.2943289199438</c:v>
                </c:pt>
                <c:pt idx="78">
                  <c:v>3051.4150344903323</c:v>
                </c:pt>
                <c:pt idx="79">
                  <c:v>3090.5357400607213</c:v>
                </c:pt>
                <c:pt idx="80">
                  <c:v>3129.6564456311103</c:v>
                </c:pt>
                <c:pt idx="81">
                  <c:v>3168.7771512014988</c:v>
                </c:pt>
                <c:pt idx="82">
                  <c:v>3207.8978567718877</c:v>
                </c:pt>
                <c:pt idx="83">
                  <c:v>3247.0185623422763</c:v>
                </c:pt>
                <c:pt idx="84">
                  <c:v>3286.1392679126652</c:v>
                </c:pt>
                <c:pt idx="85">
                  <c:v>3325.2599734830542</c:v>
                </c:pt>
                <c:pt idx="86">
                  <c:v>3364.3806790534431</c:v>
                </c:pt>
                <c:pt idx="87">
                  <c:v>3403.5013846238317</c:v>
                </c:pt>
                <c:pt idx="88">
                  <c:v>3442.6220901942202</c:v>
                </c:pt>
                <c:pt idx="89">
                  <c:v>3481.7427957646091</c:v>
                </c:pt>
                <c:pt idx="90">
                  <c:v>3520.8635013349981</c:v>
                </c:pt>
                <c:pt idx="91">
                  <c:v>3559.9842069053866</c:v>
                </c:pt>
                <c:pt idx="92">
                  <c:v>3599.1049124757756</c:v>
                </c:pt>
                <c:pt idx="93">
                  <c:v>3638.2256180461645</c:v>
                </c:pt>
                <c:pt idx="94">
                  <c:v>3677.3463236165535</c:v>
                </c:pt>
                <c:pt idx="95">
                  <c:v>3716.467029186942</c:v>
                </c:pt>
                <c:pt idx="96">
                  <c:v>3755.5877347573305</c:v>
                </c:pt>
                <c:pt idx="97">
                  <c:v>3794.7084403277199</c:v>
                </c:pt>
                <c:pt idx="98">
                  <c:v>3833.8291458981084</c:v>
                </c:pt>
                <c:pt idx="99">
                  <c:v>3872.9498514684974</c:v>
                </c:pt>
                <c:pt idx="100">
                  <c:v>3912.0705570388859</c:v>
                </c:pt>
                <c:pt idx="101">
                  <c:v>3951.1912626092749</c:v>
                </c:pt>
                <c:pt idx="102">
                  <c:v>3990.3119681796638</c:v>
                </c:pt>
                <c:pt idx="103">
                  <c:v>4029.4326737500528</c:v>
                </c:pt>
                <c:pt idx="104">
                  <c:v>4068.5533793204413</c:v>
                </c:pt>
                <c:pt idx="105">
                  <c:v>4107.6740848908303</c:v>
                </c:pt>
                <c:pt idx="106">
                  <c:v>4146.7947904612192</c:v>
                </c:pt>
                <c:pt idx="107">
                  <c:v>4185.9154960316073</c:v>
                </c:pt>
                <c:pt idx="108">
                  <c:v>4225.0362016019963</c:v>
                </c:pt>
                <c:pt idx="109">
                  <c:v>4264.1569071723852</c:v>
                </c:pt>
                <c:pt idx="110">
                  <c:v>4303.2776127427733</c:v>
                </c:pt>
                <c:pt idx="111">
                  <c:v>4342.3983183131631</c:v>
                </c:pt>
                <c:pt idx="112">
                  <c:v>4381.5190238835521</c:v>
                </c:pt>
                <c:pt idx="113">
                  <c:v>4420.6397294539411</c:v>
                </c:pt>
                <c:pt idx="114">
                  <c:v>4459.7604350243291</c:v>
                </c:pt>
                <c:pt idx="115">
                  <c:v>4498.8811405947181</c:v>
                </c:pt>
                <c:pt idx="116">
                  <c:v>4538.0018461651061</c:v>
                </c:pt>
                <c:pt idx="117">
                  <c:v>4577.1225517354951</c:v>
                </c:pt>
                <c:pt idx="118">
                  <c:v>4616.243257305885</c:v>
                </c:pt>
                <c:pt idx="119">
                  <c:v>4655.363962876273</c:v>
                </c:pt>
                <c:pt idx="120">
                  <c:v>4694.484668446662</c:v>
                </c:pt>
                <c:pt idx="121">
                  <c:v>4733.6053740170501</c:v>
                </c:pt>
                <c:pt idx="122">
                  <c:v>4772.7260795874399</c:v>
                </c:pt>
                <c:pt idx="123">
                  <c:v>4811.846785157828</c:v>
                </c:pt>
                <c:pt idx="124">
                  <c:v>4850.9674907282169</c:v>
                </c:pt>
                <c:pt idx="125">
                  <c:v>4890.0881962986059</c:v>
                </c:pt>
                <c:pt idx="126">
                  <c:v>4929.2089018689949</c:v>
                </c:pt>
                <c:pt idx="127">
                  <c:v>4968.3296074393829</c:v>
                </c:pt>
                <c:pt idx="128">
                  <c:v>5007.4503130097719</c:v>
                </c:pt>
                <c:pt idx="129">
                  <c:v>5046.5710185801609</c:v>
                </c:pt>
                <c:pt idx="130">
                  <c:v>5085.6917241505507</c:v>
                </c:pt>
                <c:pt idx="131">
                  <c:v>5124.8124297209388</c:v>
                </c:pt>
                <c:pt idx="132">
                  <c:v>5163.9331352913277</c:v>
                </c:pt>
                <c:pt idx="133">
                  <c:v>5203.0538408617167</c:v>
                </c:pt>
                <c:pt idx="134">
                  <c:v>5242.1745464321057</c:v>
                </c:pt>
                <c:pt idx="135">
                  <c:v>5281.2952520024946</c:v>
                </c:pt>
                <c:pt idx="136">
                  <c:v>5320.4159575728818</c:v>
                </c:pt>
                <c:pt idx="137">
                  <c:v>5359.5366631432717</c:v>
                </c:pt>
                <c:pt idx="138">
                  <c:v>5398.6573687136606</c:v>
                </c:pt>
                <c:pt idx="139">
                  <c:v>5437.7780742840496</c:v>
                </c:pt>
                <c:pt idx="140">
                  <c:v>5476.8987798544385</c:v>
                </c:pt>
                <c:pt idx="141">
                  <c:v>5516.0194854248275</c:v>
                </c:pt>
                <c:pt idx="142">
                  <c:v>5555.1401909952156</c:v>
                </c:pt>
                <c:pt idx="143">
                  <c:v>5594.2608965656045</c:v>
                </c:pt>
                <c:pt idx="144">
                  <c:v>5633.3816021359935</c:v>
                </c:pt>
                <c:pt idx="145">
                  <c:v>5672.5023077063825</c:v>
                </c:pt>
                <c:pt idx="146">
                  <c:v>5711.6230132767714</c:v>
                </c:pt>
                <c:pt idx="147">
                  <c:v>5750.7437188471595</c:v>
                </c:pt>
                <c:pt idx="148">
                  <c:v>5789.8644244175484</c:v>
                </c:pt>
                <c:pt idx="149">
                  <c:v>5828.9851299879374</c:v>
                </c:pt>
                <c:pt idx="150">
                  <c:v>5868.1058355583264</c:v>
                </c:pt>
                <c:pt idx="151">
                  <c:v>5907.2265411287153</c:v>
                </c:pt>
                <c:pt idx="152">
                  <c:v>5946.3472466991025</c:v>
                </c:pt>
                <c:pt idx="153">
                  <c:v>5985.4679522694923</c:v>
                </c:pt>
                <c:pt idx="154">
                  <c:v>6024.5886578398804</c:v>
                </c:pt>
                <c:pt idx="155">
                  <c:v>6063.7093634102703</c:v>
                </c:pt>
                <c:pt idx="156">
                  <c:v>6102.8300689806592</c:v>
                </c:pt>
                <c:pt idx="157">
                  <c:v>6141.9507745510473</c:v>
                </c:pt>
                <c:pt idx="158">
                  <c:v>6181.0714801214353</c:v>
                </c:pt>
                <c:pt idx="159">
                  <c:v>6220.1921856918243</c:v>
                </c:pt>
                <c:pt idx="160">
                  <c:v>6259.3128912622142</c:v>
                </c:pt>
                <c:pt idx="161">
                  <c:v>6298.4335968326031</c:v>
                </c:pt>
                <c:pt idx="162">
                  <c:v>6337.5543024029921</c:v>
                </c:pt>
                <c:pt idx="163">
                  <c:v>6376.675007973382</c:v>
                </c:pt>
                <c:pt idx="164">
                  <c:v>6415.7957135437709</c:v>
                </c:pt>
                <c:pt idx="165">
                  <c:v>6454.9164191141608</c:v>
                </c:pt>
                <c:pt idx="166">
                  <c:v>6494.0371246845498</c:v>
                </c:pt>
                <c:pt idx="167">
                  <c:v>6533.1578302549397</c:v>
                </c:pt>
                <c:pt idx="168">
                  <c:v>6572.2785358253295</c:v>
                </c:pt>
                <c:pt idx="169">
                  <c:v>6611.3992413957185</c:v>
                </c:pt>
                <c:pt idx="170">
                  <c:v>6650.5199469661084</c:v>
                </c:pt>
                <c:pt idx="171">
                  <c:v>6689.6406525364973</c:v>
                </c:pt>
                <c:pt idx="172">
                  <c:v>6728.7613581068872</c:v>
                </c:pt>
                <c:pt idx="173">
                  <c:v>6767.8820636772771</c:v>
                </c:pt>
                <c:pt idx="174">
                  <c:v>6807.002769247666</c:v>
                </c:pt>
                <c:pt idx="175">
                  <c:v>6846.123474818055</c:v>
                </c:pt>
                <c:pt idx="176">
                  <c:v>6885.2441803884449</c:v>
                </c:pt>
                <c:pt idx="177">
                  <c:v>6924.3648859588347</c:v>
                </c:pt>
                <c:pt idx="178">
                  <c:v>6963.4855915292246</c:v>
                </c:pt>
                <c:pt idx="179">
                  <c:v>7002.6062970996145</c:v>
                </c:pt>
                <c:pt idx="180">
                  <c:v>11731.496312138754</c:v>
                </c:pt>
                <c:pt idx="181">
                  <c:v>11688.046325797499</c:v>
                </c:pt>
                <c:pt idx="182">
                  <c:v>11644.596339456242</c:v>
                </c:pt>
                <c:pt idx="183">
                  <c:v>11601.146353114988</c:v>
                </c:pt>
                <c:pt idx="184">
                  <c:v>11557.696366773733</c:v>
                </c:pt>
                <c:pt idx="185">
                  <c:v>11514.246380432476</c:v>
                </c:pt>
                <c:pt idx="186">
                  <c:v>11470.796394091223</c:v>
                </c:pt>
                <c:pt idx="187">
                  <c:v>11427.346407749968</c:v>
                </c:pt>
                <c:pt idx="188">
                  <c:v>11383.896421408712</c:v>
                </c:pt>
                <c:pt idx="189">
                  <c:v>11340.446435067457</c:v>
                </c:pt>
                <c:pt idx="190">
                  <c:v>11296.996448726202</c:v>
                </c:pt>
                <c:pt idx="191">
                  <c:v>11253.546462384946</c:v>
                </c:pt>
                <c:pt idx="192">
                  <c:v>11210.096476043691</c:v>
                </c:pt>
                <c:pt idx="193">
                  <c:v>11166.646489702436</c:v>
                </c:pt>
                <c:pt idx="194">
                  <c:v>11123.196503361181</c:v>
                </c:pt>
                <c:pt idx="195">
                  <c:v>11079.746517019925</c:v>
                </c:pt>
                <c:pt idx="196">
                  <c:v>11036.29653067867</c:v>
                </c:pt>
                <c:pt idx="197">
                  <c:v>10992.846544337415</c:v>
                </c:pt>
                <c:pt idx="198">
                  <c:v>10949.39655799616</c:v>
                </c:pt>
                <c:pt idx="199">
                  <c:v>10905.946571654904</c:v>
                </c:pt>
                <c:pt idx="200">
                  <c:v>10862.496585313649</c:v>
                </c:pt>
                <c:pt idx="201">
                  <c:v>10819.046598972394</c:v>
                </c:pt>
                <c:pt idx="202">
                  <c:v>10775.59661263114</c:v>
                </c:pt>
                <c:pt idx="203">
                  <c:v>10732.146626289883</c:v>
                </c:pt>
                <c:pt idx="204">
                  <c:v>10688.696639948628</c:v>
                </c:pt>
                <c:pt idx="205">
                  <c:v>10645.246653607373</c:v>
                </c:pt>
                <c:pt idx="206">
                  <c:v>10601.796667266117</c:v>
                </c:pt>
                <c:pt idx="207">
                  <c:v>10558.346680924862</c:v>
                </c:pt>
                <c:pt idx="208">
                  <c:v>10514.896694583607</c:v>
                </c:pt>
                <c:pt idx="209">
                  <c:v>10471.446708242353</c:v>
                </c:pt>
                <c:pt idx="210">
                  <c:v>10427.996721901098</c:v>
                </c:pt>
                <c:pt idx="211">
                  <c:v>10384.546735559841</c:v>
                </c:pt>
                <c:pt idx="212">
                  <c:v>10341.096749218586</c:v>
                </c:pt>
                <c:pt idx="213">
                  <c:v>10297.646762877332</c:v>
                </c:pt>
                <c:pt idx="214">
                  <c:v>10254.196776536075</c:v>
                </c:pt>
                <c:pt idx="215">
                  <c:v>10210.74679019482</c:v>
                </c:pt>
                <c:pt idx="216">
                  <c:v>10167.296803853566</c:v>
                </c:pt>
                <c:pt idx="217">
                  <c:v>10123.846817512311</c:v>
                </c:pt>
                <c:pt idx="218">
                  <c:v>10080.396831171056</c:v>
                </c:pt>
                <c:pt idx="219">
                  <c:v>10036.946844829801</c:v>
                </c:pt>
                <c:pt idx="220">
                  <c:v>9993.4968584885446</c:v>
                </c:pt>
                <c:pt idx="221">
                  <c:v>9950.046872147288</c:v>
                </c:pt>
                <c:pt idx="222">
                  <c:v>9906.5968858060351</c:v>
                </c:pt>
                <c:pt idx="223">
                  <c:v>9863.1468994647803</c:v>
                </c:pt>
                <c:pt idx="224">
                  <c:v>9819.6969131235237</c:v>
                </c:pt>
                <c:pt idx="225">
                  <c:v>9776.2469267822689</c:v>
                </c:pt>
                <c:pt idx="226">
                  <c:v>9732.7969404410142</c:v>
                </c:pt>
                <c:pt idx="227">
                  <c:v>9689.3469540997576</c:v>
                </c:pt>
                <c:pt idx="228">
                  <c:v>9645.8969677585028</c:v>
                </c:pt>
                <c:pt idx="229">
                  <c:v>9602.446981417248</c:v>
                </c:pt>
                <c:pt idx="230">
                  <c:v>9558.9969950759914</c:v>
                </c:pt>
                <c:pt idx="231">
                  <c:v>9515.5470087347385</c:v>
                </c:pt>
                <c:pt idx="232">
                  <c:v>9472.0970223934819</c:v>
                </c:pt>
                <c:pt idx="233">
                  <c:v>9428.6470360522271</c:v>
                </c:pt>
                <c:pt idx="234">
                  <c:v>9385.1970497109705</c:v>
                </c:pt>
                <c:pt idx="235">
                  <c:v>9341.7470633697158</c:v>
                </c:pt>
                <c:pt idx="236">
                  <c:v>9298.297077028461</c:v>
                </c:pt>
                <c:pt idx="237">
                  <c:v>9254.8470906872062</c:v>
                </c:pt>
                <c:pt idx="238">
                  <c:v>9211.3971043459496</c:v>
                </c:pt>
                <c:pt idx="239">
                  <c:v>9167.9471180046949</c:v>
                </c:pt>
                <c:pt idx="240">
                  <c:v>9124.4971316634401</c:v>
                </c:pt>
                <c:pt idx="241">
                  <c:v>9081.0471453221853</c:v>
                </c:pt>
                <c:pt idx="242">
                  <c:v>9037.5971589809287</c:v>
                </c:pt>
                <c:pt idx="243">
                  <c:v>8994.147172639674</c:v>
                </c:pt>
                <c:pt idx="244">
                  <c:v>8950.6971862984174</c:v>
                </c:pt>
                <c:pt idx="245">
                  <c:v>8907.2471999571644</c:v>
                </c:pt>
                <c:pt idx="246">
                  <c:v>8863.7972136159078</c:v>
                </c:pt>
                <c:pt idx="247">
                  <c:v>8820.3472272746531</c:v>
                </c:pt>
                <c:pt idx="248">
                  <c:v>8776.8972409333965</c:v>
                </c:pt>
                <c:pt idx="249">
                  <c:v>8733.4472545921417</c:v>
                </c:pt>
                <c:pt idx="250">
                  <c:v>8689.9972682508869</c:v>
                </c:pt>
                <c:pt idx="251">
                  <c:v>8646.547281909634</c:v>
                </c:pt>
                <c:pt idx="252">
                  <c:v>8603.0972955683774</c:v>
                </c:pt>
                <c:pt idx="253">
                  <c:v>8559.6473092271208</c:v>
                </c:pt>
                <c:pt idx="254">
                  <c:v>8516.1973228858678</c:v>
                </c:pt>
                <c:pt idx="255">
                  <c:v>8472.7473365446112</c:v>
                </c:pt>
                <c:pt idx="256">
                  <c:v>8429.2973502033565</c:v>
                </c:pt>
                <c:pt idx="257">
                  <c:v>8385.8473638620999</c:v>
                </c:pt>
                <c:pt idx="258">
                  <c:v>8342.3973775208451</c:v>
                </c:pt>
                <c:pt idx="259">
                  <c:v>8298.9473911795903</c:v>
                </c:pt>
                <c:pt idx="260">
                  <c:v>8255.4974048383338</c:v>
                </c:pt>
                <c:pt idx="261">
                  <c:v>8212.047418497079</c:v>
                </c:pt>
                <c:pt idx="262">
                  <c:v>8168.5974321558242</c:v>
                </c:pt>
                <c:pt idx="263">
                  <c:v>8125.1474458145694</c:v>
                </c:pt>
                <c:pt idx="264">
                  <c:v>8081.6974594733138</c:v>
                </c:pt>
                <c:pt idx="265">
                  <c:v>8038.2474731320599</c:v>
                </c:pt>
                <c:pt idx="266">
                  <c:v>7994.7974867908042</c:v>
                </c:pt>
                <c:pt idx="267">
                  <c:v>7951.3475004495476</c:v>
                </c:pt>
                <c:pt idx="268">
                  <c:v>7907.8975141082929</c:v>
                </c:pt>
                <c:pt idx="269">
                  <c:v>7864.4475277670381</c:v>
                </c:pt>
                <c:pt idx="270">
                  <c:v>7820.9975414257833</c:v>
                </c:pt>
                <c:pt idx="271">
                  <c:v>7777.5475550845276</c:v>
                </c:pt>
                <c:pt idx="272">
                  <c:v>7734.0975687432729</c:v>
                </c:pt>
                <c:pt idx="273">
                  <c:v>7690.6475824020181</c:v>
                </c:pt>
                <c:pt idx="274">
                  <c:v>7647.1975960607615</c:v>
                </c:pt>
                <c:pt idx="275">
                  <c:v>7603.7476097195067</c:v>
                </c:pt>
                <c:pt idx="276">
                  <c:v>7560.297623378252</c:v>
                </c:pt>
                <c:pt idx="277">
                  <c:v>7516.8476370369963</c:v>
                </c:pt>
                <c:pt idx="278">
                  <c:v>7473.3976506957406</c:v>
                </c:pt>
                <c:pt idx="279">
                  <c:v>7429.9476643544849</c:v>
                </c:pt>
                <c:pt idx="280">
                  <c:v>7386.4976780132301</c:v>
                </c:pt>
                <c:pt idx="281">
                  <c:v>7343.0476916719745</c:v>
                </c:pt>
                <c:pt idx="282">
                  <c:v>7299.5977053307206</c:v>
                </c:pt>
                <c:pt idx="283">
                  <c:v>7256.1477189894658</c:v>
                </c:pt>
                <c:pt idx="284">
                  <c:v>7212.6977326482101</c:v>
                </c:pt>
                <c:pt idx="285">
                  <c:v>7169.2477463069545</c:v>
                </c:pt>
                <c:pt idx="286">
                  <c:v>7125.7977599656979</c:v>
                </c:pt>
                <c:pt idx="287">
                  <c:v>7082.347773624444</c:v>
                </c:pt>
                <c:pt idx="288">
                  <c:v>7038.8977872831883</c:v>
                </c:pt>
                <c:pt idx="289">
                  <c:v>6995.4478009419336</c:v>
                </c:pt>
                <c:pt idx="290">
                  <c:v>6951.9978146006779</c:v>
                </c:pt>
                <c:pt idx="291">
                  <c:v>6908.5478282594231</c:v>
                </c:pt>
                <c:pt idx="292">
                  <c:v>6865.0978419181683</c:v>
                </c:pt>
                <c:pt idx="293">
                  <c:v>6821.6478555769118</c:v>
                </c:pt>
                <c:pt idx="294">
                  <c:v>6778.197869235657</c:v>
                </c:pt>
                <c:pt idx="295">
                  <c:v>6734.7478828944022</c:v>
                </c:pt>
                <c:pt idx="296">
                  <c:v>6691.2978965531456</c:v>
                </c:pt>
                <c:pt idx="297">
                  <c:v>6647.8479102118918</c:v>
                </c:pt>
                <c:pt idx="298">
                  <c:v>6604.3979238706361</c:v>
                </c:pt>
                <c:pt idx="299">
                  <c:v>6560.9479375293813</c:v>
                </c:pt>
                <c:pt idx="300">
                  <c:v>6517.4979511881247</c:v>
                </c:pt>
                <c:pt idx="301">
                  <c:v>6474.0479648468709</c:v>
                </c:pt>
                <c:pt idx="302">
                  <c:v>6430.5979785056152</c:v>
                </c:pt>
                <c:pt idx="303">
                  <c:v>6387.1479921643595</c:v>
                </c:pt>
                <c:pt idx="304">
                  <c:v>6343.6980058231047</c:v>
                </c:pt>
                <c:pt idx="305">
                  <c:v>6300.24801948185</c:v>
                </c:pt>
                <c:pt idx="306">
                  <c:v>6256.7980331405952</c:v>
                </c:pt>
                <c:pt idx="307">
                  <c:v>6213.3480467993386</c:v>
                </c:pt>
                <c:pt idx="308">
                  <c:v>6169.8980604580829</c:v>
                </c:pt>
                <c:pt idx="309">
                  <c:v>6126.448074116829</c:v>
                </c:pt>
                <c:pt idx="310">
                  <c:v>6082.9980877755734</c:v>
                </c:pt>
                <c:pt idx="311">
                  <c:v>6039.5481014343177</c:v>
                </c:pt>
                <c:pt idx="312">
                  <c:v>5996.0981150930638</c:v>
                </c:pt>
                <c:pt idx="313">
                  <c:v>5952.6481287518081</c:v>
                </c:pt>
                <c:pt idx="314">
                  <c:v>5909.1981424105534</c:v>
                </c:pt>
                <c:pt idx="315">
                  <c:v>5865.7481560692968</c:v>
                </c:pt>
                <c:pt idx="316">
                  <c:v>5822.298169728042</c:v>
                </c:pt>
                <c:pt idx="317">
                  <c:v>5778.8481833867872</c:v>
                </c:pt>
                <c:pt idx="318">
                  <c:v>5735.3981970455316</c:v>
                </c:pt>
                <c:pt idx="319">
                  <c:v>5691.9482107042768</c:v>
                </c:pt>
                <c:pt idx="320">
                  <c:v>5648.4982243630211</c:v>
                </c:pt>
                <c:pt idx="321">
                  <c:v>5605.0482380217654</c:v>
                </c:pt>
                <c:pt idx="322">
                  <c:v>5561.5982516805107</c:v>
                </c:pt>
                <c:pt idx="323">
                  <c:v>5518.1482653392559</c:v>
                </c:pt>
                <c:pt idx="324">
                  <c:v>5474.6982789980002</c:v>
                </c:pt>
                <c:pt idx="325">
                  <c:v>5431.2482926567445</c:v>
                </c:pt>
                <c:pt idx="326">
                  <c:v>5387.7983063154879</c:v>
                </c:pt>
                <c:pt idx="327">
                  <c:v>5344.348319974235</c:v>
                </c:pt>
                <c:pt idx="328">
                  <c:v>5300.8983336329793</c:v>
                </c:pt>
                <c:pt idx="329">
                  <c:v>5257.4483472917236</c:v>
                </c:pt>
                <c:pt idx="330">
                  <c:v>5213.9983609504689</c:v>
                </c:pt>
                <c:pt idx="331">
                  <c:v>5170.5483746092141</c:v>
                </c:pt>
                <c:pt idx="332">
                  <c:v>5127.0983882679584</c:v>
                </c:pt>
                <c:pt idx="333">
                  <c:v>5083.6484019267018</c:v>
                </c:pt>
                <c:pt idx="334">
                  <c:v>5040.1984155854489</c:v>
                </c:pt>
                <c:pt idx="335">
                  <c:v>4996.7484292441932</c:v>
                </c:pt>
                <c:pt idx="336">
                  <c:v>4953.2984429029375</c:v>
                </c:pt>
                <c:pt idx="337">
                  <c:v>4909.8484565616818</c:v>
                </c:pt>
                <c:pt idx="338">
                  <c:v>4866.398470220427</c:v>
                </c:pt>
                <c:pt idx="339">
                  <c:v>4822.9484838791705</c:v>
                </c:pt>
                <c:pt idx="340">
                  <c:v>4779.4984975379148</c:v>
                </c:pt>
                <c:pt idx="341">
                  <c:v>4736.0485111966627</c:v>
                </c:pt>
                <c:pt idx="342">
                  <c:v>4692.5985248554061</c:v>
                </c:pt>
                <c:pt idx="343">
                  <c:v>4649.1485385141505</c:v>
                </c:pt>
                <c:pt idx="344">
                  <c:v>4605.6985521728948</c:v>
                </c:pt>
                <c:pt idx="345">
                  <c:v>4562.24856583164</c:v>
                </c:pt>
                <c:pt idx="346">
                  <c:v>4518.7985794903852</c:v>
                </c:pt>
                <c:pt idx="347">
                  <c:v>4475.3485931491296</c:v>
                </c:pt>
                <c:pt idx="348">
                  <c:v>4431.8986068078748</c:v>
                </c:pt>
                <c:pt idx="349">
                  <c:v>4388.44862046662</c:v>
                </c:pt>
                <c:pt idx="350">
                  <c:v>4344.9986341253634</c:v>
                </c:pt>
                <c:pt idx="351">
                  <c:v>4301.5486477841087</c:v>
                </c:pt>
                <c:pt idx="352">
                  <c:v>4258.0986614428539</c:v>
                </c:pt>
                <c:pt idx="353">
                  <c:v>4214.6486751015973</c:v>
                </c:pt>
                <c:pt idx="354">
                  <c:v>4171.1986887603425</c:v>
                </c:pt>
                <c:pt idx="355">
                  <c:v>4127.7487024190877</c:v>
                </c:pt>
                <c:pt idx="356">
                  <c:v>4084.298716077833</c:v>
                </c:pt>
                <c:pt idx="357">
                  <c:v>4040.8487297365768</c:v>
                </c:pt>
                <c:pt idx="358">
                  <c:v>3997.3987433953221</c:v>
                </c:pt>
                <c:pt idx="359">
                  <c:v>3953.9487570540673</c:v>
                </c:pt>
                <c:pt idx="360">
                  <c:v>3910.4987707128121</c:v>
                </c:pt>
                <c:pt idx="361">
                  <c:v>3867.0487843715564</c:v>
                </c:pt>
                <c:pt idx="362">
                  <c:v>3823.5987980303012</c:v>
                </c:pt>
                <c:pt idx="363">
                  <c:v>3780.1488116890459</c:v>
                </c:pt>
                <c:pt idx="364">
                  <c:v>3736.6988253477903</c:v>
                </c:pt>
                <c:pt idx="365">
                  <c:v>3693.248839006535</c:v>
                </c:pt>
                <c:pt idx="366">
                  <c:v>3649.7988526652816</c:v>
                </c:pt>
                <c:pt idx="367">
                  <c:v>3606.3488663240255</c:v>
                </c:pt>
                <c:pt idx="368">
                  <c:v>3562.8988799827694</c:v>
                </c:pt>
                <c:pt idx="369">
                  <c:v>3519.4488936415137</c:v>
                </c:pt>
                <c:pt idx="370">
                  <c:v>3475.9989073002598</c:v>
                </c:pt>
                <c:pt idx="371">
                  <c:v>3432.5489209590041</c:v>
                </c:pt>
                <c:pt idx="372">
                  <c:v>3389.098934617748</c:v>
                </c:pt>
                <c:pt idx="373">
                  <c:v>3345.6489482764932</c:v>
                </c:pt>
                <c:pt idx="374">
                  <c:v>3302.1989619352385</c:v>
                </c:pt>
                <c:pt idx="375">
                  <c:v>3258.7489755939837</c:v>
                </c:pt>
                <c:pt idx="376">
                  <c:v>3215.2989892527276</c:v>
                </c:pt>
                <c:pt idx="377">
                  <c:v>3171.8490029114728</c:v>
                </c:pt>
                <c:pt idx="378">
                  <c:v>3128.399016570218</c:v>
                </c:pt>
                <c:pt idx="379">
                  <c:v>3084.9490302289632</c:v>
                </c:pt>
                <c:pt idx="380">
                  <c:v>3041.4990438877071</c:v>
                </c:pt>
                <c:pt idx="381">
                  <c:v>2998.0490575464523</c:v>
                </c:pt>
                <c:pt idx="382">
                  <c:v>2954.5990712051962</c:v>
                </c:pt>
                <c:pt idx="383">
                  <c:v>2911.1490848639405</c:v>
                </c:pt>
                <c:pt idx="384">
                  <c:v>2867.6990985226853</c:v>
                </c:pt>
                <c:pt idx="385">
                  <c:v>2824.2491121814305</c:v>
                </c:pt>
                <c:pt idx="386">
                  <c:v>2780.7991258401762</c:v>
                </c:pt>
                <c:pt idx="387">
                  <c:v>2737.3491394989201</c:v>
                </c:pt>
                <c:pt idx="388">
                  <c:v>2693.8991531576653</c:v>
                </c:pt>
                <c:pt idx="389">
                  <c:v>2650.4491668164101</c:v>
                </c:pt>
                <c:pt idx="390">
                  <c:v>2606.9991804751558</c:v>
                </c:pt>
                <c:pt idx="391">
                  <c:v>2563.5491941338983</c:v>
                </c:pt>
                <c:pt idx="392">
                  <c:v>2520.0992077926448</c:v>
                </c:pt>
                <c:pt idx="393">
                  <c:v>2476.6492214513873</c:v>
                </c:pt>
                <c:pt idx="394">
                  <c:v>2433.1992351101339</c:v>
                </c:pt>
                <c:pt idx="395">
                  <c:v>2389.7492487688792</c:v>
                </c:pt>
                <c:pt idx="396">
                  <c:v>2346.299262427623</c:v>
                </c:pt>
                <c:pt idx="397">
                  <c:v>2302.8492760863674</c:v>
                </c:pt>
                <c:pt idx="398">
                  <c:v>2259.3992897451121</c:v>
                </c:pt>
                <c:pt idx="399">
                  <c:v>2215.9493034038587</c:v>
                </c:pt>
                <c:pt idx="400">
                  <c:v>2172.4993170626026</c:v>
                </c:pt>
                <c:pt idx="401">
                  <c:v>2129.0493307213469</c:v>
                </c:pt>
                <c:pt idx="402">
                  <c:v>2085.5993443800908</c:v>
                </c:pt>
                <c:pt idx="403">
                  <c:v>2042.1493580388369</c:v>
                </c:pt>
                <c:pt idx="404">
                  <c:v>1998.6993716975824</c:v>
                </c:pt>
                <c:pt idx="405">
                  <c:v>1955.2493853563249</c:v>
                </c:pt>
                <c:pt idx="406">
                  <c:v>1911.7993990150715</c:v>
                </c:pt>
                <c:pt idx="407">
                  <c:v>1868.3494126738156</c:v>
                </c:pt>
                <c:pt idx="408">
                  <c:v>1824.8994263325608</c:v>
                </c:pt>
                <c:pt idx="409">
                  <c:v>1781.4494399913046</c:v>
                </c:pt>
                <c:pt idx="410">
                  <c:v>1737.9994536500496</c:v>
                </c:pt>
                <c:pt idx="411">
                  <c:v>1694.5494673087953</c:v>
                </c:pt>
                <c:pt idx="412">
                  <c:v>1651.0994809675392</c:v>
                </c:pt>
                <c:pt idx="413">
                  <c:v>1607.6494946262853</c:v>
                </c:pt>
                <c:pt idx="414">
                  <c:v>1564.1995082850294</c:v>
                </c:pt>
                <c:pt idx="415">
                  <c:v>1520.7495219437733</c:v>
                </c:pt>
                <c:pt idx="416">
                  <c:v>1477.2995356025174</c:v>
                </c:pt>
                <c:pt idx="417">
                  <c:v>1433.8495492612624</c:v>
                </c:pt>
                <c:pt idx="418">
                  <c:v>1390.399562920009</c:v>
                </c:pt>
                <c:pt idx="419">
                  <c:v>1346.9495765787531</c:v>
                </c:pt>
                <c:pt idx="420">
                  <c:v>1303.4995902374969</c:v>
                </c:pt>
                <c:pt idx="421">
                  <c:v>1260.0496038962422</c:v>
                </c:pt>
                <c:pt idx="422">
                  <c:v>1216.5996175549874</c:v>
                </c:pt>
                <c:pt idx="423">
                  <c:v>1173.1496312137328</c:v>
                </c:pt>
                <c:pt idx="424">
                  <c:v>1129.6996448724763</c:v>
                </c:pt>
                <c:pt idx="425">
                  <c:v>1086.2496585312217</c:v>
                </c:pt>
                <c:pt idx="426">
                  <c:v>1042.7996721899658</c:v>
                </c:pt>
                <c:pt idx="427">
                  <c:v>999.34968584871092</c:v>
                </c:pt>
                <c:pt idx="428">
                  <c:v>955.89969950745603</c:v>
                </c:pt>
                <c:pt idx="429">
                  <c:v>912.44971316620013</c:v>
                </c:pt>
                <c:pt idx="430">
                  <c:v>868.9997268249441</c:v>
                </c:pt>
                <c:pt idx="431">
                  <c:v>825.54974048368956</c:v>
                </c:pt>
                <c:pt idx="432">
                  <c:v>782.09975414243468</c:v>
                </c:pt>
                <c:pt idx="433">
                  <c:v>738.6497678011807</c:v>
                </c:pt>
                <c:pt idx="434">
                  <c:v>695.19978145992479</c:v>
                </c:pt>
                <c:pt idx="435">
                  <c:v>651.74979511867036</c:v>
                </c:pt>
                <c:pt idx="436">
                  <c:v>608.29980877741286</c:v>
                </c:pt>
                <c:pt idx="437">
                  <c:v>564.84982243615934</c:v>
                </c:pt>
                <c:pt idx="438">
                  <c:v>521.39983609490093</c:v>
                </c:pt>
                <c:pt idx="439">
                  <c:v>477.94984975364849</c:v>
                </c:pt>
                <c:pt idx="440">
                  <c:v>434.49986341239253</c:v>
                </c:pt>
                <c:pt idx="441">
                  <c:v>391.04987707113867</c:v>
                </c:pt>
                <c:pt idx="442">
                  <c:v>347.5998907298827</c:v>
                </c:pt>
                <c:pt idx="443">
                  <c:v>304.14990438862674</c:v>
                </c:pt>
                <c:pt idx="444">
                  <c:v>260.69991804737219</c:v>
                </c:pt>
                <c:pt idx="445">
                  <c:v>217.24993170611623</c:v>
                </c:pt>
                <c:pt idx="446">
                  <c:v>173.79994536486026</c:v>
                </c:pt>
                <c:pt idx="447">
                  <c:v>130.34995902360427</c:v>
                </c:pt>
                <c:pt idx="448">
                  <c:v>86.899972682350409</c:v>
                </c:pt>
                <c:pt idx="449">
                  <c:v>43.449986341098032</c:v>
                </c:pt>
                <c:pt idx="450">
                  <c:v>1.5944975166938913E-10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391.20705570388935</c:v>
                </c:pt>
                <c:pt idx="1">
                  <c:v>391.20705570388935</c:v>
                </c:pt>
                <c:pt idx="2">
                  <c:v>391.20705570388935</c:v>
                </c:pt>
                <c:pt idx="3">
                  <c:v>391.20705570388935</c:v>
                </c:pt>
                <c:pt idx="4">
                  <c:v>391.20705570388935</c:v>
                </c:pt>
                <c:pt idx="5">
                  <c:v>391.20705570388935</c:v>
                </c:pt>
                <c:pt idx="6">
                  <c:v>391.20705570388935</c:v>
                </c:pt>
                <c:pt idx="7">
                  <c:v>391.20705570388935</c:v>
                </c:pt>
                <c:pt idx="8">
                  <c:v>391.20705570388935</c:v>
                </c:pt>
                <c:pt idx="9">
                  <c:v>391.20705570388935</c:v>
                </c:pt>
                <c:pt idx="10">
                  <c:v>391.20705570388935</c:v>
                </c:pt>
                <c:pt idx="11">
                  <c:v>391.20705570388935</c:v>
                </c:pt>
                <c:pt idx="12">
                  <c:v>391.20705570388935</c:v>
                </c:pt>
                <c:pt idx="13">
                  <c:v>391.20705570388935</c:v>
                </c:pt>
                <c:pt idx="14">
                  <c:v>391.20705570388935</c:v>
                </c:pt>
                <c:pt idx="15">
                  <c:v>391.20705570388935</c:v>
                </c:pt>
                <c:pt idx="16">
                  <c:v>391.20705570388935</c:v>
                </c:pt>
                <c:pt idx="17">
                  <c:v>391.20705570388935</c:v>
                </c:pt>
                <c:pt idx="18">
                  <c:v>391.20705570388935</c:v>
                </c:pt>
                <c:pt idx="19">
                  <c:v>391.20705570388935</c:v>
                </c:pt>
                <c:pt idx="20">
                  <c:v>391.20705570388935</c:v>
                </c:pt>
                <c:pt idx="21">
                  <c:v>391.20705570388935</c:v>
                </c:pt>
                <c:pt idx="22">
                  <c:v>391.20705570388935</c:v>
                </c:pt>
                <c:pt idx="23">
                  <c:v>391.20705570388935</c:v>
                </c:pt>
                <c:pt idx="24">
                  <c:v>391.20705570388935</c:v>
                </c:pt>
                <c:pt idx="25">
                  <c:v>391.20705570388935</c:v>
                </c:pt>
                <c:pt idx="26">
                  <c:v>391.20705570388935</c:v>
                </c:pt>
                <c:pt idx="27">
                  <c:v>391.20705570388935</c:v>
                </c:pt>
                <c:pt idx="28">
                  <c:v>391.20705570388935</c:v>
                </c:pt>
                <c:pt idx="29">
                  <c:v>391.20705570388935</c:v>
                </c:pt>
                <c:pt idx="30">
                  <c:v>391.20705570388935</c:v>
                </c:pt>
                <c:pt idx="31">
                  <c:v>391.20705570388935</c:v>
                </c:pt>
                <c:pt idx="32">
                  <c:v>391.20705570388935</c:v>
                </c:pt>
                <c:pt idx="33">
                  <c:v>391.20705570388935</c:v>
                </c:pt>
                <c:pt idx="34">
                  <c:v>391.20705570388935</c:v>
                </c:pt>
                <c:pt idx="35">
                  <c:v>391.20705570388935</c:v>
                </c:pt>
                <c:pt idx="36">
                  <c:v>391.20705570388935</c:v>
                </c:pt>
                <c:pt idx="37">
                  <c:v>391.20705570388935</c:v>
                </c:pt>
                <c:pt idx="38">
                  <c:v>391.20705570388935</c:v>
                </c:pt>
                <c:pt idx="39">
                  <c:v>391.20705570388935</c:v>
                </c:pt>
                <c:pt idx="40">
                  <c:v>391.20705570388935</c:v>
                </c:pt>
                <c:pt idx="41">
                  <c:v>391.20705570388935</c:v>
                </c:pt>
                <c:pt idx="42">
                  <c:v>391.20705570388935</c:v>
                </c:pt>
                <c:pt idx="43">
                  <c:v>391.20705570388935</c:v>
                </c:pt>
                <c:pt idx="44">
                  <c:v>391.20705570388935</c:v>
                </c:pt>
                <c:pt idx="45">
                  <c:v>391.20705570388935</c:v>
                </c:pt>
                <c:pt idx="46">
                  <c:v>391.20705570388935</c:v>
                </c:pt>
                <c:pt idx="47">
                  <c:v>391.20705570388935</c:v>
                </c:pt>
                <c:pt idx="48">
                  <c:v>391.20705570388935</c:v>
                </c:pt>
                <c:pt idx="49">
                  <c:v>391.20705570388935</c:v>
                </c:pt>
                <c:pt idx="50">
                  <c:v>391.20705570388935</c:v>
                </c:pt>
                <c:pt idx="51">
                  <c:v>391.20705570388935</c:v>
                </c:pt>
                <c:pt idx="52">
                  <c:v>391.20705570388935</c:v>
                </c:pt>
                <c:pt idx="53">
                  <c:v>391.20705570388935</c:v>
                </c:pt>
                <c:pt idx="54">
                  <c:v>391.20705570388935</c:v>
                </c:pt>
                <c:pt idx="55">
                  <c:v>391.20705570388935</c:v>
                </c:pt>
                <c:pt idx="56">
                  <c:v>391.20705570388935</c:v>
                </c:pt>
                <c:pt idx="57">
                  <c:v>391.20705570388935</c:v>
                </c:pt>
                <c:pt idx="58">
                  <c:v>391.20705570388935</c:v>
                </c:pt>
                <c:pt idx="59">
                  <c:v>391.20705570388935</c:v>
                </c:pt>
                <c:pt idx="60">
                  <c:v>391.20705570388935</c:v>
                </c:pt>
                <c:pt idx="61">
                  <c:v>391.20705570388935</c:v>
                </c:pt>
                <c:pt idx="62">
                  <c:v>391.20705570388935</c:v>
                </c:pt>
                <c:pt idx="63">
                  <c:v>391.20705570388935</c:v>
                </c:pt>
                <c:pt idx="64">
                  <c:v>391.20705570388935</c:v>
                </c:pt>
                <c:pt idx="65">
                  <c:v>391.20705570388935</c:v>
                </c:pt>
                <c:pt idx="66">
                  <c:v>391.20705570388935</c:v>
                </c:pt>
                <c:pt idx="67">
                  <c:v>391.20705570388935</c:v>
                </c:pt>
                <c:pt idx="68">
                  <c:v>391.20705570388935</c:v>
                </c:pt>
                <c:pt idx="69">
                  <c:v>391.20705570388935</c:v>
                </c:pt>
                <c:pt idx="70">
                  <c:v>391.20705570388935</c:v>
                </c:pt>
                <c:pt idx="71">
                  <c:v>391.20705570388935</c:v>
                </c:pt>
                <c:pt idx="72">
                  <c:v>391.20705570388935</c:v>
                </c:pt>
                <c:pt idx="73">
                  <c:v>391.20705570388935</c:v>
                </c:pt>
                <c:pt idx="74">
                  <c:v>391.20705570388935</c:v>
                </c:pt>
                <c:pt idx="75">
                  <c:v>391.20705570388935</c:v>
                </c:pt>
                <c:pt idx="76">
                  <c:v>391.20705570388935</c:v>
                </c:pt>
                <c:pt idx="77">
                  <c:v>391.20705570388935</c:v>
                </c:pt>
                <c:pt idx="78">
                  <c:v>391.20705570388935</c:v>
                </c:pt>
                <c:pt idx="79">
                  <c:v>391.20705570388935</c:v>
                </c:pt>
                <c:pt idx="80">
                  <c:v>391.20705570388935</c:v>
                </c:pt>
                <c:pt idx="81">
                  <c:v>391.20705570388935</c:v>
                </c:pt>
                <c:pt idx="82">
                  <c:v>391.20705570388935</c:v>
                </c:pt>
                <c:pt idx="83">
                  <c:v>391.20705570388935</c:v>
                </c:pt>
                <c:pt idx="84">
                  <c:v>391.20705570388935</c:v>
                </c:pt>
                <c:pt idx="85">
                  <c:v>391.20705570388935</c:v>
                </c:pt>
                <c:pt idx="86">
                  <c:v>391.20705570388935</c:v>
                </c:pt>
                <c:pt idx="87">
                  <c:v>391.20705570388935</c:v>
                </c:pt>
                <c:pt idx="88">
                  <c:v>391.20705570388935</c:v>
                </c:pt>
                <c:pt idx="89">
                  <c:v>391.20705570388935</c:v>
                </c:pt>
                <c:pt idx="90">
                  <c:v>391.20705570388935</c:v>
                </c:pt>
                <c:pt idx="91">
                  <c:v>391.20705570388935</c:v>
                </c:pt>
                <c:pt idx="92">
                  <c:v>391.20705570388935</c:v>
                </c:pt>
                <c:pt idx="93">
                  <c:v>391.20705570388935</c:v>
                </c:pt>
                <c:pt idx="94">
                  <c:v>391.20705570388935</c:v>
                </c:pt>
                <c:pt idx="95">
                  <c:v>391.20705570388935</c:v>
                </c:pt>
                <c:pt idx="96">
                  <c:v>391.20705570388935</c:v>
                </c:pt>
                <c:pt idx="97">
                  <c:v>391.20705570388935</c:v>
                </c:pt>
                <c:pt idx="98">
                  <c:v>391.20705570388935</c:v>
                </c:pt>
                <c:pt idx="99">
                  <c:v>391.20705570388935</c:v>
                </c:pt>
                <c:pt idx="100">
                  <c:v>391.20705570388935</c:v>
                </c:pt>
                <c:pt idx="101">
                  <c:v>391.20705570388935</c:v>
                </c:pt>
                <c:pt idx="102">
                  <c:v>391.20705570388935</c:v>
                </c:pt>
                <c:pt idx="103">
                  <c:v>391.20705570388935</c:v>
                </c:pt>
                <c:pt idx="104">
                  <c:v>391.20705570388935</c:v>
                </c:pt>
                <c:pt idx="105">
                  <c:v>391.20705570388935</c:v>
                </c:pt>
                <c:pt idx="106">
                  <c:v>391.20705570388935</c:v>
                </c:pt>
                <c:pt idx="107">
                  <c:v>391.20705570388935</c:v>
                </c:pt>
                <c:pt idx="108">
                  <c:v>391.20705570388935</c:v>
                </c:pt>
                <c:pt idx="109">
                  <c:v>391.20705570388935</c:v>
                </c:pt>
                <c:pt idx="110">
                  <c:v>391.20705570388935</c:v>
                </c:pt>
                <c:pt idx="111">
                  <c:v>391.20705570388935</c:v>
                </c:pt>
                <c:pt idx="112">
                  <c:v>391.20705570388935</c:v>
                </c:pt>
                <c:pt idx="113">
                  <c:v>391.20705570388935</c:v>
                </c:pt>
                <c:pt idx="114">
                  <c:v>391.20705570388935</c:v>
                </c:pt>
                <c:pt idx="115">
                  <c:v>391.20705570388935</c:v>
                </c:pt>
                <c:pt idx="116">
                  <c:v>391.20705570388935</c:v>
                </c:pt>
                <c:pt idx="117">
                  <c:v>391.20705570388935</c:v>
                </c:pt>
                <c:pt idx="118">
                  <c:v>391.20705570388935</c:v>
                </c:pt>
                <c:pt idx="119">
                  <c:v>391.20705570388935</c:v>
                </c:pt>
                <c:pt idx="120">
                  <c:v>391.20705570388935</c:v>
                </c:pt>
                <c:pt idx="121">
                  <c:v>391.20705570388935</c:v>
                </c:pt>
                <c:pt idx="122">
                  <c:v>391.20705570388935</c:v>
                </c:pt>
                <c:pt idx="123">
                  <c:v>391.20705570388935</c:v>
                </c:pt>
                <c:pt idx="124">
                  <c:v>391.20705570388935</c:v>
                </c:pt>
                <c:pt idx="125">
                  <c:v>391.20705570388935</c:v>
                </c:pt>
                <c:pt idx="126">
                  <c:v>391.20705570388935</c:v>
                </c:pt>
                <c:pt idx="127">
                  <c:v>391.20705570388935</c:v>
                </c:pt>
                <c:pt idx="128">
                  <c:v>391.20705570388935</c:v>
                </c:pt>
                <c:pt idx="129">
                  <c:v>391.20705570388935</c:v>
                </c:pt>
                <c:pt idx="130">
                  <c:v>391.20705570388935</c:v>
                </c:pt>
                <c:pt idx="131">
                  <c:v>391.20705570388935</c:v>
                </c:pt>
                <c:pt idx="132">
                  <c:v>391.20705570388935</c:v>
                </c:pt>
                <c:pt idx="133">
                  <c:v>391.20705570388935</c:v>
                </c:pt>
                <c:pt idx="134">
                  <c:v>391.20705570388935</c:v>
                </c:pt>
                <c:pt idx="135">
                  <c:v>391.20705570388935</c:v>
                </c:pt>
                <c:pt idx="136">
                  <c:v>391.20705570388935</c:v>
                </c:pt>
                <c:pt idx="137">
                  <c:v>391.20705570388935</c:v>
                </c:pt>
                <c:pt idx="138">
                  <c:v>391.20705570388935</c:v>
                </c:pt>
                <c:pt idx="139">
                  <c:v>391.20705570388935</c:v>
                </c:pt>
                <c:pt idx="140">
                  <c:v>391.20705570388935</c:v>
                </c:pt>
                <c:pt idx="141">
                  <c:v>391.20705570388935</c:v>
                </c:pt>
                <c:pt idx="142">
                  <c:v>391.20705570388935</c:v>
                </c:pt>
                <c:pt idx="143">
                  <c:v>391.20705570388935</c:v>
                </c:pt>
                <c:pt idx="144">
                  <c:v>391.20705570388935</c:v>
                </c:pt>
                <c:pt idx="145">
                  <c:v>391.20705570388935</c:v>
                </c:pt>
                <c:pt idx="146">
                  <c:v>391.20705570388935</c:v>
                </c:pt>
                <c:pt idx="147">
                  <c:v>391.20705570388935</c:v>
                </c:pt>
                <c:pt idx="148">
                  <c:v>391.20705570388935</c:v>
                </c:pt>
                <c:pt idx="149">
                  <c:v>391.20705570388935</c:v>
                </c:pt>
                <c:pt idx="150">
                  <c:v>391.20705570388935</c:v>
                </c:pt>
                <c:pt idx="151">
                  <c:v>391.20705570388935</c:v>
                </c:pt>
                <c:pt idx="152">
                  <c:v>391.20705570388935</c:v>
                </c:pt>
                <c:pt idx="153">
                  <c:v>391.20705570388935</c:v>
                </c:pt>
                <c:pt idx="154">
                  <c:v>391.20705570388935</c:v>
                </c:pt>
                <c:pt idx="155">
                  <c:v>391.20705570388935</c:v>
                </c:pt>
                <c:pt idx="156">
                  <c:v>391.20705570388935</c:v>
                </c:pt>
                <c:pt idx="157">
                  <c:v>391.20705570388935</c:v>
                </c:pt>
                <c:pt idx="158">
                  <c:v>391.20705570388935</c:v>
                </c:pt>
                <c:pt idx="159">
                  <c:v>391.20705570388935</c:v>
                </c:pt>
                <c:pt idx="160">
                  <c:v>391.20705570388935</c:v>
                </c:pt>
                <c:pt idx="161">
                  <c:v>391.20705570388935</c:v>
                </c:pt>
                <c:pt idx="162">
                  <c:v>391.20705570388935</c:v>
                </c:pt>
                <c:pt idx="163">
                  <c:v>391.20705570388935</c:v>
                </c:pt>
                <c:pt idx="164">
                  <c:v>391.20705570388935</c:v>
                </c:pt>
                <c:pt idx="165">
                  <c:v>391.20705570388935</c:v>
                </c:pt>
                <c:pt idx="166">
                  <c:v>391.20705570388935</c:v>
                </c:pt>
                <c:pt idx="167">
                  <c:v>391.20705570388935</c:v>
                </c:pt>
                <c:pt idx="168">
                  <c:v>391.20705570388935</c:v>
                </c:pt>
                <c:pt idx="169">
                  <c:v>391.20705570388935</c:v>
                </c:pt>
                <c:pt idx="170">
                  <c:v>391.20705570388935</c:v>
                </c:pt>
                <c:pt idx="171">
                  <c:v>391.20705570388935</c:v>
                </c:pt>
                <c:pt idx="172">
                  <c:v>391.20705570388935</c:v>
                </c:pt>
                <c:pt idx="173">
                  <c:v>391.20705570388935</c:v>
                </c:pt>
                <c:pt idx="174">
                  <c:v>391.20705570388935</c:v>
                </c:pt>
                <c:pt idx="175">
                  <c:v>391.20705570388935</c:v>
                </c:pt>
                <c:pt idx="176">
                  <c:v>391.20705570388935</c:v>
                </c:pt>
                <c:pt idx="177">
                  <c:v>391.20705570388935</c:v>
                </c:pt>
                <c:pt idx="178">
                  <c:v>391.20705570388935</c:v>
                </c:pt>
                <c:pt idx="179">
                  <c:v>391.20705570388935</c:v>
                </c:pt>
                <c:pt idx="180">
                  <c:v>434.49986341254618</c:v>
                </c:pt>
                <c:pt idx="181">
                  <c:v>434.49986341254618</c:v>
                </c:pt>
                <c:pt idx="182">
                  <c:v>434.49986341254618</c:v>
                </c:pt>
                <c:pt idx="183">
                  <c:v>434.49986341254618</c:v>
                </c:pt>
                <c:pt idx="184">
                  <c:v>434.49986341254618</c:v>
                </c:pt>
                <c:pt idx="185">
                  <c:v>434.49986341254618</c:v>
                </c:pt>
                <c:pt idx="186">
                  <c:v>434.49986341254618</c:v>
                </c:pt>
                <c:pt idx="187">
                  <c:v>434.49986341254618</c:v>
                </c:pt>
                <c:pt idx="188">
                  <c:v>434.49986341254618</c:v>
                </c:pt>
                <c:pt idx="189">
                  <c:v>434.49986341254618</c:v>
                </c:pt>
                <c:pt idx="190">
                  <c:v>434.49986341254618</c:v>
                </c:pt>
                <c:pt idx="191">
                  <c:v>434.49986341254618</c:v>
                </c:pt>
                <c:pt idx="192">
                  <c:v>434.49986341254618</c:v>
                </c:pt>
                <c:pt idx="193">
                  <c:v>434.49986341254618</c:v>
                </c:pt>
                <c:pt idx="194">
                  <c:v>434.49986341254618</c:v>
                </c:pt>
                <c:pt idx="195">
                  <c:v>434.49986341254618</c:v>
                </c:pt>
                <c:pt idx="196">
                  <c:v>434.49986341254618</c:v>
                </c:pt>
                <c:pt idx="197">
                  <c:v>434.49986341254618</c:v>
                </c:pt>
                <c:pt idx="198">
                  <c:v>434.49986341254618</c:v>
                </c:pt>
                <c:pt idx="199">
                  <c:v>434.49986341254618</c:v>
                </c:pt>
                <c:pt idx="200">
                  <c:v>434.49986341254618</c:v>
                </c:pt>
                <c:pt idx="201">
                  <c:v>434.49986341254618</c:v>
                </c:pt>
                <c:pt idx="202">
                  <c:v>434.49986341254618</c:v>
                </c:pt>
                <c:pt idx="203">
                  <c:v>434.49986341254618</c:v>
                </c:pt>
                <c:pt idx="204">
                  <c:v>434.49986341254618</c:v>
                </c:pt>
                <c:pt idx="205">
                  <c:v>434.49986341254618</c:v>
                </c:pt>
                <c:pt idx="206">
                  <c:v>434.49986341254618</c:v>
                </c:pt>
                <c:pt idx="207">
                  <c:v>434.49986341254618</c:v>
                </c:pt>
                <c:pt idx="208">
                  <c:v>434.49986341254618</c:v>
                </c:pt>
                <c:pt idx="209">
                  <c:v>434.49986341254618</c:v>
                </c:pt>
                <c:pt idx="210">
                  <c:v>434.49986341254618</c:v>
                </c:pt>
                <c:pt idx="211">
                  <c:v>434.49986341254618</c:v>
                </c:pt>
                <c:pt idx="212">
                  <c:v>434.49986341254618</c:v>
                </c:pt>
                <c:pt idx="213">
                  <c:v>434.49986341254618</c:v>
                </c:pt>
                <c:pt idx="214">
                  <c:v>434.49986341254618</c:v>
                </c:pt>
                <c:pt idx="215">
                  <c:v>434.49986341254618</c:v>
                </c:pt>
                <c:pt idx="216">
                  <c:v>434.49986341254618</c:v>
                </c:pt>
                <c:pt idx="217">
                  <c:v>434.49986341254618</c:v>
                </c:pt>
                <c:pt idx="218">
                  <c:v>434.49986341254618</c:v>
                </c:pt>
                <c:pt idx="219">
                  <c:v>434.49986341254618</c:v>
                </c:pt>
                <c:pt idx="220">
                  <c:v>434.49986341254618</c:v>
                </c:pt>
                <c:pt idx="221">
                  <c:v>434.49986341254618</c:v>
                </c:pt>
                <c:pt idx="222">
                  <c:v>434.49986341254618</c:v>
                </c:pt>
                <c:pt idx="223">
                  <c:v>434.49986341254618</c:v>
                </c:pt>
                <c:pt idx="224">
                  <c:v>434.49986341254618</c:v>
                </c:pt>
                <c:pt idx="225">
                  <c:v>434.49986341254618</c:v>
                </c:pt>
                <c:pt idx="226">
                  <c:v>434.49986341254618</c:v>
                </c:pt>
                <c:pt idx="227">
                  <c:v>434.49986341254618</c:v>
                </c:pt>
                <c:pt idx="228">
                  <c:v>434.49986341254618</c:v>
                </c:pt>
                <c:pt idx="229">
                  <c:v>434.49986341254618</c:v>
                </c:pt>
                <c:pt idx="230">
                  <c:v>434.49986341254618</c:v>
                </c:pt>
                <c:pt idx="231">
                  <c:v>434.49986341254618</c:v>
                </c:pt>
                <c:pt idx="232">
                  <c:v>434.49986341254618</c:v>
                </c:pt>
                <c:pt idx="233">
                  <c:v>434.49986341254618</c:v>
                </c:pt>
                <c:pt idx="234">
                  <c:v>434.49986341254618</c:v>
                </c:pt>
                <c:pt idx="235">
                  <c:v>434.49986341254618</c:v>
                </c:pt>
                <c:pt idx="236">
                  <c:v>434.49986341254618</c:v>
                </c:pt>
                <c:pt idx="237">
                  <c:v>434.49986341254618</c:v>
                </c:pt>
                <c:pt idx="238">
                  <c:v>434.49986341254618</c:v>
                </c:pt>
                <c:pt idx="239">
                  <c:v>434.49986341254618</c:v>
                </c:pt>
                <c:pt idx="240">
                  <c:v>434.49986341254618</c:v>
                </c:pt>
                <c:pt idx="241">
                  <c:v>434.49986341254618</c:v>
                </c:pt>
                <c:pt idx="242">
                  <c:v>434.49986341254618</c:v>
                </c:pt>
                <c:pt idx="243">
                  <c:v>434.49986341254618</c:v>
                </c:pt>
                <c:pt idx="244">
                  <c:v>434.49986341254618</c:v>
                </c:pt>
                <c:pt idx="245">
                  <c:v>434.49986341254618</c:v>
                </c:pt>
                <c:pt idx="246">
                  <c:v>434.49986341254618</c:v>
                </c:pt>
                <c:pt idx="247">
                  <c:v>434.49986341254618</c:v>
                </c:pt>
                <c:pt idx="248">
                  <c:v>434.49986341254618</c:v>
                </c:pt>
                <c:pt idx="249">
                  <c:v>434.49986341254618</c:v>
                </c:pt>
                <c:pt idx="250">
                  <c:v>434.49986341254618</c:v>
                </c:pt>
                <c:pt idx="251">
                  <c:v>434.49986341254618</c:v>
                </c:pt>
                <c:pt idx="252">
                  <c:v>434.49986341254618</c:v>
                </c:pt>
                <c:pt idx="253">
                  <c:v>434.49986341254618</c:v>
                </c:pt>
                <c:pt idx="254">
                  <c:v>434.49986341254618</c:v>
                </c:pt>
                <c:pt idx="255">
                  <c:v>434.49986341254618</c:v>
                </c:pt>
                <c:pt idx="256">
                  <c:v>434.49986341254618</c:v>
                </c:pt>
                <c:pt idx="257">
                  <c:v>434.49986341254618</c:v>
                </c:pt>
                <c:pt idx="258">
                  <c:v>434.49986341254618</c:v>
                </c:pt>
                <c:pt idx="259">
                  <c:v>434.49986341254618</c:v>
                </c:pt>
                <c:pt idx="260">
                  <c:v>434.49986341254618</c:v>
                </c:pt>
                <c:pt idx="261">
                  <c:v>434.49986341254618</c:v>
                </c:pt>
                <c:pt idx="262">
                  <c:v>434.49986341254618</c:v>
                </c:pt>
                <c:pt idx="263">
                  <c:v>434.49986341254618</c:v>
                </c:pt>
                <c:pt idx="264">
                  <c:v>434.49986341254618</c:v>
                </c:pt>
                <c:pt idx="265">
                  <c:v>434.49986341254618</c:v>
                </c:pt>
                <c:pt idx="266">
                  <c:v>434.49986341254618</c:v>
                </c:pt>
                <c:pt idx="267">
                  <c:v>434.49986341254618</c:v>
                </c:pt>
                <c:pt idx="268">
                  <c:v>434.49986341254618</c:v>
                </c:pt>
                <c:pt idx="269">
                  <c:v>434.49986341254618</c:v>
                </c:pt>
                <c:pt idx="270">
                  <c:v>434.49986341254618</c:v>
                </c:pt>
                <c:pt idx="271">
                  <c:v>434.49986341254618</c:v>
                </c:pt>
                <c:pt idx="272">
                  <c:v>434.49986341254618</c:v>
                </c:pt>
                <c:pt idx="273">
                  <c:v>434.49986341254618</c:v>
                </c:pt>
                <c:pt idx="274">
                  <c:v>434.49986341254618</c:v>
                </c:pt>
                <c:pt idx="275">
                  <c:v>434.49986341254618</c:v>
                </c:pt>
                <c:pt idx="276">
                  <c:v>434.49986341254618</c:v>
                </c:pt>
                <c:pt idx="277">
                  <c:v>434.49986341254618</c:v>
                </c:pt>
                <c:pt idx="278">
                  <c:v>434.49986341254618</c:v>
                </c:pt>
                <c:pt idx="279">
                  <c:v>434.49986341254618</c:v>
                </c:pt>
                <c:pt idx="280">
                  <c:v>434.49986341254618</c:v>
                </c:pt>
                <c:pt idx="281">
                  <c:v>434.49986341254618</c:v>
                </c:pt>
                <c:pt idx="282">
                  <c:v>434.49986341254618</c:v>
                </c:pt>
                <c:pt idx="283">
                  <c:v>434.49986341254618</c:v>
                </c:pt>
                <c:pt idx="284">
                  <c:v>434.49986341254618</c:v>
                </c:pt>
                <c:pt idx="285">
                  <c:v>434.49986341254618</c:v>
                </c:pt>
                <c:pt idx="286">
                  <c:v>434.49986341254618</c:v>
                </c:pt>
                <c:pt idx="287">
                  <c:v>434.49986341254618</c:v>
                </c:pt>
                <c:pt idx="288">
                  <c:v>434.49986341254618</c:v>
                </c:pt>
                <c:pt idx="289">
                  <c:v>434.49986341254618</c:v>
                </c:pt>
                <c:pt idx="290">
                  <c:v>434.49986341254618</c:v>
                </c:pt>
                <c:pt idx="291">
                  <c:v>434.49986341254618</c:v>
                </c:pt>
                <c:pt idx="292">
                  <c:v>434.49986341254618</c:v>
                </c:pt>
                <c:pt idx="293">
                  <c:v>434.49986341254618</c:v>
                </c:pt>
                <c:pt idx="294">
                  <c:v>434.49986341254618</c:v>
                </c:pt>
                <c:pt idx="295">
                  <c:v>434.49986341254618</c:v>
                </c:pt>
                <c:pt idx="296">
                  <c:v>434.49986341254618</c:v>
                </c:pt>
                <c:pt idx="297">
                  <c:v>434.49986341254618</c:v>
                </c:pt>
                <c:pt idx="298">
                  <c:v>434.49986341254618</c:v>
                </c:pt>
                <c:pt idx="299">
                  <c:v>434.49986341254618</c:v>
                </c:pt>
                <c:pt idx="300">
                  <c:v>434.49986341254618</c:v>
                </c:pt>
                <c:pt idx="301">
                  <c:v>434.49986341254618</c:v>
                </c:pt>
                <c:pt idx="302">
                  <c:v>434.49986341254618</c:v>
                </c:pt>
                <c:pt idx="303">
                  <c:v>434.49986341254618</c:v>
                </c:pt>
                <c:pt idx="304">
                  <c:v>434.49986341254618</c:v>
                </c:pt>
                <c:pt idx="305">
                  <c:v>434.49986341254618</c:v>
                </c:pt>
                <c:pt idx="306">
                  <c:v>434.49986341254618</c:v>
                </c:pt>
                <c:pt idx="307">
                  <c:v>434.49986341254618</c:v>
                </c:pt>
                <c:pt idx="308">
                  <c:v>434.49986341254618</c:v>
                </c:pt>
                <c:pt idx="309">
                  <c:v>434.49986341254618</c:v>
                </c:pt>
                <c:pt idx="310">
                  <c:v>434.49986341254618</c:v>
                </c:pt>
                <c:pt idx="311">
                  <c:v>434.49986341254618</c:v>
                </c:pt>
                <c:pt idx="312">
                  <c:v>434.49986341254618</c:v>
                </c:pt>
                <c:pt idx="313">
                  <c:v>434.49986341254618</c:v>
                </c:pt>
                <c:pt idx="314">
                  <c:v>434.49986341254618</c:v>
                </c:pt>
                <c:pt idx="315">
                  <c:v>434.49986341254618</c:v>
                </c:pt>
                <c:pt idx="316">
                  <c:v>434.49986341254618</c:v>
                </c:pt>
                <c:pt idx="317">
                  <c:v>434.49986341254618</c:v>
                </c:pt>
                <c:pt idx="318">
                  <c:v>434.49986341254618</c:v>
                </c:pt>
                <c:pt idx="319">
                  <c:v>434.49986341254618</c:v>
                </c:pt>
                <c:pt idx="320">
                  <c:v>434.49986341254618</c:v>
                </c:pt>
                <c:pt idx="321">
                  <c:v>434.49986341254618</c:v>
                </c:pt>
                <c:pt idx="322">
                  <c:v>434.49986341254618</c:v>
                </c:pt>
                <c:pt idx="323">
                  <c:v>434.49986341254618</c:v>
                </c:pt>
                <c:pt idx="324">
                  <c:v>434.49986341254618</c:v>
                </c:pt>
                <c:pt idx="325">
                  <c:v>434.49986341254618</c:v>
                </c:pt>
                <c:pt idx="326">
                  <c:v>434.49986341254618</c:v>
                </c:pt>
                <c:pt idx="327">
                  <c:v>434.49986341254618</c:v>
                </c:pt>
                <c:pt idx="328">
                  <c:v>434.49986341254618</c:v>
                </c:pt>
                <c:pt idx="329">
                  <c:v>434.49986341254618</c:v>
                </c:pt>
                <c:pt idx="330">
                  <c:v>434.49986341254618</c:v>
                </c:pt>
                <c:pt idx="331">
                  <c:v>434.49986341254618</c:v>
                </c:pt>
                <c:pt idx="332">
                  <c:v>434.49986341254618</c:v>
                </c:pt>
                <c:pt idx="333">
                  <c:v>434.49986341254618</c:v>
                </c:pt>
                <c:pt idx="334">
                  <c:v>434.49986341254618</c:v>
                </c:pt>
                <c:pt idx="335">
                  <c:v>434.49986341254618</c:v>
                </c:pt>
                <c:pt idx="336">
                  <c:v>434.49986341254618</c:v>
                </c:pt>
                <c:pt idx="337">
                  <c:v>434.49986341254618</c:v>
                </c:pt>
                <c:pt idx="338">
                  <c:v>434.49986341254618</c:v>
                </c:pt>
                <c:pt idx="339">
                  <c:v>434.49986341254618</c:v>
                </c:pt>
                <c:pt idx="340">
                  <c:v>434.49986341254618</c:v>
                </c:pt>
                <c:pt idx="341">
                  <c:v>434.49986341254618</c:v>
                </c:pt>
                <c:pt idx="342">
                  <c:v>434.49986341254618</c:v>
                </c:pt>
                <c:pt idx="343">
                  <c:v>434.49986341254618</c:v>
                </c:pt>
                <c:pt idx="344">
                  <c:v>434.49986341254618</c:v>
                </c:pt>
                <c:pt idx="345">
                  <c:v>434.49986341254618</c:v>
                </c:pt>
                <c:pt idx="346">
                  <c:v>434.49986341254618</c:v>
                </c:pt>
                <c:pt idx="347">
                  <c:v>434.49986341254618</c:v>
                </c:pt>
                <c:pt idx="348">
                  <c:v>434.49986341254618</c:v>
                </c:pt>
                <c:pt idx="349">
                  <c:v>434.49986341254618</c:v>
                </c:pt>
                <c:pt idx="350">
                  <c:v>434.49986341254618</c:v>
                </c:pt>
                <c:pt idx="351">
                  <c:v>434.49986341254618</c:v>
                </c:pt>
                <c:pt idx="352">
                  <c:v>434.49986341254618</c:v>
                </c:pt>
                <c:pt idx="353">
                  <c:v>434.49986341254618</c:v>
                </c:pt>
                <c:pt idx="354">
                  <c:v>434.49986341254618</c:v>
                </c:pt>
                <c:pt idx="355">
                  <c:v>434.49986341254618</c:v>
                </c:pt>
                <c:pt idx="356">
                  <c:v>434.49986341254618</c:v>
                </c:pt>
                <c:pt idx="357">
                  <c:v>434.49986341254618</c:v>
                </c:pt>
                <c:pt idx="358">
                  <c:v>434.49986341254618</c:v>
                </c:pt>
                <c:pt idx="359">
                  <c:v>434.49986341254618</c:v>
                </c:pt>
                <c:pt idx="360">
                  <c:v>434.49986341254618</c:v>
                </c:pt>
                <c:pt idx="361">
                  <c:v>434.49986341254618</c:v>
                </c:pt>
                <c:pt idx="362">
                  <c:v>434.49986341254618</c:v>
                </c:pt>
                <c:pt idx="363">
                  <c:v>434.49986341254618</c:v>
                </c:pt>
                <c:pt idx="364">
                  <c:v>434.49986341254618</c:v>
                </c:pt>
                <c:pt idx="365">
                  <c:v>434.49986341254618</c:v>
                </c:pt>
                <c:pt idx="366">
                  <c:v>434.49986341254618</c:v>
                </c:pt>
                <c:pt idx="367">
                  <c:v>434.49986341254618</c:v>
                </c:pt>
                <c:pt idx="368">
                  <c:v>434.49986341254618</c:v>
                </c:pt>
                <c:pt idx="369">
                  <c:v>434.49986341254618</c:v>
                </c:pt>
                <c:pt idx="370">
                  <c:v>434.49986341254618</c:v>
                </c:pt>
                <c:pt idx="371">
                  <c:v>434.49986341254618</c:v>
                </c:pt>
                <c:pt idx="372">
                  <c:v>434.49986341254618</c:v>
                </c:pt>
                <c:pt idx="373">
                  <c:v>434.49986341254618</c:v>
                </c:pt>
                <c:pt idx="374">
                  <c:v>434.49986341254618</c:v>
                </c:pt>
                <c:pt idx="375">
                  <c:v>434.49986341254618</c:v>
                </c:pt>
                <c:pt idx="376">
                  <c:v>434.49986341254618</c:v>
                </c:pt>
                <c:pt idx="377">
                  <c:v>434.49986341254618</c:v>
                </c:pt>
                <c:pt idx="378">
                  <c:v>434.49986341254618</c:v>
                </c:pt>
                <c:pt idx="379">
                  <c:v>434.49986341254618</c:v>
                </c:pt>
                <c:pt idx="380">
                  <c:v>434.49986341254618</c:v>
                </c:pt>
                <c:pt idx="381">
                  <c:v>434.49986341254618</c:v>
                </c:pt>
                <c:pt idx="382">
                  <c:v>434.49986341254618</c:v>
                </c:pt>
                <c:pt idx="383">
                  <c:v>434.49986341254618</c:v>
                </c:pt>
                <c:pt idx="384">
                  <c:v>434.49986341254618</c:v>
                </c:pt>
                <c:pt idx="385">
                  <c:v>434.49986341254618</c:v>
                </c:pt>
                <c:pt idx="386">
                  <c:v>434.49986341254618</c:v>
                </c:pt>
                <c:pt idx="387">
                  <c:v>434.49986341254618</c:v>
                </c:pt>
                <c:pt idx="388">
                  <c:v>434.49986341254618</c:v>
                </c:pt>
                <c:pt idx="389">
                  <c:v>434.49986341254618</c:v>
                </c:pt>
                <c:pt idx="390">
                  <c:v>434.49986341254618</c:v>
                </c:pt>
                <c:pt idx="391">
                  <c:v>434.49986341254618</c:v>
                </c:pt>
                <c:pt idx="392">
                  <c:v>434.49986341254618</c:v>
                </c:pt>
                <c:pt idx="393">
                  <c:v>434.49986341254618</c:v>
                </c:pt>
                <c:pt idx="394">
                  <c:v>434.49986341254618</c:v>
                </c:pt>
                <c:pt idx="395">
                  <c:v>434.49986341254618</c:v>
                </c:pt>
                <c:pt idx="396">
                  <c:v>434.49986341254618</c:v>
                </c:pt>
                <c:pt idx="397">
                  <c:v>434.49986341254618</c:v>
                </c:pt>
                <c:pt idx="398">
                  <c:v>434.49986341254618</c:v>
                </c:pt>
                <c:pt idx="399">
                  <c:v>434.49986341254618</c:v>
                </c:pt>
                <c:pt idx="400">
                  <c:v>434.49986341254618</c:v>
                </c:pt>
                <c:pt idx="401">
                  <c:v>434.49986341254618</c:v>
                </c:pt>
                <c:pt idx="402">
                  <c:v>434.49986341254618</c:v>
                </c:pt>
                <c:pt idx="403">
                  <c:v>434.49986341254618</c:v>
                </c:pt>
                <c:pt idx="404">
                  <c:v>434.49986341254618</c:v>
                </c:pt>
                <c:pt idx="405">
                  <c:v>434.49986341254618</c:v>
                </c:pt>
                <c:pt idx="406">
                  <c:v>434.49986341254618</c:v>
                </c:pt>
                <c:pt idx="407">
                  <c:v>434.49986341254618</c:v>
                </c:pt>
                <c:pt idx="408">
                  <c:v>434.49986341254618</c:v>
                </c:pt>
                <c:pt idx="409">
                  <c:v>434.49986341254618</c:v>
                </c:pt>
                <c:pt idx="410">
                  <c:v>434.49986341254618</c:v>
                </c:pt>
                <c:pt idx="411">
                  <c:v>434.49986341254618</c:v>
                </c:pt>
                <c:pt idx="412">
                  <c:v>434.49986341254618</c:v>
                </c:pt>
                <c:pt idx="413">
                  <c:v>434.49986341254618</c:v>
                </c:pt>
                <c:pt idx="414">
                  <c:v>434.49986341254618</c:v>
                </c:pt>
                <c:pt idx="415">
                  <c:v>434.49986341254618</c:v>
                </c:pt>
                <c:pt idx="416">
                  <c:v>434.49986341254618</c:v>
                </c:pt>
                <c:pt idx="417">
                  <c:v>434.49986341254618</c:v>
                </c:pt>
                <c:pt idx="418">
                  <c:v>434.49986341254618</c:v>
                </c:pt>
                <c:pt idx="419">
                  <c:v>434.49986341254618</c:v>
                </c:pt>
                <c:pt idx="420">
                  <c:v>434.49986341254618</c:v>
                </c:pt>
                <c:pt idx="421">
                  <c:v>434.49986341254618</c:v>
                </c:pt>
                <c:pt idx="422">
                  <c:v>434.49986341254618</c:v>
                </c:pt>
                <c:pt idx="423">
                  <c:v>434.49986341254618</c:v>
                </c:pt>
                <c:pt idx="424">
                  <c:v>434.49986341254618</c:v>
                </c:pt>
                <c:pt idx="425">
                  <c:v>434.49986341254618</c:v>
                </c:pt>
                <c:pt idx="426">
                  <c:v>434.49986341254618</c:v>
                </c:pt>
                <c:pt idx="427">
                  <c:v>434.49986341254618</c:v>
                </c:pt>
                <c:pt idx="428">
                  <c:v>434.49986341254618</c:v>
                </c:pt>
                <c:pt idx="429">
                  <c:v>434.49986341254618</c:v>
                </c:pt>
                <c:pt idx="430">
                  <c:v>434.49986341254618</c:v>
                </c:pt>
                <c:pt idx="431">
                  <c:v>434.49986341254618</c:v>
                </c:pt>
                <c:pt idx="432">
                  <c:v>434.49986341254618</c:v>
                </c:pt>
                <c:pt idx="433">
                  <c:v>434.49986341254618</c:v>
                </c:pt>
                <c:pt idx="434">
                  <c:v>434.49986341254618</c:v>
                </c:pt>
                <c:pt idx="435">
                  <c:v>434.49986341254618</c:v>
                </c:pt>
                <c:pt idx="436">
                  <c:v>434.49986341254618</c:v>
                </c:pt>
                <c:pt idx="437">
                  <c:v>434.49986341254618</c:v>
                </c:pt>
                <c:pt idx="438">
                  <c:v>434.49986341254618</c:v>
                </c:pt>
                <c:pt idx="439">
                  <c:v>434.49986341254618</c:v>
                </c:pt>
                <c:pt idx="440">
                  <c:v>434.49986341254618</c:v>
                </c:pt>
                <c:pt idx="441">
                  <c:v>434.49986341254618</c:v>
                </c:pt>
                <c:pt idx="442">
                  <c:v>434.49986341254618</c:v>
                </c:pt>
                <c:pt idx="443">
                  <c:v>434.49986341254618</c:v>
                </c:pt>
                <c:pt idx="444">
                  <c:v>434.49986341254618</c:v>
                </c:pt>
                <c:pt idx="445">
                  <c:v>434.49986341254618</c:v>
                </c:pt>
                <c:pt idx="446">
                  <c:v>434.49986341254618</c:v>
                </c:pt>
                <c:pt idx="447">
                  <c:v>434.49986341254618</c:v>
                </c:pt>
                <c:pt idx="448">
                  <c:v>434.49986341254618</c:v>
                </c:pt>
                <c:pt idx="449">
                  <c:v>434.49986341254618</c:v>
                </c:pt>
                <c:pt idx="450">
                  <c:v>434.49986341254618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3.4E-5</c:v>
                </c:pt>
                <c:pt idx="1">
                  <c:v>3.4000691241091574E-5</c:v>
                </c:pt>
                <c:pt idx="2">
                  <c:v>3.4002073723274722E-5</c:v>
                </c:pt>
                <c:pt idx="3">
                  <c:v>3.4004147446549438E-5</c:v>
                </c:pt>
                <c:pt idx="4">
                  <c:v>3.4006912410915734E-5</c:v>
                </c:pt>
                <c:pt idx="5">
                  <c:v>3.4010368616373598E-5</c:v>
                </c:pt>
                <c:pt idx="6">
                  <c:v>3.4014516062923037E-5</c:v>
                </c:pt>
                <c:pt idx="7">
                  <c:v>3.4019354750564049E-5</c:v>
                </c:pt>
                <c:pt idx="8">
                  <c:v>3.4024884679296635E-5</c:v>
                </c:pt>
                <c:pt idx="9">
                  <c:v>3.4031105849120796E-5</c:v>
                </c:pt>
                <c:pt idx="10">
                  <c:v>3.4038018260036524E-5</c:v>
                </c:pt>
                <c:pt idx="11">
                  <c:v>3.4045621912043833E-5</c:v>
                </c:pt>
                <c:pt idx="12">
                  <c:v>3.4053916805142709E-5</c:v>
                </c:pt>
                <c:pt idx="13">
                  <c:v>3.4062902939333159E-5</c:v>
                </c:pt>
                <c:pt idx="14">
                  <c:v>3.4072580314615184E-5</c:v>
                </c:pt>
                <c:pt idx="15">
                  <c:v>3.4082948930988783E-5</c:v>
                </c:pt>
                <c:pt idx="16">
                  <c:v>3.4094008788453956E-5</c:v>
                </c:pt>
                <c:pt idx="17">
                  <c:v>3.4105759887010696E-5</c:v>
                </c:pt>
                <c:pt idx="18">
                  <c:v>3.4118202226659017E-5</c:v>
                </c:pt>
                <c:pt idx="19">
                  <c:v>3.4131335807398906E-5</c:v>
                </c:pt>
                <c:pt idx="20">
                  <c:v>3.4145160629230368E-5</c:v>
                </c:pt>
                <c:pt idx="21">
                  <c:v>3.4159676692153405E-5</c:v>
                </c:pt>
                <c:pt idx="22">
                  <c:v>3.4174883996168016E-5</c:v>
                </c:pt>
                <c:pt idx="23">
                  <c:v>3.4190782541274201E-5</c:v>
                </c:pt>
                <c:pt idx="24">
                  <c:v>3.4207372327471961E-5</c:v>
                </c:pt>
                <c:pt idx="25">
                  <c:v>3.4224653354761287E-5</c:v>
                </c:pt>
                <c:pt idx="26">
                  <c:v>3.4242625623142188E-5</c:v>
                </c:pt>
                <c:pt idx="27">
                  <c:v>3.4261289132614663E-5</c:v>
                </c:pt>
                <c:pt idx="28">
                  <c:v>3.4280643883178719E-5</c:v>
                </c:pt>
                <c:pt idx="29">
                  <c:v>3.4300689874834335E-5</c:v>
                </c:pt>
                <c:pt idx="30">
                  <c:v>3.4321427107581533E-5</c:v>
                </c:pt>
                <c:pt idx="31">
                  <c:v>3.4342855581420305E-5</c:v>
                </c:pt>
                <c:pt idx="32">
                  <c:v>3.4364975296350643E-5</c:v>
                </c:pt>
                <c:pt idx="33">
                  <c:v>3.4387786252372563E-5</c:v>
                </c:pt>
                <c:pt idx="34">
                  <c:v>3.4411288449486051E-5</c:v>
                </c:pt>
                <c:pt idx="35">
                  <c:v>3.4435481887691112E-5</c:v>
                </c:pt>
                <c:pt idx="36">
                  <c:v>3.4460366566987748E-5</c:v>
                </c:pt>
                <c:pt idx="37">
                  <c:v>3.4485942487375951E-5</c:v>
                </c:pt>
                <c:pt idx="38">
                  <c:v>3.4512209648855734E-5</c:v>
                </c:pt>
                <c:pt idx="39">
                  <c:v>3.4539168051427092E-5</c:v>
                </c:pt>
                <c:pt idx="40">
                  <c:v>3.4566817695090018E-5</c:v>
                </c:pt>
                <c:pt idx="41">
                  <c:v>3.4595158579844517E-5</c:v>
                </c:pt>
                <c:pt idx="42">
                  <c:v>3.4624190705690591E-5</c:v>
                </c:pt>
                <c:pt idx="43">
                  <c:v>3.4653914072628239E-5</c:v>
                </c:pt>
                <c:pt idx="44">
                  <c:v>3.4684328680657461E-5</c:v>
                </c:pt>
                <c:pt idx="45">
                  <c:v>3.471543452977825E-5</c:v>
                </c:pt>
                <c:pt idx="46">
                  <c:v>3.4747231619990621E-5</c:v>
                </c:pt>
                <c:pt idx="47">
                  <c:v>3.4779719951294558E-5</c:v>
                </c:pt>
                <c:pt idx="48">
                  <c:v>3.4812899523690077E-5</c:v>
                </c:pt>
                <c:pt idx="49">
                  <c:v>3.4846770337177163E-5</c:v>
                </c:pt>
                <c:pt idx="50">
                  <c:v>3.4881332391755816E-5</c:v>
                </c:pt>
                <c:pt idx="51">
                  <c:v>3.4916585687426051E-5</c:v>
                </c:pt>
                <c:pt idx="52">
                  <c:v>3.4952530224187859E-5</c:v>
                </c:pt>
                <c:pt idx="53">
                  <c:v>3.4989166002041235E-5</c:v>
                </c:pt>
                <c:pt idx="54">
                  <c:v>3.5026493020986192E-5</c:v>
                </c:pt>
                <c:pt idx="55">
                  <c:v>3.5064511281022716E-5</c:v>
                </c:pt>
                <c:pt idx="56">
                  <c:v>3.5103220782150814E-5</c:v>
                </c:pt>
                <c:pt idx="57">
                  <c:v>3.5142621524370486E-5</c:v>
                </c:pt>
                <c:pt idx="58">
                  <c:v>3.5182713507681733E-5</c:v>
                </c:pt>
                <c:pt idx="59">
                  <c:v>3.5223496732084547E-5</c:v>
                </c:pt>
                <c:pt idx="60">
                  <c:v>3.5264971197578942E-5</c:v>
                </c:pt>
                <c:pt idx="61">
                  <c:v>3.5307136904164904E-5</c:v>
                </c:pt>
                <c:pt idx="62">
                  <c:v>3.5349993851842441E-5</c:v>
                </c:pt>
                <c:pt idx="63">
                  <c:v>3.5393542040611551E-5</c:v>
                </c:pt>
                <c:pt idx="64">
                  <c:v>3.5437781470472236E-5</c:v>
                </c:pt>
                <c:pt idx="65">
                  <c:v>3.5482712141424495E-5</c:v>
                </c:pt>
                <c:pt idx="66">
                  <c:v>3.5528334053468328E-5</c:v>
                </c:pt>
                <c:pt idx="67">
                  <c:v>3.5574647206603728E-5</c:v>
                </c:pt>
                <c:pt idx="68">
                  <c:v>3.5621651600830709E-5</c:v>
                </c:pt>
                <c:pt idx="69">
                  <c:v>3.5669347236149258E-5</c:v>
                </c:pt>
                <c:pt idx="70">
                  <c:v>3.5717734112559381E-5</c:v>
                </c:pt>
                <c:pt idx="71">
                  <c:v>3.5766812230061078E-5</c:v>
                </c:pt>
                <c:pt idx="72">
                  <c:v>3.5816581588654349E-5</c:v>
                </c:pt>
                <c:pt idx="73">
                  <c:v>3.5867042188339188E-5</c:v>
                </c:pt>
                <c:pt idx="74">
                  <c:v>3.5918194029115607E-5</c:v>
                </c:pt>
                <c:pt idx="75">
                  <c:v>3.5970037110983594E-5</c:v>
                </c:pt>
                <c:pt idx="76">
                  <c:v>3.6022571433943162E-5</c:v>
                </c:pt>
                <c:pt idx="77">
                  <c:v>3.6075796997994297E-5</c:v>
                </c:pt>
                <c:pt idx="78">
                  <c:v>3.6129713803137006E-5</c:v>
                </c:pt>
                <c:pt idx="79">
                  <c:v>3.6184321849371283E-5</c:v>
                </c:pt>
                <c:pt idx="80">
                  <c:v>3.623962113669714E-5</c:v>
                </c:pt>
                <c:pt idx="81">
                  <c:v>3.6295611665114572E-5</c:v>
                </c:pt>
                <c:pt idx="82">
                  <c:v>3.6352293434623571E-5</c:v>
                </c:pt>
                <c:pt idx="83">
                  <c:v>3.6409666445224144E-5</c:v>
                </c:pt>
                <c:pt idx="84">
                  <c:v>3.6467730696916292E-5</c:v>
                </c:pt>
                <c:pt idx="85">
                  <c:v>3.6526486189700013E-5</c:v>
                </c:pt>
                <c:pt idx="86">
                  <c:v>3.6585932923575309E-5</c:v>
                </c:pt>
                <c:pt idx="87">
                  <c:v>3.6646070898542179E-5</c:v>
                </c:pt>
                <c:pt idx="88">
                  <c:v>3.6706900114600616E-5</c:v>
                </c:pt>
                <c:pt idx="89">
                  <c:v>3.6768420571750634E-5</c:v>
                </c:pt>
                <c:pt idx="90">
                  <c:v>3.683063226999222E-5</c:v>
                </c:pt>
                <c:pt idx="91">
                  <c:v>3.6893535209325379E-5</c:v>
                </c:pt>
                <c:pt idx="92">
                  <c:v>3.6957129389750113E-5</c:v>
                </c:pt>
                <c:pt idx="93">
                  <c:v>3.7021414811266421E-5</c:v>
                </c:pt>
                <c:pt idx="94">
                  <c:v>3.7086391473874297E-5</c:v>
                </c:pt>
                <c:pt idx="95">
                  <c:v>3.7152059377573753E-5</c:v>
                </c:pt>
                <c:pt idx="96">
                  <c:v>3.7218418522364777E-5</c:v>
                </c:pt>
                <c:pt idx="97">
                  <c:v>3.7285468908247374E-5</c:v>
                </c:pt>
                <c:pt idx="98">
                  <c:v>3.7353210535221546E-5</c:v>
                </c:pt>
                <c:pt idx="99">
                  <c:v>3.7421643403287293E-5</c:v>
                </c:pt>
                <c:pt idx="100">
                  <c:v>3.7490767512444613E-5</c:v>
                </c:pt>
                <c:pt idx="101">
                  <c:v>3.7560582862693507E-5</c:v>
                </c:pt>
                <c:pt idx="102">
                  <c:v>3.7631089454033976E-5</c:v>
                </c:pt>
                <c:pt idx="103">
                  <c:v>3.7702287286466012E-5</c:v>
                </c:pt>
                <c:pt idx="104">
                  <c:v>3.7774176359989622E-5</c:v>
                </c:pt>
                <c:pt idx="105">
                  <c:v>3.7846756674604806E-5</c:v>
                </c:pt>
                <c:pt idx="106">
                  <c:v>3.7920028230311565E-5</c:v>
                </c:pt>
                <c:pt idx="107">
                  <c:v>3.7993991027109897E-5</c:v>
                </c:pt>
                <c:pt idx="108">
                  <c:v>3.8068645064999804E-5</c:v>
                </c:pt>
                <c:pt idx="109">
                  <c:v>3.8143990343981278E-5</c:v>
                </c:pt>
                <c:pt idx="110">
                  <c:v>3.8220026864054333E-5</c:v>
                </c:pt>
                <c:pt idx="111">
                  <c:v>3.8296754625218955E-5</c:v>
                </c:pt>
                <c:pt idx="112">
                  <c:v>3.8374173627475152E-5</c:v>
                </c:pt>
                <c:pt idx="113">
                  <c:v>3.8452283870822923E-5</c:v>
                </c:pt>
                <c:pt idx="114">
                  <c:v>3.8531085355262267E-5</c:v>
                </c:pt>
                <c:pt idx="115">
                  <c:v>3.8610578080793186E-5</c:v>
                </c:pt>
                <c:pt idx="116">
                  <c:v>3.8690762047415673E-5</c:v>
                </c:pt>
                <c:pt idx="117">
                  <c:v>3.877163725512974E-5</c:v>
                </c:pt>
                <c:pt idx="118">
                  <c:v>3.8853203703935375E-5</c:v>
                </c:pt>
                <c:pt idx="119">
                  <c:v>3.8935461393832584E-5</c:v>
                </c:pt>
                <c:pt idx="120">
                  <c:v>3.9018410324821367E-5</c:v>
                </c:pt>
                <c:pt idx="121">
                  <c:v>3.9102050496901724E-5</c:v>
                </c:pt>
                <c:pt idx="122">
                  <c:v>3.9186381910073648E-5</c:v>
                </c:pt>
                <c:pt idx="123">
                  <c:v>3.9271404564337154E-5</c:v>
                </c:pt>
                <c:pt idx="124">
                  <c:v>3.9357118459692233E-5</c:v>
                </c:pt>
                <c:pt idx="125">
                  <c:v>3.944352359613888E-5</c:v>
                </c:pt>
                <c:pt idx="126">
                  <c:v>3.9530619973677101E-5</c:v>
                </c:pt>
                <c:pt idx="127">
                  <c:v>3.9618407592306897E-5</c:v>
                </c:pt>
                <c:pt idx="128">
                  <c:v>3.9706886452028266E-5</c:v>
                </c:pt>
                <c:pt idx="129">
                  <c:v>3.9796056552841203E-5</c:v>
                </c:pt>
                <c:pt idx="130">
                  <c:v>3.9885917894745721E-5</c:v>
                </c:pt>
                <c:pt idx="131">
                  <c:v>3.9976470477741806E-5</c:v>
                </c:pt>
                <c:pt idx="132">
                  <c:v>4.0067714301829472E-5</c:v>
                </c:pt>
                <c:pt idx="133">
                  <c:v>4.0159649367008705E-5</c:v>
                </c:pt>
                <c:pt idx="134">
                  <c:v>4.0252275673279513E-5</c:v>
                </c:pt>
                <c:pt idx="135">
                  <c:v>4.0345593220641894E-5</c:v>
                </c:pt>
                <c:pt idx="136">
                  <c:v>4.043960200909585E-5</c:v>
                </c:pt>
                <c:pt idx="137">
                  <c:v>4.0534302038641373E-5</c:v>
                </c:pt>
                <c:pt idx="138">
                  <c:v>4.0629693309278471E-5</c:v>
                </c:pt>
                <c:pt idx="139">
                  <c:v>4.0725775821007149E-5</c:v>
                </c:pt>
                <c:pt idx="140">
                  <c:v>4.0822549573827395E-5</c:v>
                </c:pt>
                <c:pt idx="141">
                  <c:v>4.0920014567739215E-5</c:v>
                </c:pt>
                <c:pt idx="142">
                  <c:v>4.1018170802742609E-5</c:v>
                </c:pt>
                <c:pt idx="143">
                  <c:v>4.111701827883757E-5</c:v>
                </c:pt>
                <c:pt idx="144">
                  <c:v>4.1216556996024112E-5</c:v>
                </c:pt>
                <c:pt idx="145">
                  <c:v>4.1316786954302229E-5</c:v>
                </c:pt>
                <c:pt idx="146">
                  <c:v>4.1417708153671912E-5</c:v>
                </c:pt>
                <c:pt idx="147">
                  <c:v>4.151932059413317E-5</c:v>
                </c:pt>
                <c:pt idx="148">
                  <c:v>4.1621624275686002E-5</c:v>
                </c:pt>
                <c:pt idx="149">
                  <c:v>4.1724619198330409E-5</c:v>
                </c:pt>
                <c:pt idx="150">
                  <c:v>4.1828305362066382E-5</c:v>
                </c:pt>
                <c:pt idx="151">
                  <c:v>4.1932682766893937E-5</c:v>
                </c:pt>
                <c:pt idx="152">
                  <c:v>4.2037751412813066E-5</c:v>
                </c:pt>
                <c:pt idx="153">
                  <c:v>4.2143511299823762E-5</c:v>
                </c:pt>
                <c:pt idx="154">
                  <c:v>4.2249962427926032E-5</c:v>
                </c:pt>
                <c:pt idx="155">
                  <c:v>4.2357104797119876E-5</c:v>
                </c:pt>
                <c:pt idx="156">
                  <c:v>4.2464938407405295E-5</c:v>
                </c:pt>
                <c:pt idx="157">
                  <c:v>4.2573463258782288E-5</c:v>
                </c:pt>
                <c:pt idx="158">
                  <c:v>4.2682679351250848E-5</c:v>
                </c:pt>
                <c:pt idx="159">
                  <c:v>4.2792586684810982E-5</c:v>
                </c:pt>
                <c:pt idx="160">
                  <c:v>4.2903185259462697E-5</c:v>
                </c:pt>
                <c:pt idx="161">
                  <c:v>4.301447507520598E-5</c:v>
                </c:pt>
                <c:pt idx="162">
                  <c:v>4.3126456132040836E-5</c:v>
                </c:pt>
                <c:pt idx="163">
                  <c:v>4.3239128429967267E-5</c:v>
                </c:pt>
                <c:pt idx="164">
                  <c:v>4.3352491968985272E-5</c:v>
                </c:pt>
                <c:pt idx="165">
                  <c:v>4.3466546749094845E-5</c:v>
                </c:pt>
                <c:pt idx="166">
                  <c:v>4.3581292770295991E-5</c:v>
                </c:pt>
                <c:pt idx="167">
                  <c:v>4.3696730032588718E-5</c:v>
                </c:pt>
                <c:pt idx="168">
                  <c:v>4.3812858535973013E-5</c:v>
                </c:pt>
                <c:pt idx="169">
                  <c:v>4.3929678280448882E-5</c:v>
                </c:pt>
                <c:pt idx="170">
                  <c:v>4.4047189266016325E-5</c:v>
                </c:pt>
                <c:pt idx="171">
                  <c:v>4.4165391492675343E-5</c:v>
                </c:pt>
                <c:pt idx="172">
                  <c:v>4.4284284960425927E-5</c:v>
                </c:pt>
                <c:pt idx="173">
                  <c:v>4.4403869669268093E-5</c:v>
                </c:pt>
                <c:pt idx="174">
                  <c:v>4.4524145619201826E-5</c:v>
                </c:pt>
                <c:pt idx="175">
                  <c:v>4.4645112810227133E-5</c:v>
                </c:pt>
                <c:pt idx="176">
                  <c:v>4.4766771242344014E-5</c:v>
                </c:pt>
                <c:pt idx="177">
                  <c:v>4.488912091555247E-5</c:v>
                </c:pt>
                <c:pt idx="178">
                  <c:v>4.5012161829852499E-5</c:v>
                </c:pt>
                <c:pt idx="179">
                  <c:v>4.5135893985244103E-5</c:v>
                </c:pt>
                <c:pt idx="180">
                  <c:v>4.4358315747519084E-5</c:v>
                </c:pt>
                <c:pt idx="181">
                  <c:v>4.3583617429193052E-5</c:v>
                </c:pt>
                <c:pt idx="182">
                  <c:v>4.2811799030265991E-5</c:v>
                </c:pt>
                <c:pt idx="183">
                  <c:v>4.2042860550737923E-5</c:v>
                </c:pt>
                <c:pt idx="184">
                  <c:v>4.1276801990608834E-5</c:v>
                </c:pt>
                <c:pt idx="185">
                  <c:v>4.0513623349878723E-5</c:v>
                </c:pt>
                <c:pt idx="186">
                  <c:v>3.9753324628547592E-5</c:v>
                </c:pt>
                <c:pt idx="187">
                  <c:v>3.8995905826615446E-5</c:v>
                </c:pt>
                <c:pt idx="188">
                  <c:v>3.8241366944082286E-5</c:v>
                </c:pt>
                <c:pt idx="189">
                  <c:v>3.7489707980948104E-5</c:v>
                </c:pt>
                <c:pt idx="190">
                  <c:v>3.6740928937212902E-5</c:v>
                </c:pt>
                <c:pt idx="191">
                  <c:v>3.5995029812876679E-5</c:v>
                </c:pt>
                <c:pt idx="192">
                  <c:v>3.5252010607939441E-5</c:v>
                </c:pt>
                <c:pt idx="193">
                  <c:v>3.4511871322401188E-5</c:v>
                </c:pt>
                <c:pt idx="194">
                  <c:v>3.3774611956261915E-5</c:v>
                </c:pt>
                <c:pt idx="195">
                  <c:v>3.3040232509521621E-5</c:v>
                </c:pt>
                <c:pt idx="196">
                  <c:v>3.2308732982180305E-5</c:v>
                </c:pt>
                <c:pt idx="197">
                  <c:v>3.1580113374237975E-5</c:v>
                </c:pt>
                <c:pt idx="198">
                  <c:v>3.0854373685694631E-5</c:v>
                </c:pt>
                <c:pt idx="199">
                  <c:v>3.0131513916550263E-5</c:v>
                </c:pt>
                <c:pt idx="200">
                  <c:v>2.9411534066804876E-5</c:v>
                </c:pt>
                <c:pt idx="201">
                  <c:v>2.8694434136458472E-5</c:v>
                </c:pt>
                <c:pt idx="202">
                  <c:v>2.798021412551105E-5</c:v>
                </c:pt>
                <c:pt idx="203">
                  <c:v>2.7268874033962611E-5</c:v>
                </c:pt>
                <c:pt idx="204">
                  <c:v>2.6560413861813153E-5</c:v>
                </c:pt>
                <c:pt idx="205">
                  <c:v>2.5854833609062675E-5</c:v>
                </c:pt>
                <c:pt idx="206">
                  <c:v>2.5152133275711179E-5</c:v>
                </c:pt>
                <c:pt idx="207">
                  <c:v>2.4452312861758665E-5</c:v>
                </c:pt>
                <c:pt idx="208">
                  <c:v>2.3755372367205133E-5</c:v>
                </c:pt>
                <c:pt idx="209">
                  <c:v>2.3061311792050581E-5</c:v>
                </c:pt>
                <c:pt idx="210">
                  <c:v>2.2370131136295014E-5</c:v>
                </c:pt>
                <c:pt idx="211">
                  <c:v>2.1681830399938426E-5</c:v>
                </c:pt>
                <c:pt idx="212">
                  <c:v>2.099640958298082E-5</c:v>
                </c:pt>
                <c:pt idx="213">
                  <c:v>2.0313868685422193E-5</c:v>
                </c:pt>
                <c:pt idx="214">
                  <c:v>1.9634207707262552E-5</c:v>
                </c:pt>
                <c:pt idx="215">
                  <c:v>1.8957426648501889E-5</c:v>
                </c:pt>
                <c:pt idx="216">
                  <c:v>1.8283525509140209E-5</c:v>
                </c:pt>
                <c:pt idx="217">
                  <c:v>1.7612504289177511E-5</c:v>
                </c:pt>
                <c:pt idx="218">
                  <c:v>1.6944362988613792E-5</c:v>
                </c:pt>
                <c:pt idx="219">
                  <c:v>1.6279101607449059E-5</c:v>
                </c:pt>
                <c:pt idx="220">
                  <c:v>1.5616720145683301E-5</c:v>
                </c:pt>
                <c:pt idx="221">
                  <c:v>1.4957218603316532E-5</c:v>
                </c:pt>
                <c:pt idx="222">
                  <c:v>1.4300596980348739E-5</c:v>
                </c:pt>
                <c:pt idx="223">
                  <c:v>1.3646855276779932E-5</c:v>
                </c:pt>
                <c:pt idx="224">
                  <c:v>1.2995993492610103E-5</c:v>
                </c:pt>
                <c:pt idx="225">
                  <c:v>1.234801162783926E-5</c:v>
                </c:pt>
                <c:pt idx="226">
                  <c:v>1.1702909682467392E-5</c:v>
                </c:pt>
                <c:pt idx="227">
                  <c:v>1.106068765649451E-5</c:v>
                </c:pt>
                <c:pt idx="228">
                  <c:v>1.0421345549920611E-5</c:v>
                </c:pt>
                <c:pt idx="229">
                  <c:v>9.7848833627456902E-6</c:v>
                </c:pt>
                <c:pt idx="230">
                  <c:v>9.1513010949697518E-6</c:v>
                </c:pt>
                <c:pt idx="231">
                  <c:v>8.5205987465927991E-6</c:v>
                </c:pt>
                <c:pt idx="232">
                  <c:v>7.8927763176148218E-6</c:v>
                </c:pt>
                <c:pt idx="233">
                  <c:v>7.2678338080358269E-6</c:v>
                </c:pt>
                <c:pt idx="234">
                  <c:v>6.6457712178558176E-6</c:v>
                </c:pt>
                <c:pt idx="235">
                  <c:v>6.0265885470747906E-6</c:v>
                </c:pt>
                <c:pt idx="236">
                  <c:v>5.410285795692739E-6</c:v>
                </c:pt>
                <c:pt idx="237">
                  <c:v>4.7968629637096732E-6</c:v>
                </c:pt>
                <c:pt idx="238">
                  <c:v>4.1863200511255896E-6</c:v>
                </c:pt>
                <c:pt idx="239">
                  <c:v>3.5786570579404849E-6</c:v>
                </c:pt>
                <c:pt idx="240">
                  <c:v>2.9738739841543625E-6</c:v>
                </c:pt>
                <c:pt idx="241">
                  <c:v>2.371970829767219E-6</c:v>
                </c:pt>
                <c:pt idx="242">
                  <c:v>1.7729475947790679E-6</c:v>
                </c:pt>
                <c:pt idx="243">
                  <c:v>1.176804279189889E-6</c:v>
                </c:pt>
                <c:pt idx="244">
                  <c:v>5.8354088299969567E-7</c:v>
                </c:pt>
                <c:pt idx="245">
                  <c:v>-6.8425937915255115E-9</c:v>
                </c:pt>
                <c:pt idx="246">
                  <c:v>-5.9434615118375425E-7</c:v>
                </c:pt>
                <c:pt idx="247">
                  <c:v>-1.1789697891770041E-6</c:v>
                </c:pt>
                <c:pt idx="248">
                  <c:v>-1.7607135077712751E-6</c:v>
                </c:pt>
                <c:pt idx="249">
                  <c:v>-2.3395773069665604E-6</c:v>
                </c:pt>
                <c:pt idx="250">
                  <c:v>-2.9155611867628668E-6</c:v>
                </c:pt>
                <c:pt idx="251">
                  <c:v>-3.4886651471601875E-6</c:v>
                </c:pt>
                <c:pt idx="252">
                  <c:v>-4.0588891881585362E-6</c:v>
                </c:pt>
                <c:pt idx="253">
                  <c:v>-4.6262333097578991E-6</c:v>
                </c:pt>
                <c:pt idx="254">
                  <c:v>-5.1906975119582764E-6</c:v>
                </c:pt>
                <c:pt idx="255">
                  <c:v>-5.7522817947596681E-6</c:v>
                </c:pt>
                <c:pt idx="256">
                  <c:v>-6.3109861581620876E-6</c:v>
                </c:pt>
                <c:pt idx="257">
                  <c:v>-6.8668106021655214E-6</c:v>
                </c:pt>
                <c:pt idx="258">
                  <c:v>-7.4197551267699764E-6</c:v>
                </c:pt>
                <c:pt idx="259">
                  <c:v>-7.9698197319754457E-6</c:v>
                </c:pt>
                <c:pt idx="260">
                  <c:v>-8.5170044177819361E-6</c:v>
                </c:pt>
                <c:pt idx="261">
                  <c:v>-9.0613091841894476E-6</c:v>
                </c:pt>
                <c:pt idx="262">
                  <c:v>-9.6027340311979735E-6</c:v>
                </c:pt>
                <c:pt idx="263">
                  <c:v>-1.0141278958807514E-5</c:v>
                </c:pt>
                <c:pt idx="264">
                  <c:v>-1.0676943967018082E-5</c:v>
                </c:pt>
                <c:pt idx="265">
                  <c:v>-1.1209729055829664E-5</c:v>
                </c:pt>
                <c:pt idx="266">
                  <c:v>-1.1739634225242261E-5</c:v>
                </c:pt>
                <c:pt idx="267">
                  <c:v>-1.2266659475255879E-5</c:v>
                </c:pt>
                <c:pt idx="268">
                  <c:v>-1.2790804805870518E-5</c:v>
                </c:pt>
                <c:pt idx="269">
                  <c:v>-1.3312070217086171E-5</c:v>
                </c:pt>
                <c:pt idx="270">
                  <c:v>-1.3830455708902852E-5</c:v>
                </c:pt>
                <c:pt idx="271">
                  <c:v>-1.4345961281320541E-5</c:v>
                </c:pt>
                <c:pt idx="272">
                  <c:v>-1.4858586934339258E-5</c:v>
                </c:pt>
                <c:pt idx="273">
                  <c:v>-1.5368332667958982E-5</c:v>
                </c:pt>
                <c:pt idx="274">
                  <c:v>-1.5875198482179734E-5</c:v>
                </c:pt>
                <c:pt idx="275">
                  <c:v>-1.63791843770015E-5</c:v>
                </c:pt>
                <c:pt idx="276">
                  <c:v>-1.6880290352424288E-5</c:v>
                </c:pt>
                <c:pt idx="277">
                  <c:v>-1.7378516408448096E-5</c:v>
                </c:pt>
                <c:pt idx="278">
                  <c:v>-1.7873862545072913E-5</c:v>
                </c:pt>
                <c:pt idx="279">
                  <c:v>-1.8366328762298757E-5</c:v>
                </c:pt>
                <c:pt idx="280">
                  <c:v>-1.8855915060125615E-5</c:v>
                </c:pt>
                <c:pt idx="281">
                  <c:v>-1.9342621438553488E-5</c:v>
                </c:pt>
                <c:pt idx="282">
                  <c:v>-1.9826447897582389E-5</c:v>
                </c:pt>
                <c:pt idx="283">
                  <c:v>-2.0307394437212297E-5</c:v>
                </c:pt>
                <c:pt idx="284">
                  <c:v>-2.078546105744324E-5</c:v>
                </c:pt>
                <c:pt idx="285">
                  <c:v>-2.126064775827519E-5</c:v>
                </c:pt>
                <c:pt idx="286">
                  <c:v>-2.1732954539708155E-5</c:v>
                </c:pt>
                <c:pt idx="287">
                  <c:v>-2.2202381401742147E-5</c:v>
                </c:pt>
                <c:pt idx="288">
                  <c:v>-2.2668928344377154E-5</c:v>
                </c:pt>
                <c:pt idx="289">
                  <c:v>-2.3132595367613169E-5</c:v>
                </c:pt>
                <c:pt idx="290">
                  <c:v>-2.3593382471450218E-5</c:v>
                </c:pt>
                <c:pt idx="291">
                  <c:v>-2.4051289655888275E-5</c:v>
                </c:pt>
                <c:pt idx="292">
                  <c:v>-2.4506316920927359E-5</c:v>
                </c:pt>
                <c:pt idx="293">
                  <c:v>-2.4958464266567458E-5</c:v>
                </c:pt>
                <c:pt idx="294">
                  <c:v>-2.5407731692808572E-5</c:v>
                </c:pt>
                <c:pt idx="295">
                  <c:v>-2.5854119199650713E-5</c:v>
                </c:pt>
                <c:pt idx="296">
                  <c:v>-2.6297626787093862E-5</c:v>
                </c:pt>
                <c:pt idx="297">
                  <c:v>-2.6738254455138032E-5</c:v>
                </c:pt>
                <c:pt idx="298">
                  <c:v>-2.7176002203783229E-5</c:v>
                </c:pt>
                <c:pt idx="299">
                  <c:v>-2.7610870033029428E-5</c:v>
                </c:pt>
                <c:pt idx="300">
                  <c:v>-2.8042857942876668E-5</c:v>
                </c:pt>
                <c:pt idx="301">
                  <c:v>-2.8471965933324909E-5</c:v>
                </c:pt>
                <c:pt idx="302">
                  <c:v>-2.8898194004374164E-5</c:v>
                </c:pt>
                <c:pt idx="303">
                  <c:v>-2.932154215602446E-5</c:v>
                </c:pt>
                <c:pt idx="304">
                  <c:v>-2.9742010388275758E-5</c:v>
                </c:pt>
                <c:pt idx="305">
                  <c:v>-3.0159598701128069E-5</c:v>
                </c:pt>
                <c:pt idx="306">
                  <c:v>-3.0574307094581409E-5</c:v>
                </c:pt>
                <c:pt idx="307">
                  <c:v>-3.0986135568635763E-5</c:v>
                </c:pt>
                <c:pt idx="308">
                  <c:v>-3.1395084123291144E-5</c:v>
                </c:pt>
                <c:pt idx="309">
                  <c:v>-3.180115275854754E-5</c:v>
                </c:pt>
                <c:pt idx="310">
                  <c:v>-3.2204341474404937E-5</c:v>
                </c:pt>
                <c:pt idx="311">
                  <c:v>-3.2604650270863376E-5</c:v>
                </c:pt>
                <c:pt idx="312">
                  <c:v>-3.3002079147922828E-5</c:v>
                </c:pt>
                <c:pt idx="313">
                  <c:v>-3.3396628105583282E-5</c:v>
                </c:pt>
                <c:pt idx="314">
                  <c:v>-3.3788297143844776E-5</c:v>
                </c:pt>
                <c:pt idx="315">
                  <c:v>-3.4177086262707272E-5</c:v>
                </c:pt>
                <c:pt idx="316">
                  <c:v>-3.4562995462170796E-5</c:v>
                </c:pt>
                <c:pt idx="317">
                  <c:v>-3.4946024742235334E-5</c:v>
                </c:pt>
                <c:pt idx="318">
                  <c:v>-3.5326174102900899E-5</c:v>
                </c:pt>
                <c:pt idx="319">
                  <c:v>-3.5703443544167479E-5</c:v>
                </c:pt>
                <c:pt idx="320">
                  <c:v>-3.6077833066035074E-5</c:v>
                </c:pt>
                <c:pt idx="321">
                  <c:v>-3.6449342668503683E-5</c:v>
                </c:pt>
                <c:pt idx="322">
                  <c:v>-3.6817972351573306E-5</c:v>
                </c:pt>
                <c:pt idx="323">
                  <c:v>-3.7183722115243957E-5</c:v>
                </c:pt>
                <c:pt idx="324">
                  <c:v>-3.7546591959515635E-5</c:v>
                </c:pt>
                <c:pt idx="325">
                  <c:v>-3.7906581884388315E-5</c:v>
                </c:pt>
                <c:pt idx="326">
                  <c:v>-3.8263691889862023E-5</c:v>
                </c:pt>
                <c:pt idx="327">
                  <c:v>-3.8617921975936745E-5</c:v>
                </c:pt>
                <c:pt idx="328">
                  <c:v>-3.8969272142612494E-5</c:v>
                </c:pt>
                <c:pt idx="329">
                  <c:v>-3.9317742389889245E-5</c:v>
                </c:pt>
                <c:pt idx="330">
                  <c:v>-3.9663332717767037E-5</c:v>
                </c:pt>
                <c:pt idx="331">
                  <c:v>-4.000604312624583E-5</c:v>
                </c:pt>
                <c:pt idx="332">
                  <c:v>-4.034587361532565E-5</c:v>
                </c:pt>
                <c:pt idx="333">
                  <c:v>-4.0682824185006485E-5</c:v>
                </c:pt>
                <c:pt idx="334">
                  <c:v>-4.1016894835288335E-5</c:v>
                </c:pt>
                <c:pt idx="335">
                  <c:v>-4.1348085566171212E-5</c:v>
                </c:pt>
                <c:pt idx="336">
                  <c:v>-4.167639637765509E-5</c:v>
                </c:pt>
                <c:pt idx="337">
                  <c:v>-4.2001827269739996E-5</c:v>
                </c:pt>
                <c:pt idx="338">
                  <c:v>-4.2324378242425929E-5</c:v>
                </c:pt>
                <c:pt idx="339">
                  <c:v>-4.2644049295712864E-5</c:v>
                </c:pt>
                <c:pt idx="340">
                  <c:v>-4.296084042960084E-5</c:v>
                </c:pt>
                <c:pt idx="341">
                  <c:v>-4.3274751644089817E-5</c:v>
                </c:pt>
                <c:pt idx="342">
                  <c:v>-4.3585782939179821E-5</c:v>
                </c:pt>
                <c:pt idx="343">
                  <c:v>-4.389393431487084E-5</c:v>
                </c:pt>
                <c:pt idx="344">
                  <c:v>-4.4199205771162874E-5</c:v>
                </c:pt>
                <c:pt idx="345">
                  <c:v>-4.4501597308055921E-5</c:v>
                </c:pt>
                <c:pt idx="346">
                  <c:v>-4.4801108925549997E-5</c:v>
                </c:pt>
                <c:pt idx="347">
                  <c:v>-4.5097740623645087E-5</c:v>
                </c:pt>
                <c:pt idx="348">
                  <c:v>-4.5391492402341204E-5</c:v>
                </c:pt>
                <c:pt idx="349">
                  <c:v>-4.5682364261638336E-5</c:v>
                </c:pt>
                <c:pt idx="350">
                  <c:v>-4.5970356201536483E-5</c:v>
                </c:pt>
                <c:pt idx="351">
                  <c:v>-4.6255468222035644E-5</c:v>
                </c:pt>
                <c:pt idx="352">
                  <c:v>-4.6537700323135832E-5</c:v>
                </c:pt>
                <c:pt idx="353">
                  <c:v>-4.6817052504837022E-5</c:v>
                </c:pt>
                <c:pt idx="354">
                  <c:v>-4.7093524767139253E-5</c:v>
                </c:pt>
                <c:pt idx="355">
                  <c:v>-4.7367117110042484E-5</c:v>
                </c:pt>
                <c:pt idx="356">
                  <c:v>-4.7637829533546744E-5</c:v>
                </c:pt>
                <c:pt idx="357">
                  <c:v>-4.7905662037652031E-5</c:v>
                </c:pt>
                <c:pt idx="358">
                  <c:v>-4.8170614622358319E-5</c:v>
                </c:pt>
                <c:pt idx="359">
                  <c:v>-4.8432687287665636E-5</c:v>
                </c:pt>
                <c:pt idx="360">
                  <c:v>-4.8691880033573966E-5</c:v>
                </c:pt>
                <c:pt idx="361">
                  <c:v>-4.8948192860083324E-5</c:v>
                </c:pt>
                <c:pt idx="362">
                  <c:v>-4.9201625767193683E-5</c:v>
                </c:pt>
                <c:pt idx="363">
                  <c:v>-4.945217875490507E-5</c:v>
                </c:pt>
                <c:pt idx="364">
                  <c:v>-4.9699851823217485E-5</c:v>
                </c:pt>
                <c:pt idx="365">
                  <c:v>-4.9944644972130901E-5</c:v>
                </c:pt>
                <c:pt idx="366">
                  <c:v>-5.0186558201645344E-5</c:v>
                </c:pt>
                <c:pt idx="367">
                  <c:v>-5.0425591511760802E-5</c:v>
                </c:pt>
                <c:pt idx="368">
                  <c:v>-5.0661744902477288E-5</c:v>
                </c:pt>
                <c:pt idx="369">
                  <c:v>-5.0895018373794788E-5</c:v>
                </c:pt>
                <c:pt idx="370">
                  <c:v>-5.1125411925713303E-5</c:v>
                </c:pt>
                <c:pt idx="371">
                  <c:v>-5.1352925558232831E-5</c:v>
                </c:pt>
                <c:pt idx="372">
                  <c:v>-5.1577559271353388E-5</c:v>
                </c:pt>
                <c:pt idx="373">
                  <c:v>-5.1799313065074959E-5</c:v>
                </c:pt>
                <c:pt idx="374">
                  <c:v>-5.2018186939397544E-5</c:v>
                </c:pt>
                <c:pt idx="375">
                  <c:v>-5.2234180894321158E-5</c:v>
                </c:pt>
                <c:pt idx="376">
                  <c:v>-5.2447294929845785E-5</c:v>
                </c:pt>
                <c:pt idx="377">
                  <c:v>-5.2657529045971441E-5</c:v>
                </c:pt>
                <c:pt idx="378">
                  <c:v>-5.2864883242698097E-5</c:v>
                </c:pt>
                <c:pt idx="379">
                  <c:v>-5.3069357520025781E-5</c:v>
                </c:pt>
                <c:pt idx="380">
                  <c:v>-5.3270951877954479E-5</c:v>
                </c:pt>
                <c:pt idx="381">
                  <c:v>-5.3469666316484206E-5</c:v>
                </c:pt>
                <c:pt idx="382">
                  <c:v>-5.3665500835614933E-5</c:v>
                </c:pt>
                <c:pt idx="383">
                  <c:v>-5.3858455435346688E-5</c:v>
                </c:pt>
                <c:pt idx="384">
                  <c:v>-5.4048530115679457E-5</c:v>
                </c:pt>
                <c:pt idx="385">
                  <c:v>-5.4235724876613254E-5</c:v>
                </c:pt>
                <c:pt idx="386">
                  <c:v>-5.4420039718148066E-5</c:v>
                </c:pt>
                <c:pt idx="387">
                  <c:v>-5.4601474640283892E-5</c:v>
                </c:pt>
                <c:pt idx="388">
                  <c:v>-5.4780029643020745E-5</c:v>
                </c:pt>
                <c:pt idx="389">
                  <c:v>-5.4955704726358614E-5</c:v>
                </c:pt>
                <c:pt idx="390">
                  <c:v>-5.5128499890297496E-5</c:v>
                </c:pt>
                <c:pt idx="391">
                  <c:v>-5.5298415134837393E-5</c:v>
                </c:pt>
                <c:pt idx="392">
                  <c:v>-5.5465450459978317E-5</c:v>
                </c:pt>
                <c:pt idx="393">
                  <c:v>-5.5629605865720256E-5</c:v>
                </c:pt>
                <c:pt idx="394">
                  <c:v>-5.5790881352063223E-5</c:v>
                </c:pt>
                <c:pt idx="395">
                  <c:v>-5.5949276919007191E-5</c:v>
                </c:pt>
                <c:pt idx="396">
                  <c:v>-5.6104792566552186E-5</c:v>
                </c:pt>
                <c:pt idx="397">
                  <c:v>-5.625742829469821E-5</c:v>
                </c:pt>
                <c:pt idx="398">
                  <c:v>-5.6407184103445234E-5</c:v>
                </c:pt>
                <c:pt idx="399">
                  <c:v>-5.6554059992793286E-5</c:v>
                </c:pt>
                <c:pt idx="400">
                  <c:v>-5.6698055962742353E-5</c:v>
                </c:pt>
                <c:pt idx="401">
                  <c:v>-5.6839172013292447E-5</c:v>
                </c:pt>
                <c:pt idx="402">
                  <c:v>-5.6977408144443542E-5</c:v>
                </c:pt>
                <c:pt idx="403">
                  <c:v>-5.7112764356195665E-5</c:v>
                </c:pt>
                <c:pt idx="404">
                  <c:v>-5.7245240648548816E-5</c:v>
                </c:pt>
                <c:pt idx="405">
                  <c:v>-5.7374837021502968E-5</c:v>
                </c:pt>
                <c:pt idx="406">
                  <c:v>-5.7501553475058147E-5</c:v>
                </c:pt>
                <c:pt idx="407">
                  <c:v>-5.7625390009214341E-5</c:v>
                </c:pt>
                <c:pt idx="408">
                  <c:v>-5.7746346623971563E-5</c:v>
                </c:pt>
                <c:pt idx="409">
                  <c:v>-5.7864423319329799E-5</c:v>
                </c:pt>
                <c:pt idx="410">
                  <c:v>-5.7979620095289049E-5</c:v>
                </c:pt>
                <c:pt idx="411">
                  <c:v>-5.8091936951849314E-5</c:v>
                </c:pt>
                <c:pt idx="412">
                  <c:v>-5.8201373889010607E-5</c:v>
                </c:pt>
                <c:pt idx="413">
                  <c:v>-5.8307930906772914E-5</c:v>
                </c:pt>
                <c:pt idx="414">
                  <c:v>-5.8411608005136235E-5</c:v>
                </c:pt>
                <c:pt idx="415">
                  <c:v>-5.8512405184100584E-5</c:v>
                </c:pt>
                <c:pt idx="416">
                  <c:v>-5.8610322443665948E-5</c:v>
                </c:pt>
                <c:pt idx="417">
                  <c:v>-5.8705359783832339E-5</c:v>
                </c:pt>
                <c:pt idx="418">
                  <c:v>-5.8797517204599732E-5</c:v>
                </c:pt>
                <c:pt idx="419">
                  <c:v>-5.8886794705968152E-5</c:v>
                </c:pt>
                <c:pt idx="420">
                  <c:v>-5.8973192287937586E-5</c:v>
                </c:pt>
                <c:pt idx="421">
                  <c:v>-5.9056709950508048E-5</c:v>
                </c:pt>
                <c:pt idx="422">
                  <c:v>-5.9137347693679512E-5</c:v>
                </c:pt>
                <c:pt idx="423">
                  <c:v>-5.9215105517452003E-5</c:v>
                </c:pt>
                <c:pt idx="424">
                  <c:v>-5.9289983421825508E-5</c:v>
                </c:pt>
                <c:pt idx="425">
                  <c:v>-5.9361981406800041E-5</c:v>
                </c:pt>
                <c:pt idx="426">
                  <c:v>-5.9431099472375589E-5</c:v>
                </c:pt>
                <c:pt idx="427">
                  <c:v>-5.9497337618552151E-5</c:v>
                </c:pt>
                <c:pt idx="428">
                  <c:v>-5.956069584532974E-5</c:v>
                </c:pt>
                <c:pt idx="429">
                  <c:v>-5.9621174152708344E-5</c:v>
                </c:pt>
                <c:pt idx="430">
                  <c:v>-5.9678772540687963E-5</c:v>
                </c:pt>
                <c:pt idx="431">
                  <c:v>-5.9733491009268596E-5</c:v>
                </c:pt>
                <c:pt idx="432">
                  <c:v>-5.9785329558450256E-5</c:v>
                </c:pt>
                <c:pt idx="433">
                  <c:v>-5.9834288188232931E-5</c:v>
                </c:pt>
                <c:pt idx="434">
                  <c:v>-5.9880366898616634E-5</c:v>
                </c:pt>
                <c:pt idx="435">
                  <c:v>-5.9923565689601338E-5</c:v>
                </c:pt>
                <c:pt idx="436">
                  <c:v>-5.9963884561187069E-5</c:v>
                </c:pt>
                <c:pt idx="437">
                  <c:v>-6.0001323513373829E-5</c:v>
                </c:pt>
                <c:pt idx="438">
                  <c:v>-6.0035882546161589E-5</c:v>
                </c:pt>
                <c:pt idx="439">
                  <c:v>-6.0067561659550377E-5</c:v>
                </c:pt>
                <c:pt idx="440">
                  <c:v>-6.009636085354018E-5</c:v>
                </c:pt>
                <c:pt idx="441">
                  <c:v>-6.012228012813101E-5</c:v>
                </c:pt>
                <c:pt idx="442">
                  <c:v>-6.0145319483322841E-5</c:v>
                </c:pt>
                <c:pt idx="443">
                  <c:v>-6.01654789191157E-5</c:v>
                </c:pt>
                <c:pt idx="444">
                  <c:v>-6.0182758435509587E-5</c:v>
                </c:pt>
                <c:pt idx="445">
                  <c:v>-6.0197158032504475E-5</c:v>
                </c:pt>
                <c:pt idx="446">
                  <c:v>-6.0208677710100404E-5</c:v>
                </c:pt>
                <c:pt idx="447">
                  <c:v>-6.0217317468297334E-5</c:v>
                </c:pt>
                <c:pt idx="448">
                  <c:v>-6.0223077307095291E-5</c:v>
                </c:pt>
                <c:pt idx="449">
                  <c:v>-6.0225957226494264E-5</c:v>
                </c:pt>
                <c:pt idx="450">
                  <c:v>-6.022595722649425E-5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3.4E-5</c:v>
                </c:pt>
                <c:pt idx="1">
                  <c:v>6.8000691241091574E-5</c:v>
                </c:pt>
                <c:pt idx="2">
                  <c:v>1.020027649643663E-4</c:v>
                </c:pt>
                <c:pt idx="3">
                  <c:v>1.3600691241091574E-4</c:v>
                </c:pt>
                <c:pt idx="4">
                  <c:v>1.7001382482183147E-4</c:v>
                </c:pt>
                <c:pt idx="5">
                  <c:v>2.0402419343820507E-4</c:v>
                </c:pt>
                <c:pt idx="6">
                  <c:v>2.3803870950112811E-4</c:v>
                </c:pt>
                <c:pt idx="7">
                  <c:v>2.7205806425169217E-4</c:v>
                </c:pt>
                <c:pt idx="8">
                  <c:v>3.060829489309888E-4</c:v>
                </c:pt>
                <c:pt idx="9">
                  <c:v>3.4011405478010957E-4</c:v>
                </c:pt>
                <c:pt idx="10">
                  <c:v>3.7415207304014608E-4</c:v>
                </c:pt>
                <c:pt idx="11">
                  <c:v>4.0819769495218993E-4</c:v>
                </c:pt>
                <c:pt idx="12">
                  <c:v>4.4225161175733262E-4</c:v>
                </c:pt>
                <c:pt idx="13">
                  <c:v>4.763145146966658E-4</c:v>
                </c:pt>
                <c:pt idx="14">
                  <c:v>5.1038709501128102E-4</c:v>
                </c:pt>
                <c:pt idx="15">
                  <c:v>5.4447004394226977E-4</c:v>
                </c:pt>
                <c:pt idx="16">
                  <c:v>5.785640527307237E-4</c:v>
                </c:pt>
                <c:pt idx="17">
                  <c:v>6.1266981261773443E-4</c:v>
                </c:pt>
                <c:pt idx="18">
                  <c:v>6.4678801484439343E-4</c:v>
                </c:pt>
                <c:pt idx="19">
                  <c:v>6.8091935065179232E-4</c:v>
                </c:pt>
                <c:pt idx="20">
                  <c:v>7.1506451128102268E-4</c:v>
                </c:pt>
                <c:pt idx="21">
                  <c:v>7.4922418797317614E-4</c:v>
                </c:pt>
                <c:pt idx="22">
                  <c:v>7.8339907196934417E-4</c:v>
                </c:pt>
                <c:pt idx="23">
                  <c:v>8.1758985451061837E-4</c:v>
                </c:pt>
                <c:pt idx="24">
                  <c:v>8.5179722683809036E-4</c:v>
                </c:pt>
                <c:pt idx="25">
                  <c:v>8.8602188019285162E-4</c:v>
                </c:pt>
                <c:pt idx="26">
                  <c:v>9.2026450581599376E-4</c:v>
                </c:pt>
                <c:pt idx="27">
                  <c:v>9.5452579494860836E-4</c:v>
                </c:pt>
                <c:pt idx="28">
                  <c:v>9.8880643883178716E-4</c:v>
                </c:pt>
                <c:pt idx="29">
                  <c:v>1.0231071287066214E-3</c:v>
                </c:pt>
                <c:pt idx="30">
                  <c:v>1.0574285558142028E-3</c:v>
                </c:pt>
                <c:pt idx="31">
                  <c:v>1.0917714113956231E-3</c:v>
                </c:pt>
                <c:pt idx="32">
                  <c:v>1.1261363866919738E-3</c:v>
                </c:pt>
                <c:pt idx="33">
                  <c:v>1.1605241729443464E-3</c:v>
                </c:pt>
                <c:pt idx="34">
                  <c:v>1.1949354613938325E-3</c:v>
                </c:pt>
                <c:pt idx="35">
                  <c:v>1.2293709432815237E-3</c:v>
                </c:pt>
                <c:pt idx="36">
                  <c:v>1.2638313098485114E-3</c:v>
                </c:pt>
                <c:pt idx="37">
                  <c:v>1.2983172523358874E-3</c:v>
                </c:pt>
                <c:pt idx="38">
                  <c:v>1.3328294619847432E-3</c:v>
                </c:pt>
                <c:pt idx="39">
                  <c:v>1.3673686300361703E-3</c:v>
                </c:pt>
                <c:pt idx="40">
                  <c:v>1.4019354477312603E-3</c:v>
                </c:pt>
                <c:pt idx="41">
                  <c:v>1.4365306063111047E-3</c:v>
                </c:pt>
                <c:pt idx="42">
                  <c:v>1.4711547970167954E-3</c:v>
                </c:pt>
                <c:pt idx="43">
                  <c:v>1.5058087110894236E-3</c:v>
                </c:pt>
                <c:pt idx="44">
                  <c:v>1.5404930397700811E-3</c:v>
                </c:pt>
                <c:pt idx="45">
                  <c:v>1.5752084742998594E-3</c:v>
                </c:pt>
                <c:pt idx="46">
                  <c:v>1.6099557059198501E-3</c:v>
                </c:pt>
                <c:pt idx="47">
                  <c:v>1.6447354258711446E-3</c:v>
                </c:pt>
                <c:pt idx="48">
                  <c:v>1.6795483253948347E-3</c:v>
                </c:pt>
                <c:pt idx="49">
                  <c:v>1.7143950957320118E-3</c:v>
                </c:pt>
                <c:pt idx="50">
                  <c:v>1.7492764281237677E-3</c:v>
                </c:pt>
                <c:pt idx="51">
                  <c:v>1.7841930138111938E-3</c:v>
                </c:pt>
                <c:pt idx="52">
                  <c:v>1.8191455440353817E-3</c:v>
                </c:pt>
                <c:pt idx="53">
                  <c:v>1.8541347100374229E-3</c:v>
                </c:pt>
                <c:pt idx="54">
                  <c:v>1.8891612030584089E-3</c:v>
                </c:pt>
                <c:pt idx="55">
                  <c:v>1.9242257143394317E-3</c:v>
                </c:pt>
                <c:pt idx="56">
                  <c:v>1.9593289351215824E-3</c:v>
                </c:pt>
                <c:pt idx="57">
                  <c:v>1.9944715566459527E-3</c:v>
                </c:pt>
                <c:pt idx="58">
                  <c:v>2.0296542701536344E-3</c:v>
                </c:pt>
                <c:pt idx="59">
                  <c:v>2.0648777668857191E-3</c:v>
                </c:pt>
                <c:pt idx="60">
                  <c:v>2.1001427380832982E-3</c:v>
                </c:pt>
                <c:pt idx="61">
                  <c:v>2.1354498749874629E-3</c:v>
                </c:pt>
                <c:pt idx="62">
                  <c:v>2.1707998688393054E-3</c:v>
                </c:pt>
                <c:pt idx="63">
                  <c:v>2.2061934108799169E-3</c:v>
                </c:pt>
                <c:pt idx="64">
                  <c:v>2.2416311923503891E-3</c:v>
                </c:pt>
                <c:pt idx="65">
                  <c:v>2.2771139044918138E-3</c:v>
                </c:pt>
                <c:pt idx="66">
                  <c:v>2.3126422385452822E-3</c:v>
                </c:pt>
                <c:pt idx="67">
                  <c:v>2.3482168857518861E-3</c:v>
                </c:pt>
                <c:pt idx="68">
                  <c:v>2.3838385373527167E-3</c:v>
                </c:pt>
                <c:pt idx="69">
                  <c:v>2.4195078845888661E-3</c:v>
                </c:pt>
                <c:pt idx="70">
                  <c:v>2.4552256187014257E-3</c:v>
                </c:pt>
                <c:pt idx="71">
                  <c:v>2.4909924309314867E-3</c:v>
                </c:pt>
                <c:pt idx="72">
                  <c:v>2.5268090125201413E-3</c:v>
                </c:pt>
                <c:pt idx="73">
                  <c:v>2.5626760547084806E-3</c:v>
                </c:pt>
                <c:pt idx="74">
                  <c:v>2.5985942487375961E-3</c:v>
                </c:pt>
                <c:pt idx="75">
                  <c:v>2.6345642858485799E-3</c:v>
                </c:pt>
                <c:pt idx="76">
                  <c:v>2.6705868572825231E-3</c:v>
                </c:pt>
                <c:pt idx="77">
                  <c:v>2.7066626542805177E-3</c:v>
                </c:pt>
                <c:pt idx="78">
                  <c:v>2.7427923680836547E-3</c:v>
                </c:pt>
                <c:pt idx="79">
                  <c:v>2.7789766899330259E-3</c:v>
                </c:pt>
                <c:pt idx="80">
                  <c:v>2.8152163110697231E-3</c:v>
                </c:pt>
                <c:pt idx="81">
                  <c:v>2.8515119227348375E-3</c:v>
                </c:pt>
                <c:pt idx="82">
                  <c:v>2.8878642161694612E-3</c:v>
                </c:pt>
                <c:pt idx="83">
                  <c:v>2.9242738826146851E-3</c:v>
                </c:pt>
                <c:pt idx="84">
                  <c:v>2.9607416133116014E-3</c:v>
                </c:pt>
                <c:pt idx="85">
                  <c:v>2.9972680995013013E-3</c:v>
                </c:pt>
                <c:pt idx="86">
                  <c:v>3.0338540324248765E-3</c:v>
                </c:pt>
                <c:pt idx="87">
                  <c:v>3.0705001033234187E-3</c:v>
                </c:pt>
                <c:pt idx="88">
                  <c:v>3.1072070034380193E-3</c:v>
                </c:pt>
                <c:pt idx="89">
                  <c:v>3.1439754240097698E-3</c:v>
                </c:pt>
                <c:pt idx="90">
                  <c:v>3.1808060562797621E-3</c:v>
                </c:pt>
                <c:pt idx="91">
                  <c:v>3.2176995914890874E-3</c:v>
                </c:pt>
                <c:pt idx="92">
                  <c:v>3.2546567208788374E-3</c:v>
                </c:pt>
                <c:pt idx="93">
                  <c:v>3.2916781356901038E-3</c:v>
                </c:pt>
                <c:pt idx="94">
                  <c:v>3.328764527163978E-3</c:v>
                </c:pt>
                <c:pt idx="95">
                  <c:v>3.3659165865415515E-3</c:v>
                </c:pt>
                <c:pt idx="96">
                  <c:v>3.4031350050639161E-3</c:v>
                </c:pt>
                <c:pt idx="97">
                  <c:v>3.4404204739721636E-3</c:v>
                </c:pt>
                <c:pt idx="98">
                  <c:v>3.4777736845073852E-3</c:v>
                </c:pt>
                <c:pt idx="99">
                  <c:v>3.5151953279106726E-3</c:v>
                </c:pt>
                <c:pt idx="100">
                  <c:v>3.5526860954231171E-3</c:v>
                </c:pt>
                <c:pt idx="101">
                  <c:v>3.5902466782858104E-3</c:v>
                </c:pt>
                <c:pt idx="102">
                  <c:v>3.6278777677398442E-3</c:v>
                </c:pt>
                <c:pt idx="103">
                  <c:v>3.6655800550263102E-3</c:v>
                </c:pt>
                <c:pt idx="104">
                  <c:v>3.7033542313862997E-3</c:v>
                </c:pt>
                <c:pt idx="105">
                  <c:v>3.7412009880609044E-3</c:v>
                </c:pt>
                <c:pt idx="106">
                  <c:v>3.7791210162912161E-3</c:v>
                </c:pt>
                <c:pt idx="107">
                  <c:v>3.8171150073183259E-3</c:v>
                </c:pt>
                <c:pt idx="108">
                  <c:v>3.8551836523833256E-3</c:v>
                </c:pt>
                <c:pt idx="109">
                  <c:v>3.893327642727307E-3</c:v>
                </c:pt>
                <c:pt idx="110">
                  <c:v>3.9315476695913612E-3</c:v>
                </c:pt>
                <c:pt idx="111">
                  <c:v>3.9698444242165804E-3</c:v>
                </c:pt>
                <c:pt idx="112">
                  <c:v>4.0082185978440555E-3</c:v>
                </c:pt>
                <c:pt idx="113">
                  <c:v>4.0466708817148787E-3</c:v>
                </c:pt>
                <c:pt idx="114">
                  <c:v>4.0852019670701411E-3</c:v>
                </c:pt>
                <c:pt idx="115">
                  <c:v>4.1238125451509341E-3</c:v>
                </c:pt>
                <c:pt idx="116">
                  <c:v>4.1625033071983498E-3</c:v>
                </c:pt>
                <c:pt idx="117">
                  <c:v>4.2012749444534795E-3</c:v>
                </c:pt>
                <c:pt idx="118">
                  <c:v>4.2401281481574144E-3</c:v>
                </c:pt>
                <c:pt idx="119">
                  <c:v>4.2790636095512468E-3</c:v>
                </c:pt>
                <c:pt idx="120">
                  <c:v>4.3180820198760678E-3</c:v>
                </c:pt>
                <c:pt idx="121">
                  <c:v>4.3571840703729697E-3</c:v>
                </c:pt>
                <c:pt idx="122">
                  <c:v>4.3963704522830436E-3</c:v>
                </c:pt>
                <c:pt idx="123">
                  <c:v>4.435641856847381E-3</c:v>
                </c:pt>
                <c:pt idx="124">
                  <c:v>4.4749989753070729E-3</c:v>
                </c:pt>
                <c:pt idx="125">
                  <c:v>4.5144424989032117E-3</c:v>
                </c:pt>
                <c:pt idx="126">
                  <c:v>4.5539731188768886E-3</c:v>
                </c:pt>
                <c:pt idx="127">
                  <c:v>4.5935915264691957E-3</c:v>
                </c:pt>
                <c:pt idx="128">
                  <c:v>4.6332984129212242E-3</c:v>
                </c:pt>
                <c:pt idx="129">
                  <c:v>4.6730944694740656E-3</c:v>
                </c:pt>
                <c:pt idx="130">
                  <c:v>4.7129803873688109E-3</c:v>
                </c:pt>
                <c:pt idx="131">
                  <c:v>4.7529568578465525E-3</c:v>
                </c:pt>
                <c:pt idx="132">
                  <c:v>4.7930245721483824E-3</c:v>
                </c:pt>
                <c:pt idx="133">
                  <c:v>4.833184221515391E-3</c:v>
                </c:pt>
                <c:pt idx="134">
                  <c:v>4.8734364971886705E-3</c:v>
                </c:pt>
                <c:pt idx="135">
                  <c:v>4.9137820904093122E-3</c:v>
                </c:pt>
                <c:pt idx="136">
                  <c:v>4.9542216924184082E-3</c:v>
                </c:pt>
                <c:pt idx="137">
                  <c:v>4.9947559944570497E-3</c:v>
                </c:pt>
                <c:pt idx="138">
                  <c:v>5.0353856877663281E-3</c:v>
                </c:pt>
                <c:pt idx="139">
                  <c:v>5.0761114635873355E-3</c:v>
                </c:pt>
                <c:pt idx="140">
                  <c:v>5.1169340131611632E-3</c:v>
                </c:pt>
                <c:pt idx="141">
                  <c:v>5.1578540277289024E-3</c:v>
                </c:pt>
                <c:pt idx="142">
                  <c:v>5.1988721985316453E-3</c:v>
                </c:pt>
                <c:pt idx="143">
                  <c:v>5.2399892168104832E-3</c:v>
                </c:pt>
                <c:pt idx="144">
                  <c:v>5.2812057738065073E-3</c:v>
                </c:pt>
                <c:pt idx="145">
                  <c:v>5.3225225607608099E-3</c:v>
                </c:pt>
                <c:pt idx="146">
                  <c:v>5.363940268914482E-3</c:v>
                </c:pt>
                <c:pt idx="147">
                  <c:v>5.4054595895086151E-3</c:v>
                </c:pt>
                <c:pt idx="148">
                  <c:v>5.4470812137843013E-3</c:v>
                </c:pt>
                <c:pt idx="149">
                  <c:v>5.4888058329826319E-3</c:v>
                </c:pt>
                <c:pt idx="150">
                  <c:v>5.5306341383446981E-3</c:v>
                </c:pt>
                <c:pt idx="151">
                  <c:v>5.5725668211115921E-3</c:v>
                </c:pt>
                <c:pt idx="152">
                  <c:v>5.6146045725244051E-3</c:v>
                </c:pt>
                <c:pt idx="153">
                  <c:v>5.6567480838242284E-3</c:v>
                </c:pt>
                <c:pt idx="154">
                  <c:v>5.6989980462521543E-3</c:v>
                </c:pt>
                <c:pt idx="155">
                  <c:v>5.7413551510492739E-3</c:v>
                </c:pt>
                <c:pt idx="156">
                  <c:v>5.7838200894566793E-3</c:v>
                </c:pt>
                <c:pt idx="157">
                  <c:v>5.826393552715462E-3</c:v>
                </c:pt>
                <c:pt idx="158">
                  <c:v>5.869076232066713E-3</c:v>
                </c:pt>
                <c:pt idx="159">
                  <c:v>5.9118688187515239E-3</c:v>
                </c:pt>
                <c:pt idx="160">
                  <c:v>5.9547720040109865E-3</c:v>
                </c:pt>
                <c:pt idx="161">
                  <c:v>5.9977864790861923E-3</c:v>
                </c:pt>
                <c:pt idx="162">
                  <c:v>6.0409129352182334E-3</c:v>
                </c:pt>
                <c:pt idx="163">
                  <c:v>6.0841520636482011E-3</c:v>
                </c:pt>
                <c:pt idx="164">
                  <c:v>6.1275045556171866E-3</c:v>
                </c:pt>
                <c:pt idx="165">
                  <c:v>6.1709711023662812E-3</c:v>
                </c:pt>
                <c:pt idx="166">
                  <c:v>6.214552395136577E-3</c:v>
                </c:pt>
                <c:pt idx="167">
                  <c:v>6.2582491251691654E-3</c:v>
                </c:pt>
                <c:pt idx="168">
                  <c:v>6.3020619837051385E-3</c:v>
                </c:pt>
                <c:pt idx="169">
                  <c:v>6.3459916619855875E-3</c:v>
                </c:pt>
                <c:pt idx="170">
                  <c:v>6.3900388512516037E-3</c:v>
                </c:pt>
                <c:pt idx="171">
                  <c:v>6.4342042427442793E-3</c:v>
                </c:pt>
                <c:pt idx="172">
                  <c:v>6.4784885277047056E-3</c:v>
                </c:pt>
                <c:pt idx="173">
                  <c:v>6.5228923973739738E-3</c:v>
                </c:pt>
                <c:pt idx="174">
                  <c:v>6.567416542993176E-3</c:v>
                </c:pt>
                <c:pt idx="175">
                  <c:v>6.6120616558034027E-3</c:v>
                </c:pt>
                <c:pt idx="176">
                  <c:v>6.6568284270457469E-3</c:v>
                </c:pt>
                <c:pt idx="177">
                  <c:v>6.701717547961299E-3</c:v>
                </c:pt>
                <c:pt idx="178">
                  <c:v>6.7467297097911511E-3</c:v>
                </c:pt>
                <c:pt idx="179">
                  <c:v>6.7918656037763954E-3</c:v>
                </c:pt>
                <c:pt idx="180">
                  <c:v>6.8362239195239143E-3</c:v>
                </c:pt>
                <c:pt idx="181">
                  <c:v>6.8798075369531069E-3</c:v>
                </c:pt>
                <c:pt idx="182">
                  <c:v>6.9226193359833727E-3</c:v>
                </c:pt>
                <c:pt idx="183">
                  <c:v>6.964662196534111E-3</c:v>
                </c:pt>
                <c:pt idx="184">
                  <c:v>7.0059389985247201E-3</c:v>
                </c:pt>
                <c:pt idx="185">
                  <c:v>7.0464526218745986E-3</c:v>
                </c:pt>
                <c:pt idx="186">
                  <c:v>7.0862059465031466E-3</c:v>
                </c:pt>
                <c:pt idx="187">
                  <c:v>7.1252018523297617E-3</c:v>
                </c:pt>
                <c:pt idx="188">
                  <c:v>7.1634432192738441E-3</c:v>
                </c:pt>
                <c:pt idx="189">
                  <c:v>7.2009329272547922E-3</c:v>
                </c:pt>
                <c:pt idx="190">
                  <c:v>7.2376738561920053E-3</c:v>
                </c:pt>
                <c:pt idx="191">
                  <c:v>7.2736688860048819E-3</c:v>
                </c:pt>
                <c:pt idx="192">
                  <c:v>7.3089208966128213E-3</c:v>
                </c:pt>
                <c:pt idx="193">
                  <c:v>7.3434327679352228E-3</c:v>
                </c:pt>
                <c:pt idx="194">
                  <c:v>7.3772073798914848E-3</c:v>
                </c:pt>
                <c:pt idx="195">
                  <c:v>7.4102476124010067E-3</c:v>
                </c:pt>
                <c:pt idx="196">
                  <c:v>7.4425563453831868E-3</c:v>
                </c:pt>
                <c:pt idx="197">
                  <c:v>7.4741364587574246E-3</c:v>
                </c:pt>
                <c:pt idx="198">
                  <c:v>7.5049908324431192E-3</c:v>
                </c:pt>
                <c:pt idx="199">
                  <c:v>7.5351223463596692E-3</c:v>
                </c:pt>
                <c:pt idx="200">
                  <c:v>7.5645338804264739E-3</c:v>
                </c:pt>
                <c:pt idx="201">
                  <c:v>7.5932283145629326E-3</c:v>
                </c:pt>
                <c:pt idx="202">
                  <c:v>7.6212085286884437E-3</c:v>
                </c:pt>
                <c:pt idx="203">
                  <c:v>7.6484774027224065E-3</c:v>
                </c:pt>
                <c:pt idx="204">
                  <c:v>7.6750378165842195E-3</c:v>
                </c:pt>
                <c:pt idx="205">
                  <c:v>7.700892650193282E-3</c:v>
                </c:pt>
                <c:pt idx="206">
                  <c:v>7.7260447834689933E-3</c:v>
                </c:pt>
                <c:pt idx="207">
                  <c:v>7.7504970963307518E-3</c:v>
                </c:pt>
                <c:pt idx="208">
                  <c:v>7.7742524686979569E-3</c:v>
                </c:pt>
                <c:pt idx="209">
                  <c:v>7.7973137804900079E-3</c:v>
                </c:pt>
                <c:pt idx="210">
                  <c:v>7.8196839116263031E-3</c:v>
                </c:pt>
                <c:pt idx="211">
                  <c:v>7.841365742026242E-3</c:v>
                </c:pt>
                <c:pt idx="212">
                  <c:v>7.8623621516092229E-3</c:v>
                </c:pt>
                <c:pt idx="213">
                  <c:v>7.8826760202946444E-3</c:v>
                </c:pt>
                <c:pt idx="214">
                  <c:v>7.9023102280019065E-3</c:v>
                </c:pt>
                <c:pt idx="215">
                  <c:v>7.9212676546504077E-3</c:v>
                </c:pt>
                <c:pt idx="216">
                  <c:v>7.9395511801595483E-3</c:v>
                </c:pt>
                <c:pt idx="217">
                  <c:v>7.9571636844487266E-3</c:v>
                </c:pt>
                <c:pt idx="218">
                  <c:v>7.9741080474373411E-3</c:v>
                </c:pt>
                <c:pt idx="219">
                  <c:v>7.9903871490447902E-3</c:v>
                </c:pt>
                <c:pt idx="220">
                  <c:v>8.0060038691904742E-3</c:v>
                </c:pt>
                <c:pt idx="221">
                  <c:v>8.0209610877937914E-3</c:v>
                </c:pt>
                <c:pt idx="222">
                  <c:v>8.0352616847741403E-3</c:v>
                </c:pt>
                <c:pt idx="223">
                  <c:v>8.0489085400509211E-3</c:v>
                </c:pt>
                <c:pt idx="224">
                  <c:v>8.0619045335435305E-3</c:v>
                </c:pt>
                <c:pt idx="225">
                  <c:v>8.0742525451713704E-3</c:v>
                </c:pt>
                <c:pt idx="226">
                  <c:v>8.0859554548538375E-3</c:v>
                </c:pt>
                <c:pt idx="227">
                  <c:v>8.0970161425103319E-3</c:v>
                </c:pt>
                <c:pt idx="228">
                  <c:v>8.1074374880602523E-3</c:v>
                </c:pt>
                <c:pt idx="229">
                  <c:v>8.1172223714229986E-3</c:v>
                </c:pt>
                <c:pt idx="230">
                  <c:v>8.1263736725179676E-3</c:v>
                </c:pt>
                <c:pt idx="231">
                  <c:v>8.1348942712645596E-3</c:v>
                </c:pt>
                <c:pt idx="232">
                  <c:v>8.1427870475821746E-3</c:v>
                </c:pt>
                <c:pt idx="233">
                  <c:v>8.1500548813902111E-3</c:v>
                </c:pt>
                <c:pt idx="234">
                  <c:v>8.1567006526080676E-3</c:v>
                </c:pt>
                <c:pt idx="235">
                  <c:v>8.1627272411551426E-3</c:v>
                </c:pt>
                <c:pt idx="236">
                  <c:v>8.1681375269508361E-3</c:v>
                </c:pt>
                <c:pt idx="237">
                  <c:v>8.1729343899145466E-3</c:v>
                </c:pt>
                <c:pt idx="238">
                  <c:v>8.1771207099656726E-3</c:v>
                </c:pt>
                <c:pt idx="239">
                  <c:v>8.1806993670236125E-3</c:v>
                </c:pt>
                <c:pt idx="240">
                  <c:v>8.1836732410077665E-3</c:v>
                </c:pt>
                <c:pt idx="241">
                  <c:v>8.1860452118375331E-3</c:v>
                </c:pt>
                <c:pt idx="242">
                  <c:v>8.1878181594323123E-3</c:v>
                </c:pt>
                <c:pt idx="243">
                  <c:v>8.1889949637115027E-3</c:v>
                </c:pt>
                <c:pt idx="244">
                  <c:v>8.1895785045945028E-3</c:v>
                </c:pt>
                <c:pt idx="245">
                  <c:v>8.1895716620007108E-3</c:v>
                </c:pt>
                <c:pt idx="246">
                  <c:v>8.1889773158495271E-3</c:v>
                </c:pt>
                <c:pt idx="247">
                  <c:v>8.1877983460603501E-3</c:v>
                </c:pt>
                <c:pt idx="248">
                  <c:v>8.1860376325525782E-3</c:v>
                </c:pt>
                <c:pt idx="249">
                  <c:v>8.1836980552456116E-3</c:v>
                </c:pt>
                <c:pt idx="250">
                  <c:v>8.1807824940588487E-3</c:v>
                </c:pt>
                <c:pt idx="251">
                  <c:v>8.177293828911688E-3</c:v>
                </c:pt>
                <c:pt idx="252">
                  <c:v>8.1732349397235296E-3</c:v>
                </c:pt>
                <c:pt idx="253">
                  <c:v>8.168608706413772E-3</c:v>
                </c:pt>
                <c:pt idx="254">
                  <c:v>8.1634180089018137E-3</c:v>
                </c:pt>
                <c:pt idx="255">
                  <c:v>8.1576657271070548E-3</c:v>
                </c:pt>
                <c:pt idx="256">
                  <c:v>8.1513547409488921E-3</c:v>
                </c:pt>
                <c:pt idx="257">
                  <c:v>8.1444879303467273E-3</c:v>
                </c:pt>
                <c:pt idx="258">
                  <c:v>8.1370681752199574E-3</c:v>
                </c:pt>
                <c:pt idx="259">
                  <c:v>8.1290983554879823E-3</c:v>
                </c:pt>
                <c:pt idx="260">
                  <c:v>8.1205813510702007E-3</c:v>
                </c:pt>
                <c:pt idx="261">
                  <c:v>8.1115200418860108E-3</c:v>
                </c:pt>
                <c:pt idx="262">
                  <c:v>8.101917307854813E-3</c:v>
                </c:pt>
                <c:pt idx="263">
                  <c:v>8.0917760288960056E-3</c:v>
                </c:pt>
                <c:pt idx="264">
                  <c:v>8.081099084928987E-3</c:v>
                </c:pt>
                <c:pt idx="265">
                  <c:v>8.0698893558731576E-3</c:v>
                </c:pt>
                <c:pt idx="266">
                  <c:v>8.0581497216479156E-3</c:v>
                </c:pt>
                <c:pt idx="267">
                  <c:v>8.0458830621726596E-3</c:v>
                </c:pt>
                <c:pt idx="268">
                  <c:v>8.0330922573667897E-3</c:v>
                </c:pt>
                <c:pt idx="269">
                  <c:v>8.0197801871497044E-3</c:v>
                </c:pt>
                <c:pt idx="270">
                  <c:v>8.0059497314408021E-3</c:v>
                </c:pt>
                <c:pt idx="271">
                  <c:v>7.9916037701594812E-3</c:v>
                </c:pt>
                <c:pt idx="272">
                  <c:v>7.976745183225142E-3</c:v>
                </c:pt>
                <c:pt idx="273">
                  <c:v>7.9613768505571829E-3</c:v>
                </c:pt>
                <c:pt idx="274">
                  <c:v>7.945501652075004E-3</c:v>
                </c:pt>
                <c:pt idx="275">
                  <c:v>7.9291224676980021E-3</c:v>
                </c:pt>
                <c:pt idx="276">
                  <c:v>7.9122421773455773E-3</c:v>
                </c:pt>
                <c:pt idx="277">
                  <c:v>7.8948636609371299E-3</c:v>
                </c:pt>
                <c:pt idx="278">
                  <c:v>7.8769897983920565E-3</c:v>
                </c:pt>
                <c:pt idx="279">
                  <c:v>7.8586234696297573E-3</c:v>
                </c:pt>
                <c:pt idx="280">
                  <c:v>7.8397675545696325E-3</c:v>
                </c:pt>
                <c:pt idx="281">
                  <c:v>7.8204249331310788E-3</c:v>
                </c:pt>
                <c:pt idx="282">
                  <c:v>7.8005984852334963E-3</c:v>
                </c:pt>
                <c:pt idx="283">
                  <c:v>7.7802910907962836E-3</c:v>
                </c:pt>
                <c:pt idx="284">
                  <c:v>7.7595056297388408E-3</c:v>
                </c:pt>
                <c:pt idx="285">
                  <c:v>7.7382449819805655E-3</c:v>
                </c:pt>
                <c:pt idx="286">
                  <c:v>7.7165120274408569E-3</c:v>
                </c:pt>
                <c:pt idx="287">
                  <c:v>7.6943096460391144E-3</c:v>
                </c:pt>
                <c:pt idx="288">
                  <c:v>7.6716407176947374E-3</c:v>
                </c:pt>
                <c:pt idx="289">
                  <c:v>7.6485081223271242E-3</c:v>
                </c:pt>
                <c:pt idx="290">
                  <c:v>7.6249147398556741E-3</c:v>
                </c:pt>
                <c:pt idx="291">
                  <c:v>7.6008634501997857E-3</c:v>
                </c:pt>
                <c:pt idx="292">
                  <c:v>7.5763571332788581E-3</c:v>
                </c:pt>
                <c:pt idx="293">
                  <c:v>7.5513986690122908E-3</c:v>
                </c:pt>
                <c:pt idx="294">
                  <c:v>7.5259909373194822E-3</c:v>
                </c:pt>
                <c:pt idx="295">
                  <c:v>7.5001368181198316E-3</c:v>
                </c:pt>
                <c:pt idx="296">
                  <c:v>7.4738391913327373E-3</c:v>
                </c:pt>
                <c:pt idx="297">
                  <c:v>7.4471009368775997E-3</c:v>
                </c:pt>
                <c:pt idx="298">
                  <c:v>7.4199249346738163E-3</c:v>
                </c:pt>
                <c:pt idx="299">
                  <c:v>7.3923140646407872E-3</c:v>
                </c:pt>
                <c:pt idx="300">
                  <c:v>7.3642712066979109E-3</c:v>
                </c:pt>
                <c:pt idx="301">
                  <c:v>7.3357992407645858E-3</c:v>
                </c:pt>
                <c:pt idx="302">
                  <c:v>7.3069010467602113E-3</c:v>
                </c:pt>
                <c:pt idx="303">
                  <c:v>7.2775795046041867E-3</c:v>
                </c:pt>
                <c:pt idx="304">
                  <c:v>7.2478374942159113E-3</c:v>
                </c:pt>
                <c:pt idx="305">
                  <c:v>7.2176778955147835E-3</c:v>
                </c:pt>
                <c:pt idx="306">
                  <c:v>7.1871035884202017E-3</c:v>
                </c:pt>
                <c:pt idx="307">
                  <c:v>7.1561174528515662E-3</c:v>
                </c:pt>
                <c:pt idx="308">
                  <c:v>7.1247223687282753E-3</c:v>
                </c:pt>
                <c:pt idx="309">
                  <c:v>7.0929212159697276E-3</c:v>
                </c:pt>
                <c:pt idx="310">
                  <c:v>7.0607168744953224E-3</c:v>
                </c:pt>
                <c:pt idx="311">
                  <c:v>7.0281122242244589E-3</c:v>
                </c:pt>
                <c:pt idx="312">
                  <c:v>6.9951101450765364E-3</c:v>
                </c:pt>
                <c:pt idx="313">
                  <c:v>6.9617135169709535E-3</c:v>
                </c:pt>
                <c:pt idx="314">
                  <c:v>6.9279252198271085E-3</c:v>
                </c:pt>
                <c:pt idx="315">
                  <c:v>6.8937481335644016E-3</c:v>
                </c:pt>
                <c:pt idx="316">
                  <c:v>6.8591851381022305E-3</c:v>
                </c:pt>
                <c:pt idx="317">
                  <c:v>6.8242391133599952E-3</c:v>
                </c:pt>
                <c:pt idx="318">
                  <c:v>6.7889129392570942E-3</c:v>
                </c:pt>
                <c:pt idx="319">
                  <c:v>6.7532094957129269E-3</c:v>
                </c:pt>
                <c:pt idx="320">
                  <c:v>6.7171316626468917E-3</c:v>
                </c:pt>
                <c:pt idx="321">
                  <c:v>6.6806823199783878E-3</c:v>
                </c:pt>
                <c:pt idx="322">
                  <c:v>6.6438643476268147E-3</c:v>
                </c:pt>
                <c:pt idx="323">
                  <c:v>6.6066806255115707E-3</c:v>
                </c:pt>
                <c:pt idx="324">
                  <c:v>6.5691340335520551E-3</c:v>
                </c:pt>
                <c:pt idx="325">
                  <c:v>6.5312274516676665E-3</c:v>
                </c:pt>
                <c:pt idx="326">
                  <c:v>6.4929637597778041E-3</c:v>
                </c:pt>
                <c:pt idx="327">
                  <c:v>6.4543458378018672E-3</c:v>
                </c:pt>
                <c:pt idx="328">
                  <c:v>6.4153765656592551E-3</c:v>
                </c:pt>
                <c:pt idx="329">
                  <c:v>6.3760588232693654E-3</c:v>
                </c:pt>
                <c:pt idx="330">
                  <c:v>6.3363954905515983E-3</c:v>
                </c:pt>
                <c:pt idx="331">
                  <c:v>6.2963894474253523E-3</c:v>
                </c:pt>
                <c:pt idx="332">
                  <c:v>6.2560435738100266E-3</c:v>
                </c:pt>
                <c:pt idx="333">
                  <c:v>6.2153607496250197E-3</c:v>
                </c:pt>
                <c:pt idx="334">
                  <c:v>6.1743438547897317E-3</c:v>
                </c:pt>
                <c:pt idx="335">
                  <c:v>6.1329957692235603E-3</c:v>
                </c:pt>
                <c:pt idx="336">
                  <c:v>6.0913193728459056E-3</c:v>
                </c:pt>
                <c:pt idx="337">
                  <c:v>6.0493175455761652E-3</c:v>
                </c:pt>
                <c:pt idx="338">
                  <c:v>6.0069931673337393E-3</c:v>
                </c:pt>
                <c:pt idx="339">
                  <c:v>5.9643491180380263E-3</c:v>
                </c:pt>
                <c:pt idx="340">
                  <c:v>5.9213882776084255E-3</c:v>
                </c:pt>
                <c:pt idx="341">
                  <c:v>5.8781135259643354E-3</c:v>
                </c:pt>
                <c:pt idx="342">
                  <c:v>5.8345277430251552E-3</c:v>
                </c:pt>
                <c:pt idx="343">
                  <c:v>5.7906338087102844E-3</c:v>
                </c:pt>
                <c:pt idx="344">
                  <c:v>5.7464346029391213E-3</c:v>
                </c:pt>
                <c:pt idx="345">
                  <c:v>5.7019330056310652E-3</c:v>
                </c:pt>
                <c:pt idx="346">
                  <c:v>5.6571318967055155E-3</c:v>
                </c:pt>
                <c:pt idx="347">
                  <c:v>5.6120341560818706E-3</c:v>
                </c:pt>
                <c:pt idx="348">
                  <c:v>5.5666426636795299E-3</c:v>
                </c:pt>
                <c:pt idx="349">
                  <c:v>5.5209602994178916E-3</c:v>
                </c:pt>
                <c:pt idx="350">
                  <c:v>5.4749899432163553E-3</c:v>
                </c:pt>
                <c:pt idx="351">
                  <c:v>5.4287344749943192E-3</c:v>
                </c:pt>
                <c:pt idx="352">
                  <c:v>5.3821967746711837E-3</c:v>
                </c:pt>
                <c:pt idx="353">
                  <c:v>5.335379722166347E-3</c:v>
                </c:pt>
                <c:pt idx="354">
                  <c:v>5.2882861973992078E-3</c:v>
                </c:pt>
                <c:pt idx="355">
                  <c:v>5.2409190802891652E-3</c:v>
                </c:pt>
                <c:pt idx="356">
                  <c:v>5.1932812507556186E-3</c:v>
                </c:pt>
                <c:pt idx="357">
                  <c:v>5.1453755887179665E-3</c:v>
                </c:pt>
                <c:pt idx="358">
                  <c:v>5.0972049740956081E-3</c:v>
                </c:pt>
                <c:pt idx="359">
                  <c:v>5.0487722868079428E-3</c:v>
                </c:pt>
                <c:pt idx="360">
                  <c:v>5.000080406774369E-3</c:v>
                </c:pt>
                <c:pt idx="361">
                  <c:v>4.951132213914286E-3</c:v>
                </c:pt>
                <c:pt idx="362">
                  <c:v>4.9019305881470923E-3</c:v>
                </c:pt>
                <c:pt idx="363">
                  <c:v>4.8524784093921872E-3</c:v>
                </c:pt>
                <c:pt idx="364">
                  <c:v>4.8027785575689699E-3</c:v>
                </c:pt>
                <c:pt idx="365">
                  <c:v>4.752833912596839E-3</c:v>
                </c:pt>
                <c:pt idx="366">
                  <c:v>4.7026473543951937E-3</c:v>
                </c:pt>
                <c:pt idx="367">
                  <c:v>4.6522217628834324E-3</c:v>
                </c:pt>
                <c:pt idx="368">
                  <c:v>4.6015600179809555E-3</c:v>
                </c:pt>
                <c:pt idx="369">
                  <c:v>4.5506649996071603E-3</c:v>
                </c:pt>
                <c:pt idx="370">
                  <c:v>4.4995395876814472E-3</c:v>
                </c:pt>
                <c:pt idx="371">
                  <c:v>4.4481866621232146E-3</c:v>
                </c:pt>
                <c:pt idx="372">
                  <c:v>4.3966091028518608E-3</c:v>
                </c:pt>
                <c:pt idx="373">
                  <c:v>4.3448097897867861E-3</c:v>
                </c:pt>
                <c:pt idx="374">
                  <c:v>4.292791602847389E-3</c:v>
                </c:pt>
                <c:pt idx="375">
                  <c:v>4.2405574219530678E-3</c:v>
                </c:pt>
                <c:pt idx="376">
                  <c:v>4.1881101270232219E-3</c:v>
                </c:pt>
                <c:pt idx="377">
                  <c:v>4.1354525979772506E-3</c:v>
                </c:pt>
                <c:pt idx="378">
                  <c:v>4.0825877147345523E-3</c:v>
                </c:pt>
                <c:pt idx="379">
                  <c:v>4.0295183572145264E-3</c:v>
                </c:pt>
                <c:pt idx="380">
                  <c:v>3.9762474053365721E-3</c:v>
                </c:pt>
                <c:pt idx="381">
                  <c:v>3.9227777390200879E-3</c:v>
                </c:pt>
                <c:pt idx="382">
                  <c:v>3.8691122381844731E-3</c:v>
                </c:pt>
                <c:pt idx="383">
                  <c:v>3.8152537827491266E-3</c:v>
                </c:pt>
                <c:pt idx="384">
                  <c:v>3.7612052526334473E-3</c:v>
                </c:pt>
                <c:pt idx="385">
                  <c:v>3.706969527756834E-3</c:v>
                </c:pt>
                <c:pt idx="386">
                  <c:v>3.652549488038686E-3</c:v>
                </c:pt>
                <c:pt idx="387">
                  <c:v>3.5979480133984023E-3</c:v>
                </c:pt>
                <c:pt idx="388">
                  <c:v>3.5431679837553817E-3</c:v>
                </c:pt>
                <c:pt idx="389">
                  <c:v>3.4882122790290231E-3</c:v>
                </c:pt>
                <c:pt idx="390">
                  <c:v>3.4330837791387257E-3</c:v>
                </c:pt>
                <c:pt idx="391">
                  <c:v>3.3777853640038881E-3</c:v>
                </c:pt>
                <c:pt idx="392">
                  <c:v>3.32231991354391E-3</c:v>
                </c:pt>
                <c:pt idx="393">
                  <c:v>3.2666903076781898E-3</c:v>
                </c:pt>
                <c:pt idx="394">
                  <c:v>3.2108994263261264E-3</c:v>
                </c:pt>
                <c:pt idx="395">
                  <c:v>3.1549501494071192E-3</c:v>
                </c:pt>
                <c:pt idx="396">
                  <c:v>3.0988453568405669E-3</c:v>
                </c:pt>
                <c:pt idx="397">
                  <c:v>3.0425879285458685E-3</c:v>
                </c:pt>
                <c:pt idx="398">
                  <c:v>2.9861807444424232E-3</c:v>
                </c:pt>
                <c:pt idx="399">
                  <c:v>2.9296266844496301E-3</c:v>
                </c:pt>
                <c:pt idx="400">
                  <c:v>2.8729286284868878E-3</c:v>
                </c:pt>
                <c:pt idx="401">
                  <c:v>2.8160894564735954E-3</c:v>
                </c:pt>
                <c:pt idx="402">
                  <c:v>2.7591120483291516E-3</c:v>
                </c:pt>
                <c:pt idx="403">
                  <c:v>2.7019992839729559E-3</c:v>
                </c:pt>
                <c:pt idx="404">
                  <c:v>2.644754043324407E-3</c:v>
                </c:pt>
                <c:pt idx="405">
                  <c:v>2.5873792063029039E-3</c:v>
                </c:pt>
                <c:pt idx="406">
                  <c:v>2.5298776528278459E-3</c:v>
                </c:pt>
                <c:pt idx="407">
                  <c:v>2.4722522628186313E-3</c:v>
                </c:pt>
                <c:pt idx="408">
                  <c:v>2.4145059161946596E-3</c:v>
                </c:pt>
                <c:pt idx="409">
                  <c:v>2.35664149287533E-3</c:v>
                </c:pt>
                <c:pt idx="410">
                  <c:v>2.298661872780041E-3</c:v>
                </c:pt>
                <c:pt idx="411">
                  <c:v>2.2405699358281918E-3</c:v>
                </c:pt>
                <c:pt idx="412">
                  <c:v>2.182368561939181E-3</c:v>
                </c:pt>
                <c:pt idx="413">
                  <c:v>2.1240606310324083E-3</c:v>
                </c:pt>
                <c:pt idx="414">
                  <c:v>2.0656490230272721E-3</c:v>
                </c:pt>
                <c:pt idx="415">
                  <c:v>2.0071366178431717E-3</c:v>
                </c:pt>
                <c:pt idx="416">
                  <c:v>1.9485262953995058E-3</c:v>
                </c:pt>
                <c:pt idx="417">
                  <c:v>1.8898209356156734E-3</c:v>
                </c:pt>
                <c:pt idx="418">
                  <c:v>1.8310234184110738E-3</c:v>
                </c:pt>
                <c:pt idx="419">
                  <c:v>1.7721366237051057E-3</c:v>
                </c:pt>
                <c:pt idx="420">
                  <c:v>1.713163431417168E-3</c:v>
                </c:pt>
                <c:pt idx="421">
                  <c:v>1.6541067214666599E-3</c:v>
                </c:pt>
                <c:pt idx="422">
                  <c:v>1.5949693737729803E-3</c:v>
                </c:pt>
                <c:pt idx="423">
                  <c:v>1.5357542682555283E-3</c:v>
                </c:pt>
                <c:pt idx="424">
                  <c:v>1.4764642848337029E-3</c:v>
                </c:pt>
                <c:pt idx="425">
                  <c:v>1.4171023034269029E-3</c:v>
                </c:pt>
                <c:pt idx="426">
                  <c:v>1.3576712039545273E-3</c:v>
                </c:pt>
                <c:pt idx="427">
                  <c:v>1.2981738663359751E-3</c:v>
                </c:pt>
                <c:pt idx="428">
                  <c:v>1.2386131704906454E-3</c:v>
                </c:pt>
                <c:pt idx="429">
                  <c:v>1.1789919963379372E-3</c:v>
                </c:pt>
                <c:pt idx="430">
                  <c:v>1.1193132237972492E-3</c:v>
                </c:pt>
                <c:pt idx="431">
                  <c:v>1.0595797327879806E-3</c:v>
                </c:pt>
                <c:pt idx="432">
                  <c:v>9.9979440322953031E-4</c:v>
                </c:pt>
                <c:pt idx="433">
                  <c:v>9.3996011504129734E-4</c:v>
                </c:pt>
                <c:pt idx="434">
                  <c:v>8.800797481426807E-4</c:v>
                </c:pt>
                <c:pt idx="435">
                  <c:v>8.2015618245307939E-4</c:v>
                </c:pt>
                <c:pt idx="436">
                  <c:v>7.6019229789189228E-4</c:v>
                </c:pt>
                <c:pt idx="437">
                  <c:v>7.0019097437851847E-4</c:v>
                </c:pt>
                <c:pt idx="438">
                  <c:v>6.4015509183235693E-4</c:v>
                </c:pt>
                <c:pt idx="439">
                  <c:v>5.8008753017280655E-4</c:v>
                </c:pt>
                <c:pt idx="440">
                  <c:v>5.1999116931926632E-4</c:v>
                </c:pt>
                <c:pt idx="441">
                  <c:v>4.5986888919113532E-4</c:v>
                </c:pt>
                <c:pt idx="442">
                  <c:v>3.997235697078125E-4</c:v>
                </c:pt>
                <c:pt idx="443">
                  <c:v>3.3955809078869677E-4</c:v>
                </c:pt>
                <c:pt idx="444">
                  <c:v>2.7937533235318718E-4</c:v>
                </c:pt>
                <c:pt idx="445">
                  <c:v>2.1917817432068272E-4</c:v>
                </c:pt>
                <c:pt idx="446">
                  <c:v>1.5896949661058232E-4</c:v>
                </c:pt>
                <c:pt idx="447">
                  <c:v>9.8752179142284983E-5</c:v>
                </c:pt>
                <c:pt idx="448">
                  <c:v>3.8529101835189691E-5</c:v>
                </c:pt>
                <c:pt idx="449">
                  <c:v>-2.1696855391304572E-5</c:v>
                </c:pt>
                <c:pt idx="450">
                  <c:v>-8.1922812617798822E-5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6.7496875374682089E-5</c:v>
                </c:pt>
                <c:pt idx="2">
                  <c:v>6.7490626124046252E-5</c:v>
                </c:pt>
                <c:pt idx="3">
                  <c:v>6.748125224809249E-5</c:v>
                </c:pt>
                <c:pt idx="4">
                  <c:v>6.746875374682083E-5</c:v>
                </c:pt>
                <c:pt idx="5">
                  <c:v>6.7453130620231244E-5</c:v>
                </c:pt>
                <c:pt idx="6">
                  <c:v>6.7434382868323734E-5</c:v>
                </c:pt>
                <c:pt idx="7">
                  <c:v>6.7412510491098311E-5</c:v>
                </c:pt>
                <c:pt idx="8">
                  <c:v>6.7387513488554977E-5</c:v>
                </c:pt>
                <c:pt idx="9">
                  <c:v>6.7359391860693718E-5</c:v>
                </c:pt>
                <c:pt idx="10">
                  <c:v>6.7328145607514534E-5</c:v>
                </c:pt>
                <c:pt idx="11">
                  <c:v>6.7293774729017451E-5</c:v>
                </c:pt>
                <c:pt idx="12">
                  <c:v>6.7256279225202443E-5</c:v>
                </c:pt>
                <c:pt idx="13">
                  <c:v>6.721565909606951E-5</c:v>
                </c:pt>
                <c:pt idx="14">
                  <c:v>6.7171914341618665E-5</c:v>
                </c:pt>
                <c:pt idx="15">
                  <c:v>6.7125044961849909E-5</c:v>
                </c:pt>
                <c:pt idx="16">
                  <c:v>6.7075050956763227E-5</c:v>
                </c:pt>
                <c:pt idx="17">
                  <c:v>6.702193232635862E-5</c:v>
                </c:pt>
                <c:pt idx="18">
                  <c:v>6.6965689070636115E-5</c:v>
                </c:pt>
                <c:pt idx="19">
                  <c:v>6.6906321189595671E-5</c:v>
                </c:pt>
                <c:pt idx="20">
                  <c:v>6.684382868323733E-5</c:v>
                </c:pt>
                <c:pt idx="21">
                  <c:v>6.6778211551561062E-5</c:v>
                </c:pt>
                <c:pt idx="22">
                  <c:v>6.670946979456687E-5</c:v>
                </c:pt>
                <c:pt idx="23">
                  <c:v>6.663760341225478E-5</c:v>
                </c:pt>
                <c:pt idx="24">
                  <c:v>6.656261240462475E-5</c:v>
                </c:pt>
                <c:pt idx="25">
                  <c:v>6.6484496771676823E-5</c:v>
                </c:pt>
                <c:pt idx="26">
                  <c:v>6.6403256513410957E-5</c:v>
                </c:pt>
                <c:pt idx="27">
                  <c:v>6.6318891629827193E-5</c:v>
                </c:pt>
                <c:pt idx="28">
                  <c:v>6.6231402120925503E-5</c:v>
                </c:pt>
                <c:pt idx="29">
                  <c:v>6.6140787986705888E-5</c:v>
                </c:pt>
                <c:pt idx="30">
                  <c:v>6.6047049227168362E-5</c:v>
                </c:pt>
                <c:pt idx="31">
                  <c:v>6.5950185842312924E-5</c:v>
                </c:pt>
                <c:pt idx="32">
                  <c:v>6.585019783213956E-5</c:v>
                </c:pt>
                <c:pt idx="33">
                  <c:v>6.5747085196648285E-5</c:v>
                </c:pt>
                <c:pt idx="34">
                  <c:v>6.5640847935839099E-5</c:v>
                </c:pt>
                <c:pt idx="35">
                  <c:v>6.5531486049711987E-5</c:v>
                </c:pt>
                <c:pt idx="36">
                  <c:v>6.541899953826695E-5</c:v>
                </c:pt>
                <c:pt idx="37">
                  <c:v>6.5303388401504001E-5</c:v>
                </c:pt>
                <c:pt idx="38">
                  <c:v>6.5184652639423141E-5</c:v>
                </c:pt>
                <c:pt idx="39">
                  <c:v>6.5062792252024355E-5</c:v>
                </c:pt>
                <c:pt idx="40">
                  <c:v>6.4937807239307658E-5</c:v>
                </c:pt>
                <c:pt idx="41">
                  <c:v>6.4809697601273035E-5</c:v>
                </c:pt>
                <c:pt idx="42">
                  <c:v>6.4678463337920501E-5</c:v>
                </c:pt>
                <c:pt idx="43">
                  <c:v>6.4544104449250055E-5</c:v>
                </c:pt>
                <c:pt idx="44">
                  <c:v>6.4406620935261684E-5</c:v>
                </c:pt>
                <c:pt idx="45">
                  <c:v>6.4266012795955401E-5</c:v>
                </c:pt>
                <c:pt idx="46">
                  <c:v>6.4122280031331193E-5</c:v>
                </c:pt>
                <c:pt idx="47">
                  <c:v>6.3975422641389073E-5</c:v>
                </c:pt>
                <c:pt idx="48">
                  <c:v>6.3825440626129028E-5</c:v>
                </c:pt>
                <c:pt idx="49">
                  <c:v>6.3672333985551071E-5</c:v>
                </c:pt>
                <c:pt idx="50">
                  <c:v>6.3516102719655203E-5</c:v>
                </c:pt>
                <c:pt idx="51">
                  <c:v>6.3356746828441409E-5</c:v>
                </c:pt>
                <c:pt idx="52">
                  <c:v>6.3194266311909704E-5</c:v>
                </c:pt>
                <c:pt idx="53">
                  <c:v>6.3028661170060074E-5</c:v>
                </c:pt>
                <c:pt idx="54">
                  <c:v>6.2859931402892532E-5</c:v>
                </c:pt>
                <c:pt idx="55">
                  <c:v>6.2688077010407064E-5</c:v>
                </c:pt>
                <c:pt idx="56">
                  <c:v>6.2513097992603685E-5</c:v>
                </c:pt>
                <c:pt idx="57">
                  <c:v>6.2334994349482395E-5</c:v>
                </c:pt>
                <c:pt idx="58">
                  <c:v>6.2153766081043179E-5</c:v>
                </c:pt>
                <c:pt idx="59">
                  <c:v>6.1969413187286051E-5</c:v>
                </c:pt>
                <c:pt idx="60">
                  <c:v>6.1781935668210998E-5</c:v>
                </c:pt>
                <c:pt idx="61">
                  <c:v>6.1591333523818034E-5</c:v>
                </c:pt>
                <c:pt idx="62">
                  <c:v>6.1397606754107144E-5</c:v>
                </c:pt>
                <c:pt idx="63">
                  <c:v>6.1200755359078343E-5</c:v>
                </c:pt>
                <c:pt idx="64">
                  <c:v>6.1000779338731623E-5</c:v>
                </c:pt>
                <c:pt idx="65">
                  <c:v>6.0797678693066985E-5</c:v>
                </c:pt>
                <c:pt idx="66">
                  <c:v>6.0591453422084435E-5</c:v>
                </c:pt>
                <c:pt idx="67">
                  <c:v>6.0382103525783959E-5</c:v>
                </c:pt>
                <c:pt idx="68">
                  <c:v>6.0169629004165573E-5</c:v>
                </c:pt>
                <c:pt idx="69">
                  <c:v>5.9954029857229267E-5</c:v>
                </c:pt>
                <c:pt idx="70">
                  <c:v>5.9735306084975043E-5</c:v>
                </c:pt>
                <c:pt idx="71">
                  <c:v>5.9513457687402901E-5</c:v>
                </c:pt>
                <c:pt idx="72">
                  <c:v>5.9288484664512841E-5</c:v>
                </c:pt>
                <c:pt idx="73">
                  <c:v>5.9060387016304861E-5</c:v>
                </c:pt>
                <c:pt idx="74">
                  <c:v>5.8829164742778971E-5</c:v>
                </c:pt>
                <c:pt idx="75">
                  <c:v>5.8594817843935161E-5</c:v>
                </c:pt>
                <c:pt idx="76">
                  <c:v>5.8357346319773434E-5</c:v>
                </c:pt>
                <c:pt idx="77">
                  <c:v>5.8116750170293788E-5</c:v>
                </c:pt>
                <c:pt idx="78">
                  <c:v>5.7873029395496223E-5</c:v>
                </c:pt>
                <c:pt idx="79">
                  <c:v>5.762618399538074E-5</c:v>
                </c:pt>
                <c:pt idx="80">
                  <c:v>5.7376213969947338E-5</c:v>
                </c:pt>
                <c:pt idx="81">
                  <c:v>5.7123119319196025E-5</c:v>
                </c:pt>
                <c:pt idx="82">
                  <c:v>5.6866900043126787E-5</c:v>
                </c:pt>
                <c:pt idx="83">
                  <c:v>5.6607556141739637E-5</c:v>
                </c:pt>
                <c:pt idx="84">
                  <c:v>5.6345087615034568E-5</c:v>
                </c:pt>
                <c:pt idx="85">
                  <c:v>5.6079494463011581E-5</c:v>
                </c:pt>
                <c:pt idx="86">
                  <c:v>5.5810776685670683E-5</c:v>
                </c:pt>
                <c:pt idx="87">
                  <c:v>5.5538934283011859E-5</c:v>
                </c:pt>
                <c:pt idx="88">
                  <c:v>5.5263967255035123E-5</c:v>
                </c:pt>
                <c:pt idx="89">
                  <c:v>5.4985875601740462E-5</c:v>
                </c:pt>
                <c:pt idx="90">
                  <c:v>5.470465932312789E-5</c:v>
                </c:pt>
                <c:pt idx="91">
                  <c:v>5.4420318419197399E-5</c:v>
                </c:pt>
                <c:pt idx="92">
                  <c:v>5.413285288994899E-5</c:v>
                </c:pt>
                <c:pt idx="93">
                  <c:v>5.3842262735382669E-5</c:v>
                </c:pt>
                <c:pt idx="94">
                  <c:v>5.3548547955498422E-5</c:v>
                </c:pt>
                <c:pt idx="95">
                  <c:v>5.3251708550296264E-5</c:v>
                </c:pt>
                <c:pt idx="96">
                  <c:v>5.2951744519776181E-5</c:v>
                </c:pt>
                <c:pt idx="97">
                  <c:v>5.2648655863938186E-5</c:v>
                </c:pt>
                <c:pt idx="98">
                  <c:v>5.2342442582782273E-5</c:v>
                </c:pt>
                <c:pt idx="99">
                  <c:v>5.2033104676308441E-5</c:v>
                </c:pt>
                <c:pt idx="100">
                  <c:v>5.1720642144516691E-5</c:v>
                </c:pt>
                <c:pt idx="101">
                  <c:v>5.1405054987407029E-5</c:v>
                </c:pt>
                <c:pt idx="102">
                  <c:v>5.1086343204979442E-5</c:v>
                </c:pt>
                <c:pt idx="103">
                  <c:v>5.0764506797233944E-5</c:v>
                </c:pt>
                <c:pt idx="104">
                  <c:v>5.0439545764170526E-5</c:v>
                </c:pt>
                <c:pt idx="105">
                  <c:v>5.0111460105789191E-5</c:v>
                </c:pt>
                <c:pt idx="106">
                  <c:v>4.9780249822089937E-5</c:v>
                </c:pt>
                <c:pt idx="107">
                  <c:v>4.9445914913072764E-5</c:v>
                </c:pt>
                <c:pt idx="108">
                  <c:v>4.910845537873768E-5</c:v>
                </c:pt>
                <c:pt idx="109">
                  <c:v>4.876787121908467E-5</c:v>
                </c:pt>
                <c:pt idx="110">
                  <c:v>4.8424162434113749E-5</c:v>
                </c:pt>
                <c:pt idx="111">
                  <c:v>4.807732902382491E-5</c:v>
                </c:pt>
                <c:pt idx="112">
                  <c:v>4.7727370988218152E-5</c:v>
                </c:pt>
                <c:pt idx="113">
                  <c:v>4.7374288327293475E-5</c:v>
                </c:pt>
                <c:pt idx="114">
                  <c:v>4.701808104105088E-5</c:v>
                </c:pt>
                <c:pt idx="115">
                  <c:v>4.6658749129490374E-5</c:v>
                </c:pt>
                <c:pt idx="116">
                  <c:v>4.6296292592611942E-5</c:v>
                </c:pt>
                <c:pt idx="117">
                  <c:v>4.5930711430415598E-5</c:v>
                </c:pt>
                <c:pt idx="118">
                  <c:v>4.5562005642901336E-5</c:v>
                </c:pt>
                <c:pt idx="119">
                  <c:v>4.5190175230069156E-5</c:v>
                </c:pt>
                <c:pt idx="120">
                  <c:v>4.4815220191919057E-5</c:v>
                </c:pt>
                <c:pt idx="121">
                  <c:v>4.443714052845104E-5</c:v>
                </c:pt>
                <c:pt idx="122">
                  <c:v>4.4055936239665111E-5</c:v>
                </c:pt>
                <c:pt idx="123">
                  <c:v>4.3671607325561257E-5</c:v>
                </c:pt>
                <c:pt idx="124">
                  <c:v>4.3284153786139491E-5</c:v>
                </c:pt>
                <c:pt idx="125">
                  <c:v>4.2893575621399813E-5</c:v>
                </c:pt>
                <c:pt idx="126">
                  <c:v>4.249987283134221E-5</c:v>
                </c:pt>
                <c:pt idx="127">
                  <c:v>4.2103045415966682E-5</c:v>
                </c:pt>
                <c:pt idx="128">
                  <c:v>4.1703093375273243E-5</c:v>
                </c:pt>
                <c:pt idx="129">
                  <c:v>4.1300016709261891E-5</c:v>
                </c:pt>
                <c:pt idx="130">
                  <c:v>4.0893815417932615E-5</c:v>
                </c:pt>
                <c:pt idx="131">
                  <c:v>4.0484489501285426E-5</c:v>
                </c:pt>
                <c:pt idx="132">
                  <c:v>4.0072038959320326E-5</c:v>
                </c:pt>
                <c:pt idx="133">
                  <c:v>3.9656463792037301E-5</c:v>
                </c:pt>
                <c:pt idx="134">
                  <c:v>3.9237763999436351E-5</c:v>
                </c:pt>
                <c:pt idx="135">
                  <c:v>3.8815939581517489E-5</c:v>
                </c:pt>
                <c:pt idx="136">
                  <c:v>3.8390990538280715E-5</c:v>
                </c:pt>
                <c:pt idx="137">
                  <c:v>3.7962916869726016E-5</c:v>
                </c:pt>
                <c:pt idx="138">
                  <c:v>3.7531718575853405E-5</c:v>
                </c:pt>
                <c:pt idx="139">
                  <c:v>3.7097395656662883E-5</c:v>
                </c:pt>
                <c:pt idx="140">
                  <c:v>3.6659948112154429E-5</c:v>
                </c:pt>
                <c:pt idx="141">
                  <c:v>3.6219375942328063E-5</c:v>
                </c:pt>
                <c:pt idx="142">
                  <c:v>3.5775679147183785E-5</c:v>
                </c:pt>
                <c:pt idx="143">
                  <c:v>3.5328857726721582E-5</c:v>
                </c:pt>
                <c:pt idx="144">
                  <c:v>3.4878911680941468E-5</c:v>
                </c:pt>
                <c:pt idx="145">
                  <c:v>3.4425841009843428E-5</c:v>
                </c:pt>
                <c:pt idx="146">
                  <c:v>3.3969645713427476E-5</c:v>
                </c:pt>
                <c:pt idx="147">
                  <c:v>3.3510325791693607E-5</c:v>
                </c:pt>
                <c:pt idx="148">
                  <c:v>3.3047881244641818E-5</c:v>
                </c:pt>
                <c:pt idx="149">
                  <c:v>3.2582312072272118E-5</c:v>
                </c:pt>
                <c:pt idx="150">
                  <c:v>3.2113618274584493E-5</c:v>
                </c:pt>
                <c:pt idx="151">
                  <c:v>3.1641799851578956E-5</c:v>
                </c:pt>
                <c:pt idx="152">
                  <c:v>3.1166856803255494E-5</c:v>
                </c:pt>
                <c:pt idx="153">
                  <c:v>3.068878912961412E-5</c:v>
                </c:pt>
                <c:pt idx="154">
                  <c:v>3.0207596830654828E-5</c:v>
                </c:pt>
                <c:pt idx="155">
                  <c:v>2.9723279906377617E-5</c:v>
                </c:pt>
                <c:pt idx="156">
                  <c:v>2.9235838356782488E-5</c:v>
                </c:pt>
                <c:pt idx="157">
                  <c:v>2.8745272181869447E-5</c:v>
                </c:pt>
                <c:pt idx="158">
                  <c:v>2.8251581381638481E-5</c:v>
                </c:pt>
                <c:pt idx="159">
                  <c:v>2.7754765956089603E-5</c:v>
                </c:pt>
                <c:pt idx="160">
                  <c:v>2.7254825905222807E-5</c:v>
                </c:pt>
                <c:pt idx="161">
                  <c:v>2.6751761229038092E-5</c:v>
                </c:pt>
                <c:pt idx="162">
                  <c:v>2.6245571927535459E-5</c:v>
                </c:pt>
                <c:pt idx="163">
                  <c:v>2.5736258000714907E-5</c:v>
                </c:pt>
                <c:pt idx="164">
                  <c:v>2.5223819448576444E-5</c:v>
                </c:pt>
                <c:pt idx="165">
                  <c:v>2.4708256271120056E-5</c:v>
                </c:pt>
                <c:pt idx="166">
                  <c:v>2.4189568468345755E-5</c:v>
                </c:pt>
                <c:pt idx="167">
                  <c:v>2.3667756040253537E-5</c:v>
                </c:pt>
                <c:pt idx="168">
                  <c:v>2.31428189868434E-5</c:v>
                </c:pt>
                <c:pt idx="169">
                  <c:v>2.2614757308115344E-5</c:v>
                </c:pt>
                <c:pt idx="170">
                  <c:v>2.208357100406937E-5</c:v>
                </c:pt>
                <c:pt idx="171">
                  <c:v>2.1549260074705485E-5</c:v>
                </c:pt>
                <c:pt idx="172">
                  <c:v>2.1011824520023674E-5</c:v>
                </c:pt>
                <c:pt idx="173">
                  <c:v>2.0471264340023951E-5</c:v>
                </c:pt>
                <c:pt idx="174">
                  <c:v>1.9927579534706304E-5</c:v>
                </c:pt>
                <c:pt idx="175">
                  <c:v>1.9380770104070744E-5</c:v>
                </c:pt>
                <c:pt idx="176">
                  <c:v>1.8830836048117266E-5</c:v>
                </c:pt>
                <c:pt idx="177">
                  <c:v>1.8277777366845877E-5</c:v>
                </c:pt>
                <c:pt idx="178">
                  <c:v>1.7721594060256562E-5</c:v>
                </c:pt>
                <c:pt idx="179">
                  <c:v>1.7162286128349336E-5</c:v>
                </c:pt>
                <c:pt idx="180">
                  <c:v>1.6599853571124177E-5</c:v>
                </c:pt>
                <c:pt idx="181">
                  <c:v>1.6039504097444309E-5</c:v>
                </c:pt>
                <c:pt idx="182">
                  <c:v>1.5481237707309711E-5</c:v>
                </c:pt>
                <c:pt idx="183">
                  <c:v>1.4925054400720403E-5</c:v>
                </c:pt>
                <c:pt idx="184">
                  <c:v>1.4370954177676371E-5</c:v>
                </c:pt>
                <c:pt idx="185">
                  <c:v>1.381893703817761E-5</c:v>
                </c:pt>
                <c:pt idx="186">
                  <c:v>1.3269002982224139E-5</c:v>
                </c:pt>
                <c:pt idx="187">
                  <c:v>1.2721152009815938E-5</c:v>
                </c:pt>
                <c:pt idx="188">
                  <c:v>1.217538412095302E-5</c:v>
                </c:pt>
                <c:pt idx="189">
                  <c:v>1.1631699315635372E-5</c:v>
                </c:pt>
                <c:pt idx="190">
                  <c:v>1.1090097593863015E-5</c:v>
                </c:pt>
                <c:pt idx="191">
                  <c:v>1.0550578955635927E-5</c:v>
                </c:pt>
                <c:pt idx="192">
                  <c:v>1.0013143400954116E-5</c:v>
                </c:pt>
                <c:pt idx="193">
                  <c:v>9.477790929817589E-6</c:v>
                </c:pt>
                <c:pt idx="194">
                  <c:v>8.9445215422263383E-6</c:v>
                </c:pt>
                <c:pt idx="195">
                  <c:v>8.4133352381803576E-6</c:v>
                </c:pt>
                <c:pt idx="196">
                  <c:v>7.8842320176796671E-6</c:v>
                </c:pt>
                <c:pt idx="197">
                  <c:v>7.3572118807242466E-6</c:v>
                </c:pt>
                <c:pt idx="198">
                  <c:v>6.8322748273141095E-6</c:v>
                </c:pt>
                <c:pt idx="199">
                  <c:v>6.3094208574492424E-6</c:v>
                </c:pt>
                <c:pt idx="200">
                  <c:v>5.7886499711296588E-6</c:v>
                </c:pt>
                <c:pt idx="201">
                  <c:v>5.2699621683553586E-6</c:v>
                </c:pt>
                <c:pt idx="202">
                  <c:v>4.7533574491263284E-6</c:v>
                </c:pt>
                <c:pt idx="203">
                  <c:v>4.2388358134425952E-6</c:v>
                </c:pt>
                <c:pt idx="204">
                  <c:v>3.7263972613041184E-6</c:v>
                </c:pt>
                <c:pt idx="205">
                  <c:v>3.2160417927109387E-6</c:v>
                </c:pt>
                <c:pt idx="206">
                  <c:v>2.7077694076630288E-6</c:v>
                </c:pt>
                <c:pt idx="207">
                  <c:v>2.2015801061603889E-6</c:v>
                </c:pt>
                <c:pt idx="208">
                  <c:v>1.6974738882030325E-6</c:v>
                </c:pt>
                <c:pt idx="209">
                  <c:v>1.1954507537909596E-6</c:v>
                </c:pt>
                <c:pt idx="210">
                  <c:v>6.9551070292417014E-7</c:v>
                </c:pt>
                <c:pt idx="211">
                  <c:v>1.9765373560265062E-7</c:v>
                </c:pt>
                <c:pt idx="212">
                  <c:v>-2.9812014817359896E-7</c:v>
                </c:pt>
                <c:pt idx="213">
                  <c:v>-7.918109484045515E-7</c:v>
                </c:pt>
                <c:pt idx="214">
                  <c:v>-1.2834186650902477E-6</c:v>
                </c:pt>
                <c:pt idx="215">
                  <c:v>-1.7729432982306468E-6</c:v>
                </c:pt>
                <c:pt idx="216">
                  <c:v>-2.260384847825776E-6</c:v>
                </c:pt>
                <c:pt idx="217">
                  <c:v>-2.7457433138756353E-6</c:v>
                </c:pt>
                <c:pt idx="218">
                  <c:v>-3.229018696380211E-6</c:v>
                </c:pt>
                <c:pt idx="219">
                  <c:v>-3.7102109953395033E-6</c:v>
                </c:pt>
                <c:pt idx="220">
                  <c:v>-4.1893202107535121E-6</c:v>
                </c:pt>
                <c:pt idx="221">
                  <c:v>-4.6663463426222375E-6</c:v>
                </c:pt>
                <c:pt idx="222">
                  <c:v>-5.1412893909456929E-6</c:v>
                </c:pt>
                <c:pt idx="223">
                  <c:v>-5.6141493557238783E-6</c:v>
                </c:pt>
                <c:pt idx="224">
                  <c:v>-6.0849262369567803E-6</c:v>
                </c:pt>
                <c:pt idx="225">
                  <c:v>-6.5536200346443988E-6</c:v>
                </c:pt>
                <c:pt idx="226">
                  <c:v>-7.0202307487867338E-6</c:v>
                </c:pt>
                <c:pt idx="227">
                  <c:v>-7.4847583793838124E-6</c:v>
                </c:pt>
                <c:pt idx="228">
                  <c:v>-7.947202926435594E-6</c:v>
                </c:pt>
                <c:pt idx="229">
                  <c:v>-8.4075643899421057E-6</c:v>
                </c:pt>
                <c:pt idx="230">
                  <c:v>-8.8658427699033339E-6</c:v>
                </c:pt>
                <c:pt idx="231">
                  <c:v>-9.3220380663192921E-6</c:v>
                </c:pt>
                <c:pt idx="232">
                  <c:v>-9.7761502791899533E-6</c:v>
                </c:pt>
                <c:pt idx="233">
                  <c:v>-1.0228179408515358E-5</c:v>
                </c:pt>
                <c:pt idx="234">
                  <c:v>-1.0678125454295479E-5</c:v>
                </c:pt>
                <c:pt idx="235">
                  <c:v>-1.1125988416530317E-5</c:v>
                </c:pt>
                <c:pt idx="236">
                  <c:v>-1.1571768295219872E-5</c:v>
                </c:pt>
                <c:pt idx="237">
                  <c:v>-1.201546509036417E-5</c:v>
                </c:pt>
                <c:pt idx="238">
                  <c:v>-1.2457078801963171E-5</c:v>
                </c:pt>
                <c:pt idx="239">
                  <c:v>-1.2896609430016888E-5</c:v>
                </c:pt>
                <c:pt idx="240">
                  <c:v>-1.3334056974525336E-5</c:v>
                </c:pt>
                <c:pt idx="241">
                  <c:v>-1.37694214354885E-5</c:v>
                </c:pt>
                <c:pt idx="242">
                  <c:v>-1.4202702812906394E-5</c:v>
                </c:pt>
                <c:pt idx="243">
                  <c:v>-1.4633901106779005E-5</c:v>
                </c:pt>
                <c:pt idx="244">
                  <c:v>-1.5063016317106332E-5</c:v>
                </c:pt>
                <c:pt idx="245">
                  <c:v>-1.5490048443888389E-5</c:v>
                </c:pt>
                <c:pt idx="246">
                  <c:v>-1.5914997487125163E-5</c:v>
                </c:pt>
                <c:pt idx="247">
                  <c:v>-1.6337863446816666E-5</c:v>
                </c:pt>
                <c:pt idx="248">
                  <c:v>-1.6758646322962887E-5</c:v>
                </c:pt>
                <c:pt idx="249">
                  <c:v>-1.7177346115563824E-5</c:v>
                </c:pt>
                <c:pt idx="250">
                  <c:v>-1.7593962824619491E-5</c:v>
                </c:pt>
                <c:pt idx="251">
                  <c:v>-1.8008496450129874E-5</c:v>
                </c:pt>
                <c:pt idx="252">
                  <c:v>-1.8420946992094987E-5</c:v>
                </c:pt>
                <c:pt idx="253">
                  <c:v>-1.8831314450514817E-5</c:v>
                </c:pt>
                <c:pt idx="254">
                  <c:v>-1.9239598825389364E-5</c:v>
                </c:pt>
                <c:pt idx="255">
                  <c:v>-1.9645800116718641E-5</c:v>
                </c:pt>
                <c:pt idx="256">
                  <c:v>-2.0049918324502634E-5</c:v>
                </c:pt>
                <c:pt idx="257">
                  <c:v>-2.0451953448741357E-5</c:v>
                </c:pt>
                <c:pt idx="258">
                  <c:v>-2.0851905489434783E-5</c:v>
                </c:pt>
                <c:pt idx="259">
                  <c:v>-2.1249774446582939E-5</c:v>
                </c:pt>
                <c:pt idx="260">
                  <c:v>-2.1645560320185812E-5</c:v>
                </c:pt>
                <c:pt idx="261">
                  <c:v>-2.2039263110243415E-5</c:v>
                </c:pt>
                <c:pt idx="262">
                  <c:v>-2.2430882816755734E-5</c:v>
                </c:pt>
                <c:pt idx="263">
                  <c:v>-2.2820419439722783E-5</c:v>
                </c:pt>
                <c:pt idx="264">
                  <c:v>-2.3207872979144549E-5</c:v>
                </c:pt>
                <c:pt idx="265">
                  <c:v>-2.3593243435021045E-5</c:v>
                </c:pt>
                <c:pt idx="266">
                  <c:v>-2.3976530807352244E-5</c:v>
                </c:pt>
                <c:pt idx="267">
                  <c:v>-2.4357735096138187E-5</c:v>
                </c:pt>
                <c:pt idx="268">
                  <c:v>-2.4736856301378832E-5</c:v>
                </c:pt>
                <c:pt idx="269">
                  <c:v>-2.5113894423074208E-5</c:v>
                </c:pt>
                <c:pt idx="270">
                  <c:v>-2.54888494612243E-5</c:v>
                </c:pt>
                <c:pt idx="271">
                  <c:v>-2.5861721415829122E-5</c:v>
                </c:pt>
                <c:pt idx="272">
                  <c:v>-2.6232510286888661E-5</c:v>
                </c:pt>
                <c:pt idx="273">
                  <c:v>-2.6601216074402929E-5</c:v>
                </c:pt>
                <c:pt idx="274">
                  <c:v>-2.6967838778371915E-5</c:v>
                </c:pt>
                <c:pt idx="275">
                  <c:v>-2.733237839879563E-5</c:v>
                </c:pt>
                <c:pt idx="276">
                  <c:v>-2.7694834935674048E-5</c:v>
                </c:pt>
                <c:pt idx="277">
                  <c:v>-2.8055208389007197E-5</c:v>
                </c:pt>
                <c:pt idx="278">
                  <c:v>-2.8413498758795061E-5</c:v>
                </c:pt>
                <c:pt idx="279">
                  <c:v>-2.8769706045037656E-5</c:v>
                </c:pt>
                <c:pt idx="280">
                  <c:v>-2.9123830247734968E-5</c:v>
                </c:pt>
                <c:pt idx="281">
                  <c:v>-2.9475871366886996E-5</c:v>
                </c:pt>
                <c:pt idx="282">
                  <c:v>-2.9825829402493754E-5</c:v>
                </c:pt>
                <c:pt idx="283">
                  <c:v>-3.0173704354555228E-5</c:v>
                </c:pt>
                <c:pt idx="284">
                  <c:v>-3.0519496223071419E-5</c:v>
                </c:pt>
                <c:pt idx="285">
                  <c:v>-3.0863205008042354E-5</c:v>
                </c:pt>
                <c:pt idx="286">
                  <c:v>-3.1204830709467992E-5</c:v>
                </c:pt>
                <c:pt idx="287">
                  <c:v>-3.1544373327348359E-5</c:v>
                </c:pt>
                <c:pt idx="288">
                  <c:v>-3.188183286168343E-5</c:v>
                </c:pt>
                <c:pt idx="289">
                  <c:v>-3.2217209312473258E-5</c:v>
                </c:pt>
                <c:pt idx="290">
                  <c:v>-3.2550502679717789E-5</c:v>
                </c:pt>
                <c:pt idx="291">
                  <c:v>-3.2881712963417036E-5</c:v>
                </c:pt>
                <c:pt idx="292">
                  <c:v>-3.3210840163571E-5</c:v>
                </c:pt>
                <c:pt idx="293">
                  <c:v>-3.3537884280179707E-5</c:v>
                </c:pt>
                <c:pt idx="294">
                  <c:v>-3.3862845313243131E-5</c:v>
                </c:pt>
                <c:pt idx="295">
                  <c:v>-3.4185723262761272E-5</c:v>
                </c:pt>
                <c:pt idx="296">
                  <c:v>-3.4506518128734115E-5</c:v>
                </c:pt>
                <c:pt idx="297">
                  <c:v>-3.4825229911161689E-5</c:v>
                </c:pt>
                <c:pt idx="298">
                  <c:v>-3.5141858610044006E-5</c:v>
                </c:pt>
                <c:pt idx="299">
                  <c:v>-3.5456404225381026E-5</c:v>
                </c:pt>
                <c:pt idx="300">
                  <c:v>-3.5768866757172763E-5</c:v>
                </c:pt>
                <c:pt idx="301">
                  <c:v>-3.607924620541923E-5</c:v>
                </c:pt>
                <c:pt idx="302">
                  <c:v>-3.6387542570120426E-5</c:v>
                </c:pt>
                <c:pt idx="303">
                  <c:v>-3.669375585127634E-5</c:v>
                </c:pt>
                <c:pt idx="304">
                  <c:v>-3.6997886048886969E-5</c:v>
                </c:pt>
                <c:pt idx="305">
                  <c:v>-3.7299933162952316E-5</c:v>
                </c:pt>
                <c:pt idx="306">
                  <c:v>-3.7599897193472392E-5</c:v>
                </c:pt>
                <c:pt idx="307">
                  <c:v>-3.7897778140447198E-5</c:v>
                </c:pt>
                <c:pt idx="308">
                  <c:v>-3.8193576003876721E-5</c:v>
                </c:pt>
                <c:pt idx="309">
                  <c:v>-3.8487290783760947E-5</c:v>
                </c:pt>
                <c:pt idx="310">
                  <c:v>-3.8778922480099917E-5</c:v>
                </c:pt>
                <c:pt idx="311">
                  <c:v>-3.9068471092893617E-5</c:v>
                </c:pt>
                <c:pt idx="312">
                  <c:v>-3.9355936622142019E-5</c:v>
                </c:pt>
                <c:pt idx="313">
                  <c:v>-3.9641319067845138E-5</c:v>
                </c:pt>
                <c:pt idx="314">
                  <c:v>-3.9924618430002974E-5</c:v>
                </c:pt>
                <c:pt idx="315">
                  <c:v>-4.0205834708615553E-5</c:v>
                </c:pt>
                <c:pt idx="316">
                  <c:v>-4.0484967903682849E-5</c:v>
                </c:pt>
                <c:pt idx="317">
                  <c:v>-4.0762018015204861E-5</c:v>
                </c:pt>
                <c:pt idx="318">
                  <c:v>-4.1036985043181576E-5</c:v>
                </c:pt>
                <c:pt idx="319">
                  <c:v>-4.1309868987613049E-5</c:v>
                </c:pt>
                <c:pt idx="320">
                  <c:v>-4.1580669848499224E-5</c:v>
                </c:pt>
                <c:pt idx="321">
                  <c:v>-4.1849387625840129E-5</c:v>
                </c:pt>
                <c:pt idx="322">
                  <c:v>-4.2116022319635738E-5</c:v>
                </c:pt>
                <c:pt idx="323">
                  <c:v>-4.238057392988609E-5</c:v>
                </c:pt>
                <c:pt idx="324">
                  <c:v>-4.2643042456591158E-5</c:v>
                </c:pt>
                <c:pt idx="325">
                  <c:v>-4.2903427899750943E-5</c:v>
                </c:pt>
                <c:pt idx="326">
                  <c:v>-4.3161730259365445E-5</c:v>
                </c:pt>
                <c:pt idx="327">
                  <c:v>-4.341794953543469E-5</c:v>
                </c:pt>
                <c:pt idx="328">
                  <c:v>-4.3672085727958638E-5</c:v>
                </c:pt>
                <c:pt idx="329">
                  <c:v>-4.3924138836937316E-5</c:v>
                </c:pt>
                <c:pt idx="330">
                  <c:v>-4.4174108862370698E-5</c:v>
                </c:pt>
                <c:pt idx="331">
                  <c:v>-4.4421995804258836E-5</c:v>
                </c:pt>
                <c:pt idx="332">
                  <c:v>-4.4667799662601677E-5</c:v>
                </c:pt>
                <c:pt idx="333">
                  <c:v>-4.4911520437399235E-5</c:v>
                </c:pt>
                <c:pt idx="334">
                  <c:v>-4.5153158128651509E-5</c:v>
                </c:pt>
                <c:pt idx="335">
                  <c:v>-4.53927127363585E-5</c:v>
                </c:pt>
                <c:pt idx="336">
                  <c:v>-4.5630184260520235E-5</c:v>
                </c:pt>
                <c:pt idx="337">
                  <c:v>-4.5865572701136686E-5</c:v>
                </c:pt>
                <c:pt idx="338">
                  <c:v>-4.6098878058207853E-5</c:v>
                </c:pt>
                <c:pt idx="339">
                  <c:v>-4.6330100331733737E-5</c:v>
                </c:pt>
                <c:pt idx="340">
                  <c:v>-4.6559239521714351E-5</c:v>
                </c:pt>
                <c:pt idx="341">
                  <c:v>-4.6786295628149682E-5</c:v>
                </c:pt>
                <c:pt idx="342">
                  <c:v>-4.7011268651039743E-5</c:v>
                </c:pt>
                <c:pt idx="343">
                  <c:v>-4.7234158590384506E-5</c:v>
                </c:pt>
                <c:pt idx="344">
                  <c:v>-4.7454965446184014E-5</c:v>
                </c:pt>
                <c:pt idx="345">
                  <c:v>-4.7673689218438237E-5</c:v>
                </c:pt>
                <c:pt idx="346">
                  <c:v>-4.7890329907147178E-5</c:v>
                </c:pt>
                <c:pt idx="347">
                  <c:v>-4.8104887512310834E-5</c:v>
                </c:pt>
                <c:pt idx="348">
                  <c:v>-4.8317362033929235E-5</c:v>
                </c:pt>
                <c:pt idx="349">
                  <c:v>-4.8527753472002338E-5</c:v>
                </c:pt>
                <c:pt idx="350">
                  <c:v>-4.8736061826530172E-5</c:v>
                </c:pt>
                <c:pt idx="351">
                  <c:v>-4.8942287097512722E-5</c:v>
                </c:pt>
                <c:pt idx="352">
                  <c:v>-4.9146429284949975E-5</c:v>
                </c:pt>
                <c:pt idx="353">
                  <c:v>-4.9348488388841971E-5</c:v>
                </c:pt>
                <c:pt idx="354">
                  <c:v>-4.9548464409188698E-5</c:v>
                </c:pt>
                <c:pt idx="355">
                  <c:v>-4.9746357345990127E-5</c:v>
                </c:pt>
                <c:pt idx="356">
                  <c:v>-4.9942167199246273E-5</c:v>
                </c:pt>
                <c:pt idx="357">
                  <c:v>-5.0135893968957163E-5</c:v>
                </c:pt>
                <c:pt idx="358">
                  <c:v>-5.0327537655122769E-5</c:v>
                </c:pt>
                <c:pt idx="359">
                  <c:v>-5.0517098257743079E-5</c:v>
                </c:pt>
                <c:pt idx="360">
                  <c:v>-5.0704575776818118E-5</c:v>
                </c:pt>
                <c:pt idx="361">
                  <c:v>-5.0889970212347901E-5</c:v>
                </c:pt>
                <c:pt idx="362">
                  <c:v>-5.1073281564332387E-5</c:v>
                </c:pt>
                <c:pt idx="363">
                  <c:v>-5.1254509832771589E-5</c:v>
                </c:pt>
                <c:pt idx="364">
                  <c:v>-5.1433655017665521E-5</c:v>
                </c:pt>
                <c:pt idx="365">
                  <c:v>-5.1610717119014184E-5</c:v>
                </c:pt>
                <c:pt idx="366">
                  <c:v>-5.1785696136817563E-5</c:v>
                </c:pt>
                <c:pt idx="367">
                  <c:v>-5.1958592071075658E-5</c:v>
                </c:pt>
                <c:pt idx="368">
                  <c:v>-5.212940492178847E-5</c:v>
                </c:pt>
                <c:pt idx="369">
                  <c:v>-5.2298134688955999E-5</c:v>
                </c:pt>
                <c:pt idx="370">
                  <c:v>-5.2464781372578258E-5</c:v>
                </c:pt>
                <c:pt idx="371">
                  <c:v>-5.2629344972655246E-5</c:v>
                </c:pt>
                <c:pt idx="372">
                  <c:v>-5.2791825489186952E-5</c:v>
                </c:pt>
                <c:pt idx="373">
                  <c:v>-5.295222292217336E-5</c:v>
                </c:pt>
                <c:pt idx="374">
                  <c:v>-5.3110537271614512E-5</c:v>
                </c:pt>
                <c:pt idx="375">
                  <c:v>-5.3266768537510393E-5</c:v>
                </c:pt>
                <c:pt idx="376">
                  <c:v>-5.3420916719860978E-5</c:v>
                </c:pt>
                <c:pt idx="377">
                  <c:v>-5.357298181866628E-5</c:v>
                </c:pt>
                <c:pt idx="378">
                  <c:v>-5.3722963833926325E-5</c:v>
                </c:pt>
                <c:pt idx="379">
                  <c:v>-5.3870862765641086E-5</c:v>
                </c:pt>
                <c:pt idx="380">
                  <c:v>-5.4016678613810551E-5</c:v>
                </c:pt>
                <c:pt idx="381">
                  <c:v>-5.4160411378434745E-5</c:v>
                </c:pt>
                <c:pt idx="382">
                  <c:v>-5.4302061059513683E-5</c:v>
                </c:pt>
                <c:pt idx="383">
                  <c:v>-5.4441627657047324E-5</c:v>
                </c:pt>
                <c:pt idx="384">
                  <c:v>-5.4579111171035682E-5</c:v>
                </c:pt>
                <c:pt idx="385">
                  <c:v>-5.4714511601478756E-5</c:v>
                </c:pt>
                <c:pt idx="386">
                  <c:v>-5.4847828948376574E-5</c:v>
                </c:pt>
                <c:pt idx="387">
                  <c:v>-5.4979063211729108E-5</c:v>
                </c:pt>
                <c:pt idx="388">
                  <c:v>-5.5108214391536359E-5</c:v>
                </c:pt>
                <c:pt idx="389">
                  <c:v>-5.5235282487798326E-5</c:v>
                </c:pt>
                <c:pt idx="390">
                  <c:v>-5.536026750051501E-5</c:v>
                </c:pt>
                <c:pt idx="391">
                  <c:v>-5.5483169429686437E-5</c:v>
                </c:pt>
                <c:pt idx="392">
                  <c:v>-5.5603988275312581E-5</c:v>
                </c:pt>
                <c:pt idx="393">
                  <c:v>-5.5722724037393442E-5</c:v>
                </c:pt>
                <c:pt idx="394">
                  <c:v>-5.5839376715929019E-5</c:v>
                </c:pt>
                <c:pt idx="395">
                  <c:v>-5.5953946310919312E-5</c:v>
                </c:pt>
                <c:pt idx="396">
                  <c:v>-5.6066432822364349E-5</c:v>
                </c:pt>
                <c:pt idx="397">
                  <c:v>-5.6176836250264076E-5</c:v>
                </c:pt>
                <c:pt idx="398">
                  <c:v>-5.6285156594618546E-5</c:v>
                </c:pt>
                <c:pt idx="399">
                  <c:v>-5.6391393855427733E-5</c:v>
                </c:pt>
                <c:pt idx="400">
                  <c:v>-5.6495548032691663E-5</c:v>
                </c:pt>
                <c:pt idx="401">
                  <c:v>-5.6597619126410283E-5</c:v>
                </c:pt>
                <c:pt idx="402">
                  <c:v>-5.6697607136583646E-5</c:v>
                </c:pt>
                <c:pt idx="403">
                  <c:v>-5.6795512063211726E-5</c:v>
                </c:pt>
                <c:pt idx="404">
                  <c:v>-5.6891333906294522E-5</c:v>
                </c:pt>
                <c:pt idx="405">
                  <c:v>-5.6985072665832035E-5</c:v>
                </c:pt>
                <c:pt idx="406">
                  <c:v>-5.7076728341824264E-5</c:v>
                </c:pt>
                <c:pt idx="407">
                  <c:v>-5.7166300934271237E-5</c:v>
                </c:pt>
                <c:pt idx="408">
                  <c:v>-5.7253790443172927E-5</c:v>
                </c:pt>
                <c:pt idx="409">
                  <c:v>-5.7339196868529333E-5</c:v>
                </c:pt>
                <c:pt idx="410">
                  <c:v>-5.7422520210340455E-5</c:v>
                </c:pt>
                <c:pt idx="411">
                  <c:v>-5.7503760468606294E-5</c:v>
                </c:pt>
                <c:pt idx="412">
                  <c:v>-5.758291764332685E-5</c:v>
                </c:pt>
                <c:pt idx="413">
                  <c:v>-5.7659991734502149E-5</c:v>
                </c:pt>
                <c:pt idx="414">
                  <c:v>-5.7734982742132165E-5</c:v>
                </c:pt>
                <c:pt idx="415">
                  <c:v>-5.7807890666216897E-5</c:v>
                </c:pt>
                <c:pt idx="416">
                  <c:v>-5.7878715506756346E-5</c:v>
                </c:pt>
                <c:pt idx="417">
                  <c:v>-5.7947457263750538E-5</c:v>
                </c:pt>
                <c:pt idx="418">
                  <c:v>-5.8014115937199447E-5</c:v>
                </c:pt>
                <c:pt idx="419">
                  <c:v>-5.8078691527103045E-5</c:v>
                </c:pt>
                <c:pt idx="420">
                  <c:v>-5.8141184033461414E-5</c:v>
                </c:pt>
                <c:pt idx="421">
                  <c:v>-5.8201593456274473E-5</c:v>
                </c:pt>
                <c:pt idx="422">
                  <c:v>-5.8259919795542248E-5</c:v>
                </c:pt>
                <c:pt idx="423">
                  <c:v>-5.8316163051264766E-5</c:v>
                </c:pt>
                <c:pt idx="424">
                  <c:v>-5.8370323223442001E-5</c:v>
                </c:pt>
                <c:pt idx="425">
                  <c:v>-5.8422400312073953E-5</c:v>
                </c:pt>
                <c:pt idx="426">
                  <c:v>-5.8472394317160621E-5</c:v>
                </c:pt>
                <c:pt idx="427">
                  <c:v>-5.8520305238702033E-5</c:v>
                </c:pt>
                <c:pt idx="428">
                  <c:v>-5.8566133076698134E-5</c:v>
                </c:pt>
                <c:pt idx="429">
                  <c:v>-5.8609877831148979E-5</c:v>
                </c:pt>
                <c:pt idx="430">
                  <c:v>-5.865153950205454E-5</c:v>
                </c:pt>
                <c:pt idx="431">
                  <c:v>-5.8691118089414818E-5</c:v>
                </c:pt>
                <c:pt idx="432">
                  <c:v>-5.8728613593229812E-5</c:v>
                </c:pt>
                <c:pt idx="433">
                  <c:v>-5.876402601349955E-5</c:v>
                </c:pt>
                <c:pt idx="434">
                  <c:v>-5.8797355350223977E-5</c:v>
                </c:pt>
                <c:pt idx="435">
                  <c:v>-5.8828601603403148E-5</c:v>
                </c:pt>
                <c:pt idx="436">
                  <c:v>-5.8857764773037036E-5</c:v>
                </c:pt>
                <c:pt idx="437">
                  <c:v>-5.8884844859125667E-5</c:v>
                </c:pt>
                <c:pt idx="438">
                  <c:v>-5.8909841861668987E-5</c:v>
                </c:pt>
                <c:pt idx="439">
                  <c:v>-5.8932755780667051E-5</c:v>
                </c:pt>
                <c:pt idx="440">
                  <c:v>-5.8953586616119805E-5</c:v>
                </c:pt>
                <c:pt idx="441">
                  <c:v>-5.8972334368027329E-5</c:v>
                </c:pt>
                <c:pt idx="442">
                  <c:v>-5.8988999036389543E-5</c:v>
                </c:pt>
                <c:pt idx="443">
                  <c:v>-5.90035806212065E-5</c:v>
                </c:pt>
                <c:pt idx="444">
                  <c:v>-5.9016079122478147E-5</c:v>
                </c:pt>
                <c:pt idx="445">
                  <c:v>-5.902649454020451E-5</c:v>
                </c:pt>
                <c:pt idx="446">
                  <c:v>-5.9034826874385644E-5</c:v>
                </c:pt>
                <c:pt idx="447">
                  <c:v>-5.9041076125021467E-5</c:v>
                </c:pt>
                <c:pt idx="448">
                  <c:v>-5.9045242292112007E-5</c:v>
                </c:pt>
                <c:pt idx="449">
                  <c:v>-5.9047325375657264E-5</c:v>
                </c:pt>
                <c:pt idx="450">
                  <c:v>-5.9047325375657264E-5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1.349968753746821E-4</c:v>
                </c:pt>
                <c:pt idx="2">
                  <c:v>2.0248750149872834E-4</c:v>
                </c:pt>
                <c:pt idx="3">
                  <c:v>2.6996875374682081E-4</c:v>
                </c:pt>
                <c:pt idx="4">
                  <c:v>3.3743750749364162E-4</c:v>
                </c:pt>
                <c:pt idx="5">
                  <c:v>4.0489063811387287E-4</c:v>
                </c:pt>
                <c:pt idx="6">
                  <c:v>4.7232502098219661E-4</c:v>
                </c:pt>
                <c:pt idx="7">
                  <c:v>5.3973753147329494E-4</c:v>
                </c:pt>
                <c:pt idx="8">
                  <c:v>6.0712504496184992E-4</c:v>
                </c:pt>
                <c:pt idx="9">
                  <c:v>6.7448443682254367E-4</c:v>
                </c:pt>
                <c:pt idx="10">
                  <c:v>7.4181258243005818E-4</c:v>
                </c:pt>
                <c:pt idx="11">
                  <c:v>8.0910635715907562E-4</c:v>
                </c:pt>
                <c:pt idx="12">
                  <c:v>8.7636263638427806E-4</c:v>
                </c:pt>
                <c:pt idx="13">
                  <c:v>9.4357829548034758E-4</c:v>
                </c:pt>
                <c:pt idx="14">
                  <c:v>1.0107502098219662E-3</c:v>
                </c:pt>
                <c:pt idx="15">
                  <c:v>1.0778752547838161E-3</c:v>
                </c:pt>
                <c:pt idx="16">
                  <c:v>1.1449503057405794E-3</c:v>
                </c:pt>
                <c:pt idx="17">
                  <c:v>1.2119722380669381E-3</c:v>
                </c:pt>
                <c:pt idx="18">
                  <c:v>1.2789379271375741E-3</c:v>
                </c:pt>
                <c:pt idx="19">
                  <c:v>1.3458442483271697E-3</c:v>
                </c:pt>
                <c:pt idx="20">
                  <c:v>1.412688077010407E-3</c:v>
                </c:pt>
                <c:pt idx="21">
                  <c:v>1.479466288561968E-3</c:v>
                </c:pt>
                <c:pt idx="22">
                  <c:v>1.5461757583565348E-3</c:v>
                </c:pt>
                <c:pt idx="23">
                  <c:v>1.6128133617687897E-3</c:v>
                </c:pt>
                <c:pt idx="24">
                  <c:v>1.6793759741734143E-3</c:v>
                </c:pt>
                <c:pt idx="25">
                  <c:v>1.7458604709450912E-3</c:v>
                </c:pt>
                <c:pt idx="26">
                  <c:v>1.8122637274585022E-3</c:v>
                </c:pt>
                <c:pt idx="27">
                  <c:v>1.8785826190883294E-3</c:v>
                </c:pt>
                <c:pt idx="28">
                  <c:v>1.9448140212092548E-3</c:v>
                </c:pt>
                <c:pt idx="29">
                  <c:v>2.0109548091959608E-3</c:v>
                </c:pt>
                <c:pt idx="30">
                  <c:v>2.0770018584231292E-3</c:v>
                </c:pt>
                <c:pt idx="31">
                  <c:v>2.1429520442654421E-3</c:v>
                </c:pt>
                <c:pt idx="32">
                  <c:v>2.2088022420975817E-3</c:v>
                </c:pt>
                <c:pt idx="33">
                  <c:v>2.2745493272942302E-3</c:v>
                </c:pt>
                <c:pt idx="34">
                  <c:v>2.3401901752300694E-3</c:v>
                </c:pt>
                <c:pt idx="35">
                  <c:v>2.4057216612797814E-3</c:v>
                </c:pt>
                <c:pt idx="36">
                  <c:v>2.4711406608180484E-3</c:v>
                </c:pt>
                <c:pt idx="37">
                  <c:v>2.5364440492195526E-3</c:v>
                </c:pt>
                <c:pt idx="38">
                  <c:v>2.6016287018589758E-3</c:v>
                </c:pt>
                <c:pt idx="39">
                  <c:v>2.6666914941110001E-3</c:v>
                </c:pt>
                <c:pt idx="40">
                  <c:v>2.7316293013503077E-3</c:v>
                </c:pt>
                <c:pt idx="41">
                  <c:v>2.7964389989515808E-3</c:v>
                </c:pt>
                <c:pt idx="42">
                  <c:v>2.8611174622895012E-3</c:v>
                </c:pt>
                <c:pt idx="43">
                  <c:v>2.9256615667387514E-3</c:v>
                </c:pt>
                <c:pt idx="44">
                  <c:v>2.9900681876740129E-3</c:v>
                </c:pt>
                <c:pt idx="45">
                  <c:v>3.0543342004699684E-3</c:v>
                </c:pt>
                <c:pt idx="46">
                  <c:v>3.1184564805012997E-3</c:v>
                </c:pt>
                <c:pt idx="47">
                  <c:v>3.1824319031426886E-3</c:v>
                </c:pt>
                <c:pt idx="48">
                  <c:v>3.2462573437688175E-3</c:v>
                </c:pt>
                <c:pt idx="49">
                  <c:v>3.3099296777543683E-3</c:v>
                </c:pt>
                <c:pt idx="50">
                  <c:v>3.3734457804740236E-3</c:v>
                </c:pt>
                <c:pt idx="51">
                  <c:v>3.4368025273024648E-3</c:v>
                </c:pt>
                <c:pt idx="52">
                  <c:v>3.4999967936143743E-3</c:v>
                </c:pt>
                <c:pt idx="53">
                  <c:v>3.5630254547844346E-3</c:v>
                </c:pt>
                <c:pt idx="54">
                  <c:v>3.625885386187327E-3</c:v>
                </c:pt>
                <c:pt idx="55">
                  <c:v>3.6885734631977342E-3</c:v>
                </c:pt>
                <c:pt idx="56">
                  <c:v>3.751086561190338E-3</c:v>
                </c:pt>
                <c:pt idx="57">
                  <c:v>3.8134215555398203E-3</c:v>
                </c:pt>
                <c:pt idx="58">
                  <c:v>3.8755753216208636E-3</c:v>
                </c:pt>
                <c:pt idx="59">
                  <c:v>3.9375447348081495E-3</c:v>
                </c:pt>
                <c:pt idx="60">
                  <c:v>3.9993266704763603E-3</c:v>
                </c:pt>
                <c:pt idx="61">
                  <c:v>4.060918004000178E-3</c:v>
                </c:pt>
                <c:pt idx="62">
                  <c:v>4.1223156107542853E-3</c:v>
                </c:pt>
                <c:pt idx="63">
                  <c:v>4.1835163661133636E-3</c:v>
                </c:pt>
                <c:pt idx="64">
                  <c:v>4.2445171454520954E-3</c:v>
                </c:pt>
                <c:pt idx="65">
                  <c:v>4.305314824145162E-3</c:v>
                </c:pt>
                <c:pt idx="66">
                  <c:v>4.3659062775672462E-3</c:v>
                </c:pt>
                <c:pt idx="67">
                  <c:v>4.42628838109303E-3</c:v>
                </c:pt>
                <c:pt idx="68">
                  <c:v>4.4864580100971952E-3</c:v>
                </c:pt>
                <c:pt idx="69">
                  <c:v>4.5464120399544249E-3</c:v>
                </c:pt>
                <c:pt idx="70">
                  <c:v>4.6061473460393999E-3</c:v>
                </c:pt>
                <c:pt idx="71">
                  <c:v>4.6656608037268024E-3</c:v>
                </c:pt>
                <c:pt idx="72">
                  <c:v>4.7249492883913152E-3</c:v>
                </c:pt>
                <c:pt idx="73">
                  <c:v>4.7840096754076201E-3</c:v>
                </c:pt>
                <c:pt idx="74">
                  <c:v>4.8428388401503993E-3</c:v>
                </c:pt>
                <c:pt idx="75">
                  <c:v>4.9014336579943345E-3</c:v>
                </c:pt>
                <c:pt idx="76">
                  <c:v>4.959791004314108E-3</c:v>
                </c:pt>
                <c:pt idx="77">
                  <c:v>5.0179077544844014E-3</c:v>
                </c:pt>
                <c:pt idx="78">
                  <c:v>5.0757807838798978E-3</c:v>
                </c:pt>
                <c:pt idx="79">
                  <c:v>5.1334069678752783E-3</c:v>
                </c:pt>
                <c:pt idx="80">
                  <c:v>5.1907831818452255E-3</c:v>
                </c:pt>
                <c:pt idx="81">
                  <c:v>5.2479063011644216E-3</c:v>
                </c:pt>
                <c:pt idx="82">
                  <c:v>5.3047732012075485E-3</c:v>
                </c:pt>
                <c:pt idx="83">
                  <c:v>5.3613807573492881E-3</c:v>
                </c:pt>
                <c:pt idx="84">
                  <c:v>5.4177258449643224E-3</c:v>
                </c:pt>
                <c:pt idx="85">
                  <c:v>5.4738053394273343E-3</c:v>
                </c:pt>
                <c:pt idx="86">
                  <c:v>5.5296161161130048E-3</c:v>
                </c:pt>
                <c:pt idx="87">
                  <c:v>5.5851550503960169E-3</c:v>
                </c:pt>
                <c:pt idx="88">
                  <c:v>5.6404190176510523E-3</c:v>
                </c:pt>
                <c:pt idx="89">
                  <c:v>5.6954048932527932E-3</c:v>
                </c:pt>
                <c:pt idx="90">
                  <c:v>5.7501095525759214E-3</c:v>
                </c:pt>
                <c:pt idx="91">
                  <c:v>5.804529870995119E-3</c:v>
                </c:pt>
                <c:pt idx="92">
                  <c:v>5.8586627238850679E-3</c:v>
                </c:pt>
                <c:pt idx="93">
                  <c:v>5.912504986620451E-3</c:v>
                </c:pt>
                <c:pt idx="94">
                  <c:v>5.9660535345759493E-3</c:v>
                </c:pt>
                <c:pt idx="95">
                  <c:v>6.0193052431262457E-3</c:v>
                </c:pt>
                <c:pt idx="96">
                  <c:v>6.0722569876460221E-3</c:v>
                </c:pt>
                <c:pt idx="97">
                  <c:v>6.1249056435099605E-3</c:v>
                </c:pt>
                <c:pt idx="98">
                  <c:v>6.1772480860927429E-3</c:v>
                </c:pt>
                <c:pt idx="99">
                  <c:v>6.2292811907690513E-3</c:v>
                </c:pt>
                <c:pt idx="100">
                  <c:v>6.2810018329135676E-3</c:v>
                </c:pt>
                <c:pt idx="101">
                  <c:v>6.3324068879009746E-3</c:v>
                </c:pt>
                <c:pt idx="102">
                  <c:v>6.3834932311059543E-3</c:v>
                </c:pt>
                <c:pt idx="103">
                  <c:v>6.4342577379031879E-3</c:v>
                </c:pt>
                <c:pt idx="104">
                  <c:v>6.484697283667358E-3</c:v>
                </c:pt>
                <c:pt idx="105">
                  <c:v>6.5348087437731468E-3</c:v>
                </c:pt>
                <c:pt idx="106">
                  <c:v>6.5845889935952371E-3</c:v>
                </c:pt>
                <c:pt idx="107">
                  <c:v>6.6340349085083098E-3</c:v>
                </c:pt>
                <c:pt idx="108">
                  <c:v>6.6831433638870471E-3</c:v>
                </c:pt>
                <c:pt idx="109">
                  <c:v>6.7319112351061318E-3</c:v>
                </c:pt>
                <c:pt idx="110">
                  <c:v>6.7803353975402457E-3</c:v>
                </c:pt>
                <c:pt idx="111">
                  <c:v>6.8284127265640709E-3</c:v>
                </c:pt>
                <c:pt idx="112">
                  <c:v>6.8761400975522894E-3</c:v>
                </c:pt>
                <c:pt idx="113">
                  <c:v>6.923514385879583E-3</c:v>
                </c:pt>
                <c:pt idx="114">
                  <c:v>6.9705324669206339E-3</c:v>
                </c:pt>
                <c:pt idx="115">
                  <c:v>7.0171912160501239E-3</c:v>
                </c:pt>
                <c:pt idx="116">
                  <c:v>7.0634875086427358E-3</c:v>
                </c:pt>
                <c:pt idx="117">
                  <c:v>7.1094182200731517E-3</c:v>
                </c:pt>
                <c:pt idx="118">
                  <c:v>7.1549802257160526E-3</c:v>
                </c:pt>
                <c:pt idx="119">
                  <c:v>7.2001704009461215E-3</c:v>
                </c:pt>
                <c:pt idx="120">
                  <c:v>7.2449856211380401E-3</c:v>
                </c:pt>
                <c:pt idx="121">
                  <c:v>7.2894227616664914E-3</c:v>
                </c:pt>
                <c:pt idx="122">
                  <c:v>7.3334786979061565E-3</c:v>
                </c:pt>
                <c:pt idx="123">
                  <c:v>7.3771503052317174E-3</c:v>
                </c:pt>
                <c:pt idx="124">
                  <c:v>7.4204344590178568E-3</c:v>
                </c:pt>
                <c:pt idx="125">
                  <c:v>7.4633280346392567E-3</c:v>
                </c:pt>
                <c:pt idx="126">
                  <c:v>7.5058279074705992E-3</c:v>
                </c:pt>
                <c:pt idx="127">
                  <c:v>7.5479309528865661E-3</c:v>
                </c:pt>
                <c:pt idx="128">
                  <c:v>7.5896340462618395E-3</c:v>
                </c:pt>
                <c:pt idx="129">
                  <c:v>7.6309340629711012E-3</c:v>
                </c:pt>
                <c:pt idx="130">
                  <c:v>7.6718278783890342E-3</c:v>
                </c:pt>
                <c:pt idx="131">
                  <c:v>7.7123123678903196E-3</c:v>
                </c:pt>
                <c:pt idx="132">
                  <c:v>7.7523844068496401E-3</c:v>
                </c:pt>
                <c:pt idx="133">
                  <c:v>7.7920408706416778E-3</c:v>
                </c:pt>
                <c:pt idx="134">
                  <c:v>7.8312786346411145E-3</c:v>
                </c:pt>
                <c:pt idx="135">
                  <c:v>7.8700945742226323E-3</c:v>
                </c:pt>
                <c:pt idx="136">
                  <c:v>7.9084855647609132E-3</c:v>
                </c:pt>
                <c:pt idx="137">
                  <c:v>7.9464484816306399E-3</c:v>
                </c:pt>
                <c:pt idx="138">
                  <c:v>7.9839802002064936E-3</c:v>
                </c:pt>
                <c:pt idx="139">
                  <c:v>8.0210775958631571E-3</c:v>
                </c:pt>
                <c:pt idx="140">
                  <c:v>8.0577375439753116E-3</c:v>
                </c:pt>
                <c:pt idx="141">
                  <c:v>8.0939569199176397E-3</c:v>
                </c:pt>
                <c:pt idx="142">
                  <c:v>8.1297325990648227E-3</c:v>
                </c:pt>
                <c:pt idx="143">
                  <c:v>8.1650614567915451E-3</c:v>
                </c:pt>
                <c:pt idx="144">
                  <c:v>8.1999403684724862E-3</c:v>
                </c:pt>
                <c:pt idx="145">
                  <c:v>8.234366209482329E-3</c:v>
                </c:pt>
                <c:pt idx="146">
                  <c:v>8.2683358551957561E-3</c:v>
                </c:pt>
                <c:pt idx="147">
                  <c:v>8.3018461809874506E-3</c:v>
                </c:pt>
                <c:pt idx="148">
                  <c:v>8.3348940622320917E-3</c:v>
                </c:pt>
                <c:pt idx="149">
                  <c:v>8.367476374304364E-3</c:v>
                </c:pt>
                <c:pt idx="150">
                  <c:v>8.3995899925789486E-3</c:v>
                </c:pt>
                <c:pt idx="151">
                  <c:v>8.4312317924305283E-3</c:v>
                </c:pt>
                <c:pt idx="152">
                  <c:v>8.4623986492337842E-3</c:v>
                </c:pt>
                <c:pt idx="153">
                  <c:v>8.4930874383633975E-3</c:v>
                </c:pt>
                <c:pt idx="154">
                  <c:v>8.5232950351940527E-3</c:v>
                </c:pt>
                <c:pt idx="155">
                  <c:v>8.5530183151004309E-3</c:v>
                </c:pt>
                <c:pt idx="156">
                  <c:v>8.5822541534572132E-3</c:v>
                </c:pt>
                <c:pt idx="157">
                  <c:v>8.6109994256390824E-3</c:v>
                </c:pt>
                <c:pt idx="158">
                  <c:v>8.6392510070207214E-3</c:v>
                </c:pt>
                <c:pt idx="159">
                  <c:v>8.6670057729768112E-3</c:v>
                </c:pt>
                <c:pt idx="160">
                  <c:v>8.6942605988820348E-3</c:v>
                </c:pt>
                <c:pt idx="161">
                  <c:v>8.7210123601110731E-3</c:v>
                </c:pt>
                <c:pt idx="162">
                  <c:v>8.7472579320386091E-3</c:v>
                </c:pt>
                <c:pt idx="163">
                  <c:v>8.7729941900393238E-3</c:v>
                </c:pt>
                <c:pt idx="164">
                  <c:v>8.7982180094879001E-3</c:v>
                </c:pt>
                <c:pt idx="165">
                  <c:v>8.8229262657590207E-3</c:v>
                </c:pt>
                <c:pt idx="166">
                  <c:v>8.8471158342273669E-3</c:v>
                </c:pt>
                <c:pt idx="167">
                  <c:v>8.8707835902676196E-3</c:v>
                </c:pt>
                <c:pt idx="168">
                  <c:v>8.8939264092544636E-3</c:v>
                </c:pt>
                <c:pt idx="169">
                  <c:v>8.9165411665625798E-3</c:v>
                </c:pt>
                <c:pt idx="170">
                  <c:v>8.9386247375666493E-3</c:v>
                </c:pt>
                <c:pt idx="171">
                  <c:v>8.960173997641355E-3</c:v>
                </c:pt>
                <c:pt idx="172">
                  <c:v>8.9811858221613781E-3</c:v>
                </c:pt>
                <c:pt idx="173">
                  <c:v>9.0016570865014012E-3</c:v>
                </c:pt>
                <c:pt idx="174">
                  <c:v>9.0215846660361074E-3</c:v>
                </c:pt>
                <c:pt idx="175">
                  <c:v>9.0409654361401776E-3</c:v>
                </c:pt>
                <c:pt idx="176">
                  <c:v>9.0597962721882946E-3</c:v>
                </c:pt>
                <c:pt idx="177">
                  <c:v>9.0780740495551397E-3</c:v>
                </c:pt>
                <c:pt idx="178">
                  <c:v>9.0957956436153956E-3</c:v>
                </c:pt>
                <c:pt idx="179">
                  <c:v>9.1129579297437452E-3</c:v>
                </c:pt>
                <c:pt idx="180">
                  <c:v>9.1295577833148695E-3</c:v>
                </c:pt>
                <c:pt idx="181">
                  <c:v>9.1455972874123145E-3</c:v>
                </c:pt>
                <c:pt idx="182">
                  <c:v>9.1610785251196244E-3</c:v>
                </c:pt>
                <c:pt idx="183">
                  <c:v>9.1760035795203452E-3</c:v>
                </c:pt>
                <c:pt idx="184">
                  <c:v>9.190374533698021E-3</c:v>
                </c:pt>
                <c:pt idx="185">
                  <c:v>9.2041934707361994E-3</c:v>
                </c:pt>
                <c:pt idx="186">
                  <c:v>9.217462473718423E-3</c:v>
                </c:pt>
                <c:pt idx="187">
                  <c:v>9.2301836257282395E-3</c:v>
                </c:pt>
                <c:pt idx="188">
                  <c:v>9.242359009849193E-3</c:v>
                </c:pt>
                <c:pt idx="189">
                  <c:v>9.2539907091648277E-3</c:v>
                </c:pt>
                <c:pt idx="190">
                  <c:v>9.2650808067586913E-3</c:v>
                </c:pt>
                <c:pt idx="191">
                  <c:v>9.275631385714328E-3</c:v>
                </c:pt>
                <c:pt idx="192">
                  <c:v>9.285644529115282E-3</c:v>
                </c:pt>
                <c:pt idx="193">
                  <c:v>9.2951223200450992E-3</c:v>
                </c:pt>
                <c:pt idx="194">
                  <c:v>9.3040668415873256E-3</c:v>
                </c:pt>
                <c:pt idx="195">
                  <c:v>9.3124801768255053E-3</c:v>
                </c:pt>
                <c:pt idx="196">
                  <c:v>9.3203644088431844E-3</c:v>
                </c:pt>
                <c:pt idx="197">
                  <c:v>9.3277216207239087E-3</c:v>
                </c:pt>
                <c:pt idx="198">
                  <c:v>9.3345538955512224E-3</c:v>
                </c:pt>
                <c:pt idx="199">
                  <c:v>9.3408633164086714E-3</c:v>
                </c:pt>
                <c:pt idx="200">
                  <c:v>9.3466519663798018E-3</c:v>
                </c:pt>
                <c:pt idx="201">
                  <c:v>9.3519219285481577E-3</c:v>
                </c:pt>
                <c:pt idx="202">
                  <c:v>9.3566752859972832E-3</c:v>
                </c:pt>
                <c:pt idx="203">
                  <c:v>9.3609141218107261E-3</c:v>
                </c:pt>
                <c:pt idx="204">
                  <c:v>9.3646405190720306E-3</c:v>
                </c:pt>
                <c:pt idx="205">
                  <c:v>9.3678565608647409E-3</c:v>
                </c:pt>
                <c:pt idx="206">
                  <c:v>9.3705643302724045E-3</c:v>
                </c:pt>
                <c:pt idx="207">
                  <c:v>9.3727659103785641E-3</c:v>
                </c:pt>
                <c:pt idx="208">
                  <c:v>9.3744633842667673E-3</c:v>
                </c:pt>
                <c:pt idx="209">
                  <c:v>9.3756588350205582E-3</c:v>
                </c:pt>
                <c:pt idx="210">
                  <c:v>9.3763543457234828E-3</c:v>
                </c:pt>
                <c:pt idx="211">
                  <c:v>9.3765519994590853E-3</c:v>
                </c:pt>
                <c:pt idx="212">
                  <c:v>9.3762538793109116E-3</c:v>
                </c:pt>
                <c:pt idx="213">
                  <c:v>9.3754620683625077E-3</c:v>
                </c:pt>
                <c:pt idx="214">
                  <c:v>9.3741786496974178E-3</c:v>
                </c:pt>
                <c:pt idx="215">
                  <c:v>9.3724057063991877E-3</c:v>
                </c:pt>
                <c:pt idx="216">
                  <c:v>9.3701453215513618E-3</c:v>
                </c:pt>
                <c:pt idx="217">
                  <c:v>9.3673995782374859E-3</c:v>
                </c:pt>
                <c:pt idx="218">
                  <c:v>9.3641705595411059E-3</c:v>
                </c:pt>
                <c:pt idx="219">
                  <c:v>9.3604603485457662E-3</c:v>
                </c:pt>
                <c:pt idx="220">
                  <c:v>9.3562710283350125E-3</c:v>
                </c:pt>
                <c:pt idx="221">
                  <c:v>9.3516046819923909E-3</c:v>
                </c:pt>
                <c:pt idx="222">
                  <c:v>9.3464633926014454E-3</c:v>
                </c:pt>
                <c:pt idx="223">
                  <c:v>9.3408492432457222E-3</c:v>
                </c:pt>
                <c:pt idx="224">
                  <c:v>9.3347643170087653E-3</c:v>
                </c:pt>
                <c:pt idx="225">
                  <c:v>9.3282106969741208E-3</c:v>
                </c:pt>
                <c:pt idx="226">
                  <c:v>9.3211904662253344E-3</c:v>
                </c:pt>
                <c:pt idx="227">
                  <c:v>9.3137057078459505E-3</c:v>
                </c:pt>
                <c:pt idx="228">
                  <c:v>9.305758504919515E-3</c:v>
                </c:pt>
                <c:pt idx="229">
                  <c:v>9.2973509405295737E-3</c:v>
                </c:pt>
                <c:pt idx="230">
                  <c:v>9.288485097759671E-3</c:v>
                </c:pt>
                <c:pt idx="231">
                  <c:v>9.279163059693351E-3</c:v>
                </c:pt>
                <c:pt idx="232">
                  <c:v>9.2693869094141613E-3</c:v>
                </c:pt>
                <c:pt idx="233">
                  <c:v>9.2591587300056462E-3</c:v>
                </c:pt>
                <c:pt idx="234">
                  <c:v>9.2484806045513498E-3</c:v>
                </c:pt>
                <c:pt idx="235">
                  <c:v>9.23735461613482E-3</c:v>
                </c:pt>
                <c:pt idx="236">
                  <c:v>9.2257828478396007E-3</c:v>
                </c:pt>
                <c:pt idx="237">
                  <c:v>9.2137673827492363E-3</c:v>
                </c:pt>
                <c:pt idx="238">
                  <c:v>9.2013103039472726E-3</c:v>
                </c:pt>
                <c:pt idx="239">
                  <c:v>9.1884136945172556E-3</c:v>
                </c:pt>
                <c:pt idx="240">
                  <c:v>9.1750796375427296E-3</c:v>
                </c:pt>
                <c:pt idx="241">
                  <c:v>9.1613102161072404E-3</c:v>
                </c:pt>
                <c:pt idx="242">
                  <c:v>9.1471075132943339E-3</c:v>
                </c:pt>
                <c:pt idx="243">
                  <c:v>9.1324736121875544E-3</c:v>
                </c:pt>
                <c:pt idx="244">
                  <c:v>9.1174105958704479E-3</c:v>
                </c:pt>
                <c:pt idx="245">
                  <c:v>9.1019205474265601E-3</c:v>
                </c:pt>
                <c:pt idx="246">
                  <c:v>9.0860055499394354E-3</c:v>
                </c:pt>
                <c:pt idx="247">
                  <c:v>9.069667686492618E-3</c:v>
                </c:pt>
                <c:pt idx="248">
                  <c:v>9.0529090401696554E-3</c:v>
                </c:pt>
                <c:pt idx="249">
                  <c:v>9.0357316940540919E-3</c:v>
                </c:pt>
                <c:pt idx="250">
                  <c:v>9.0181377312294718E-3</c:v>
                </c:pt>
                <c:pt idx="251">
                  <c:v>9.0001292347793426E-3</c:v>
                </c:pt>
                <c:pt idx="252">
                  <c:v>8.9817082877872469E-3</c:v>
                </c:pt>
                <c:pt idx="253">
                  <c:v>8.9628769733367322E-3</c:v>
                </c:pt>
                <c:pt idx="254">
                  <c:v>8.9436373745113429E-3</c:v>
                </c:pt>
                <c:pt idx="255">
                  <c:v>8.9239915743946248E-3</c:v>
                </c:pt>
                <c:pt idx="256">
                  <c:v>8.9039416560701221E-3</c:v>
                </c:pt>
                <c:pt idx="257">
                  <c:v>8.8834897026213808E-3</c:v>
                </c:pt>
                <c:pt idx="258">
                  <c:v>8.8626377971319469E-3</c:v>
                </c:pt>
                <c:pt idx="259">
                  <c:v>8.8413880226853644E-3</c:v>
                </c:pt>
                <c:pt idx="260">
                  <c:v>8.8197424623651793E-3</c:v>
                </c:pt>
                <c:pt idx="261">
                  <c:v>8.7977031992549359E-3</c:v>
                </c:pt>
                <c:pt idx="262">
                  <c:v>8.7752723164381801E-3</c:v>
                </c:pt>
                <c:pt idx="263">
                  <c:v>8.7524518969984578E-3</c:v>
                </c:pt>
                <c:pt idx="264">
                  <c:v>8.7292440240193132E-3</c:v>
                </c:pt>
                <c:pt idx="265">
                  <c:v>8.7056507805842922E-3</c:v>
                </c:pt>
                <c:pt idx="266">
                  <c:v>8.6816742497769408E-3</c:v>
                </c:pt>
                <c:pt idx="267">
                  <c:v>8.6573165146808032E-3</c:v>
                </c:pt>
                <c:pt idx="268">
                  <c:v>8.6325796583794235E-3</c:v>
                </c:pt>
                <c:pt idx="269">
                  <c:v>8.6074657639563495E-3</c:v>
                </c:pt>
                <c:pt idx="270">
                  <c:v>8.5819769144951253E-3</c:v>
                </c:pt>
                <c:pt idx="271">
                  <c:v>8.5561151930792969E-3</c:v>
                </c:pt>
                <c:pt idx="272">
                  <c:v>8.5298826827924085E-3</c:v>
                </c:pt>
                <c:pt idx="273">
                  <c:v>8.5032814667180059E-3</c:v>
                </c:pt>
                <c:pt idx="274">
                  <c:v>8.4763136279396335E-3</c:v>
                </c:pt>
                <c:pt idx="275">
                  <c:v>8.4489812495408372E-3</c:v>
                </c:pt>
                <c:pt idx="276">
                  <c:v>8.4212864146051628E-3</c:v>
                </c:pt>
                <c:pt idx="277">
                  <c:v>8.3932312062161563E-3</c:v>
                </c:pt>
                <c:pt idx="278">
                  <c:v>8.3648177074573619E-3</c:v>
                </c:pt>
                <c:pt idx="279">
                  <c:v>8.3360480014123238E-3</c:v>
                </c:pt>
                <c:pt idx="280">
                  <c:v>8.3069241711645897E-3</c:v>
                </c:pt>
                <c:pt idx="281">
                  <c:v>8.277448299797702E-3</c:v>
                </c:pt>
                <c:pt idx="282">
                  <c:v>8.2476224703952085E-3</c:v>
                </c:pt>
                <c:pt idx="283">
                  <c:v>8.2174487660406532E-3</c:v>
                </c:pt>
                <c:pt idx="284">
                  <c:v>8.1869292698175822E-3</c:v>
                </c:pt>
                <c:pt idx="285">
                  <c:v>8.1560660648095397E-3</c:v>
                </c:pt>
                <c:pt idx="286">
                  <c:v>8.1248612341000715E-3</c:v>
                </c:pt>
                <c:pt idx="287">
                  <c:v>8.0933168607727236E-3</c:v>
                </c:pt>
                <c:pt idx="288">
                  <c:v>8.0614350279110403E-3</c:v>
                </c:pt>
                <c:pt idx="289">
                  <c:v>8.0292178185985674E-3</c:v>
                </c:pt>
                <c:pt idx="290">
                  <c:v>7.9966673159188491E-3</c:v>
                </c:pt>
                <c:pt idx="291">
                  <c:v>7.9637856029554314E-3</c:v>
                </c:pt>
                <c:pt idx="292">
                  <c:v>7.9305747627918602E-3</c:v>
                </c:pt>
                <c:pt idx="293">
                  <c:v>7.8970368785116797E-3</c:v>
                </c:pt>
                <c:pt idx="294">
                  <c:v>7.8631740331984359E-3</c:v>
                </c:pt>
                <c:pt idx="295">
                  <c:v>7.8289883099356746E-3</c:v>
                </c:pt>
                <c:pt idx="296">
                  <c:v>7.7944817918069401E-3</c:v>
                </c:pt>
                <c:pt idx="297">
                  <c:v>7.7596565618957784E-3</c:v>
                </c:pt>
                <c:pt idx="298">
                  <c:v>7.7245147032857344E-3</c:v>
                </c:pt>
                <c:pt idx="299">
                  <c:v>7.6890582990603532E-3</c:v>
                </c:pt>
                <c:pt idx="300">
                  <c:v>7.6532894323031809E-3</c:v>
                </c:pt>
                <c:pt idx="301">
                  <c:v>7.6172101860977615E-3</c:v>
                </c:pt>
                <c:pt idx="302">
                  <c:v>7.580822643527641E-3</c:v>
                </c:pt>
                <c:pt idx="303">
                  <c:v>7.5441288876763645E-3</c:v>
                </c:pt>
                <c:pt idx="304">
                  <c:v>7.5071310016274779E-3</c:v>
                </c:pt>
                <c:pt idx="305">
                  <c:v>7.4698310684645254E-3</c:v>
                </c:pt>
                <c:pt idx="306">
                  <c:v>7.432231171271053E-3</c:v>
                </c:pt>
                <c:pt idx="307">
                  <c:v>7.3943333931306057E-3</c:v>
                </c:pt>
                <c:pt idx="308">
                  <c:v>7.3561398171267285E-3</c:v>
                </c:pt>
                <c:pt idx="309">
                  <c:v>7.3176525263429675E-3</c:v>
                </c:pt>
                <c:pt idx="310">
                  <c:v>7.2788736038628676E-3</c:v>
                </c:pt>
                <c:pt idx="311">
                  <c:v>7.239805132769974E-3</c:v>
                </c:pt>
                <c:pt idx="312">
                  <c:v>7.2004491961478317E-3</c:v>
                </c:pt>
                <c:pt idx="313">
                  <c:v>7.1608078770799867E-3</c:v>
                </c:pt>
                <c:pt idx="314">
                  <c:v>7.120883258649984E-3</c:v>
                </c:pt>
                <c:pt idx="315">
                  <c:v>7.0806774239413686E-3</c:v>
                </c:pt>
                <c:pt idx="316">
                  <c:v>7.0401924560376857E-3</c:v>
                </c:pt>
                <c:pt idx="317">
                  <c:v>6.9994304380224812E-3</c:v>
                </c:pt>
                <c:pt idx="318">
                  <c:v>6.9583934529792993E-3</c:v>
                </c:pt>
                <c:pt idx="319">
                  <c:v>6.9170835839916858E-3</c:v>
                </c:pt>
                <c:pt idx="320">
                  <c:v>6.8755029141431868E-3</c:v>
                </c:pt>
                <c:pt idx="321">
                  <c:v>6.8336535265173465E-3</c:v>
                </c:pt>
                <c:pt idx="322">
                  <c:v>6.7915375041977108E-3</c:v>
                </c:pt>
                <c:pt idx="323">
                  <c:v>6.7491569302678247E-3</c:v>
                </c:pt>
                <c:pt idx="324">
                  <c:v>6.7065138878112333E-3</c:v>
                </c:pt>
                <c:pt idx="325">
                  <c:v>6.6636104599114825E-3</c:v>
                </c:pt>
                <c:pt idx="326">
                  <c:v>6.6204487296521175E-3</c:v>
                </c:pt>
                <c:pt idx="327">
                  <c:v>6.5770307801166824E-3</c:v>
                </c:pt>
                <c:pt idx="328">
                  <c:v>6.533358694388724E-3</c:v>
                </c:pt>
                <c:pt idx="329">
                  <c:v>6.4894345555517865E-3</c:v>
                </c:pt>
                <c:pt idx="330">
                  <c:v>6.4452604466894159E-3</c:v>
                </c:pt>
                <c:pt idx="331">
                  <c:v>6.4008384508851572E-3</c:v>
                </c:pt>
                <c:pt idx="332">
                  <c:v>6.3561706512225554E-3</c:v>
                </c:pt>
                <c:pt idx="333">
                  <c:v>6.3112591307851566E-3</c:v>
                </c:pt>
                <c:pt idx="334">
                  <c:v>6.2661059726565049E-3</c:v>
                </c:pt>
                <c:pt idx="335">
                  <c:v>6.2207132599201463E-3</c:v>
                </c:pt>
                <c:pt idx="336">
                  <c:v>6.1750830756596257E-3</c:v>
                </c:pt>
                <c:pt idx="337">
                  <c:v>6.1292175029584893E-3</c:v>
                </c:pt>
                <c:pt idx="338">
                  <c:v>6.083118624900281E-3</c:v>
                </c:pt>
                <c:pt idx="339">
                  <c:v>6.036788524568547E-3</c:v>
                </c:pt>
                <c:pt idx="340">
                  <c:v>5.9902292850468331E-3</c:v>
                </c:pt>
                <c:pt idx="341">
                  <c:v>5.9434429894186834E-3</c:v>
                </c:pt>
                <c:pt idx="342">
                  <c:v>5.8964317207676441E-3</c:v>
                </c:pt>
                <c:pt idx="343">
                  <c:v>5.8491975621772592E-3</c:v>
                </c:pt>
                <c:pt idx="344">
                  <c:v>5.8017425967310755E-3</c:v>
                </c:pt>
                <c:pt idx="345">
                  <c:v>5.7540689075126373E-3</c:v>
                </c:pt>
                <c:pt idx="346">
                  <c:v>5.7061785776054905E-3</c:v>
                </c:pt>
                <c:pt idx="347">
                  <c:v>5.6580736900931792E-3</c:v>
                </c:pt>
                <c:pt idx="348">
                  <c:v>5.6097563280592504E-3</c:v>
                </c:pt>
                <c:pt idx="349">
                  <c:v>5.5612285745872481E-3</c:v>
                </c:pt>
                <c:pt idx="350">
                  <c:v>5.5124925127607183E-3</c:v>
                </c:pt>
                <c:pt idx="351">
                  <c:v>5.4635502256632053E-3</c:v>
                </c:pt>
                <c:pt idx="352">
                  <c:v>5.4144037963782549E-3</c:v>
                </c:pt>
                <c:pt idx="353">
                  <c:v>5.3650553079894131E-3</c:v>
                </c:pt>
                <c:pt idx="354">
                  <c:v>5.3155068435802241E-3</c:v>
                </c:pt>
                <c:pt idx="355">
                  <c:v>5.2657604862342338E-3</c:v>
                </c:pt>
                <c:pt idx="356">
                  <c:v>5.2158183190349873E-3</c:v>
                </c:pt>
                <c:pt idx="357">
                  <c:v>5.1656824250660306E-3</c:v>
                </c:pt>
                <c:pt idx="358">
                  <c:v>5.1153548874109077E-3</c:v>
                </c:pt>
                <c:pt idx="359">
                  <c:v>5.0648377891531647E-3</c:v>
                </c:pt>
                <c:pt idx="360">
                  <c:v>5.0141332133763466E-3</c:v>
                </c:pt>
                <c:pt idx="361">
                  <c:v>4.9632432431639985E-3</c:v>
                </c:pt>
                <c:pt idx="362">
                  <c:v>4.9121699615996663E-3</c:v>
                </c:pt>
                <c:pt idx="363">
                  <c:v>4.8609154517668951E-3</c:v>
                </c:pt>
                <c:pt idx="364">
                  <c:v>4.80948179674923E-3</c:v>
                </c:pt>
                <c:pt idx="365">
                  <c:v>4.7578710796302159E-3</c:v>
                </c:pt>
                <c:pt idx="366">
                  <c:v>4.7060853834933981E-3</c:v>
                </c:pt>
                <c:pt idx="367">
                  <c:v>4.6541267914223224E-3</c:v>
                </c:pt>
                <c:pt idx="368">
                  <c:v>4.6019973865005339E-3</c:v>
                </c:pt>
                <c:pt idx="369">
                  <c:v>4.5496992518115776E-3</c:v>
                </c:pt>
                <c:pt idx="370">
                  <c:v>4.4972344704389995E-3</c:v>
                </c:pt>
                <c:pt idx="371">
                  <c:v>4.4446051254663447E-3</c:v>
                </c:pt>
                <c:pt idx="372">
                  <c:v>4.3918132999771573E-3</c:v>
                </c:pt>
                <c:pt idx="373">
                  <c:v>4.3388610770549842E-3</c:v>
                </c:pt>
                <c:pt idx="374">
                  <c:v>4.2857505397833695E-3</c:v>
                </c:pt>
                <c:pt idx="375">
                  <c:v>4.2324837712458593E-3</c:v>
                </c:pt>
                <c:pt idx="376">
                  <c:v>4.1790628545259985E-3</c:v>
                </c:pt>
                <c:pt idx="377">
                  <c:v>4.1254898727073322E-3</c:v>
                </c:pt>
                <c:pt idx="378">
                  <c:v>4.0717669088734055E-3</c:v>
                </c:pt>
                <c:pt idx="379">
                  <c:v>4.0178960461077643E-3</c:v>
                </c:pt>
                <c:pt idx="380">
                  <c:v>3.9638793674939537E-3</c:v>
                </c:pt>
                <c:pt idx="381">
                  <c:v>3.9097189561155187E-3</c:v>
                </c:pt>
                <c:pt idx="382">
                  <c:v>3.855416895056005E-3</c:v>
                </c:pt>
                <c:pt idx="383">
                  <c:v>3.8009752673989579E-3</c:v>
                </c:pt>
                <c:pt idx="384">
                  <c:v>3.746396156227922E-3</c:v>
                </c:pt>
                <c:pt idx="385">
                  <c:v>3.6916816446264434E-3</c:v>
                </c:pt>
                <c:pt idx="386">
                  <c:v>3.6368338156780667E-3</c:v>
                </c:pt>
                <c:pt idx="387">
                  <c:v>3.5818547524663377E-3</c:v>
                </c:pt>
                <c:pt idx="388">
                  <c:v>3.5267465380748012E-3</c:v>
                </c:pt>
                <c:pt idx="389">
                  <c:v>3.471511255587003E-3</c:v>
                </c:pt>
                <c:pt idx="390">
                  <c:v>3.4161509880864878E-3</c:v>
                </c:pt>
                <c:pt idx="391">
                  <c:v>3.3606678186568015E-3</c:v>
                </c:pt>
                <c:pt idx="392">
                  <c:v>3.3050638303814888E-3</c:v>
                </c:pt>
                <c:pt idx="393">
                  <c:v>3.2493411063440952E-3</c:v>
                </c:pt>
                <c:pt idx="394">
                  <c:v>3.1935017296281661E-3</c:v>
                </c:pt>
                <c:pt idx="395">
                  <c:v>3.1375477833172466E-3</c:v>
                </c:pt>
                <c:pt idx="396">
                  <c:v>3.0814813504948823E-3</c:v>
                </c:pt>
                <c:pt idx="397">
                  <c:v>3.0253045142446182E-3</c:v>
                </c:pt>
                <c:pt idx="398">
                  <c:v>2.9690193576499997E-3</c:v>
                </c:pt>
                <c:pt idx="399">
                  <c:v>2.912627963794572E-3</c:v>
                </c:pt>
                <c:pt idx="400">
                  <c:v>2.8561324157618802E-3</c:v>
                </c:pt>
                <c:pt idx="401">
                  <c:v>2.7995347966354701E-3</c:v>
                </c:pt>
                <c:pt idx="402">
                  <c:v>2.7428371894988863E-3</c:v>
                </c:pt>
                <c:pt idx="403">
                  <c:v>2.6860416774356745E-3</c:v>
                </c:pt>
                <c:pt idx="404">
                  <c:v>2.6291503435293801E-3</c:v>
                </c:pt>
                <c:pt idx="405">
                  <c:v>2.5721652708635481E-3</c:v>
                </c:pt>
                <c:pt idx="406">
                  <c:v>2.5150885425217237E-3</c:v>
                </c:pt>
                <c:pt idx="407">
                  <c:v>2.4579222415874523E-3</c:v>
                </c:pt>
                <c:pt idx="408">
                  <c:v>2.4006684511442794E-3</c:v>
                </c:pt>
                <c:pt idx="409">
                  <c:v>2.3433292542757501E-3</c:v>
                </c:pt>
                <c:pt idx="410">
                  <c:v>2.2859067340654095E-3</c:v>
                </c:pt>
                <c:pt idx="411">
                  <c:v>2.228402973596803E-3</c:v>
                </c:pt>
                <c:pt idx="412">
                  <c:v>2.1708200559534762E-3</c:v>
                </c:pt>
                <c:pt idx="413">
                  <c:v>2.1131600642189741E-3</c:v>
                </c:pt>
                <c:pt idx="414">
                  <c:v>2.0554250814768418E-3</c:v>
                </c:pt>
                <c:pt idx="415">
                  <c:v>1.9976171908106248E-3</c:v>
                </c:pt>
                <c:pt idx="416">
                  <c:v>1.9397384753038684E-3</c:v>
                </c:pt>
                <c:pt idx="417">
                  <c:v>1.8817910180401179E-3</c:v>
                </c:pt>
                <c:pt idx="418">
                  <c:v>1.8237769021029184E-3</c:v>
                </c:pt>
                <c:pt idx="419">
                  <c:v>1.7656982105758155E-3</c:v>
                </c:pt>
                <c:pt idx="420">
                  <c:v>1.707557026542354E-3</c:v>
                </c:pt>
                <c:pt idx="421">
                  <c:v>1.6493554330860795E-3</c:v>
                </c:pt>
                <c:pt idx="422">
                  <c:v>1.5910955132905373E-3</c:v>
                </c:pt>
                <c:pt idx="423">
                  <c:v>1.5327793502392724E-3</c:v>
                </c:pt>
                <c:pt idx="424">
                  <c:v>1.4744090270158304E-3</c:v>
                </c:pt>
                <c:pt idx="425">
                  <c:v>1.4159866267037565E-3</c:v>
                </c:pt>
                <c:pt idx="426">
                  <c:v>1.3575142323865958E-3</c:v>
                </c:pt>
                <c:pt idx="427">
                  <c:v>1.2989939271478939E-3</c:v>
                </c:pt>
                <c:pt idx="428">
                  <c:v>1.2404277940711956E-3</c:v>
                </c:pt>
                <c:pt idx="429">
                  <c:v>1.1818179162400467E-3</c:v>
                </c:pt>
                <c:pt idx="430">
                  <c:v>1.123166376737992E-3</c:v>
                </c:pt>
                <c:pt idx="431">
                  <c:v>1.0644752586485772E-3</c:v>
                </c:pt>
                <c:pt idx="432">
                  <c:v>1.0057466450553473E-3</c:v>
                </c:pt>
                <c:pt idx="433">
                  <c:v>9.4698261904184781E-4</c:v>
                </c:pt>
                <c:pt idx="434">
                  <c:v>8.8818526369162387E-4</c:v>
                </c:pt>
                <c:pt idx="435">
                  <c:v>8.2935666208822068E-4</c:v>
                </c:pt>
                <c:pt idx="436">
                  <c:v>7.7049889731518363E-4</c:v>
                </c:pt>
                <c:pt idx="437">
                  <c:v>7.1161405245605801E-4</c:v>
                </c:pt>
                <c:pt idx="438">
                  <c:v>6.5270421059438898E-4</c:v>
                </c:pt>
                <c:pt idx="439">
                  <c:v>5.9377145481372194E-4</c:v>
                </c:pt>
                <c:pt idx="440">
                  <c:v>5.3481786819760218E-4</c:v>
                </c:pt>
                <c:pt idx="441">
                  <c:v>4.7584553382957486E-4</c:v>
                </c:pt>
                <c:pt idx="442">
                  <c:v>4.1685653479318533E-4</c:v>
                </c:pt>
                <c:pt idx="443">
                  <c:v>3.5785295417197882E-4</c:v>
                </c:pt>
                <c:pt idx="444">
                  <c:v>2.9883687504950066E-4</c:v>
                </c:pt>
                <c:pt idx="445">
                  <c:v>2.3981038050929613E-4</c:v>
                </c:pt>
                <c:pt idx="446">
                  <c:v>1.8077555363491048E-4</c:v>
                </c:pt>
                <c:pt idx="447">
                  <c:v>1.2173447750988901E-4</c:v>
                </c:pt>
                <c:pt idx="448">
                  <c:v>6.2689235217777001E-5</c:v>
                </c:pt>
                <c:pt idx="449">
                  <c:v>3.6419098421197371E-6</c:v>
                </c:pt>
                <c:pt idx="450">
                  <c:v>-5.5405415533537526E-5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7.5579428418055659E-5</c:v>
                </c:pt>
                <c:pt idx="1">
                  <c:v>1.5115637720650003E-4</c:v>
                </c:pt>
                <c:pt idx="2">
                  <c:v>2.2672836682597364E-4</c:v>
                </c:pt>
                <c:pt idx="3">
                  <c:v>3.0229291791764176E-4</c:v>
                </c:pt>
                <c:pt idx="4">
                  <c:v>3.7784755139350822E-4</c:v>
                </c:pt>
                <c:pt idx="5">
                  <c:v>4.5338978852679215E-4</c:v>
                </c:pt>
                <c:pt idx="6">
                  <c:v>5.2891715104238666E-4</c:v>
                </c:pt>
                <c:pt idx="7">
                  <c:v>6.0442716120742289E-4</c:v>
                </c:pt>
                <c:pt idx="8">
                  <c:v>6.7991734192195639E-4</c:v>
                </c:pt>
                <c:pt idx="9">
                  <c:v>7.5538521680980179E-4</c:v>
                </c:pt>
                <c:pt idx="10">
                  <c:v>8.3082831030953114E-4</c:v>
                </c:pt>
                <c:pt idx="11">
                  <c:v>9.0624414776566185E-4</c:v>
                </c:pt>
                <c:pt idx="12">
                  <c:v>9.8163025552005113E-4</c:v>
                </c:pt>
                <c:pt idx="13">
                  <c:v>1.0569841610035217E-3</c:v>
                </c:pt>
                <c:pt idx="14">
                  <c:v>1.1323033928277364E-3</c:v>
                </c:pt>
                <c:pt idx="15">
                  <c:v>1.2075854808773472E-3</c:v>
                </c:pt>
                <c:pt idx="16">
                  <c:v>1.2828279564024343E-3</c:v>
                </c:pt>
                <c:pt idx="17">
                  <c:v>1.3580283521112629E-3</c:v>
                </c:pt>
                <c:pt idx="18">
                  <c:v>1.433184202263375E-3</c:v>
                </c:pt>
                <c:pt idx="19">
                  <c:v>1.5082930427630379E-3</c:v>
                </c:pt>
                <c:pt idx="20">
                  <c:v>1.5833524112530758E-3</c:v>
                </c:pt>
                <c:pt idx="21">
                  <c:v>1.6583598472091001E-3</c:v>
                </c:pt>
                <c:pt idx="22">
                  <c:v>1.7333128920341634E-3</c:v>
                </c:pt>
                <c:pt idx="23">
                  <c:v>1.8082090891538619E-3</c:v>
                </c:pt>
                <c:pt idx="24">
                  <c:v>1.8830459841119032E-3</c:v>
                </c:pt>
                <c:pt idx="25">
                  <c:v>1.9578211246661661E-3</c:v>
                </c:pt>
                <c:pt idx="26">
                  <c:v>2.0325320608852743E-3</c:v>
                </c:pt>
                <c:pt idx="27">
                  <c:v>2.1071763452457032E-3</c:v>
                </c:pt>
                <c:pt idx="28">
                  <c:v>2.1817515327294521E-3</c:v>
                </c:pt>
                <c:pt idx="29">
                  <c:v>2.2562551809222888E-3</c:v>
                </c:pt>
                <c:pt idx="30">
                  <c:v>2.3306848501126109E-3</c:v>
                </c:pt>
                <c:pt idx="31">
                  <c:v>2.4050381033909273E-3</c:v>
                </c:pt>
                <c:pt idx="32">
                  <c:v>2.4793125067499979E-3</c:v>
                </c:pt>
                <c:pt idx="33">
                  <c:v>2.5535056291856486E-3</c:v>
                </c:pt>
                <c:pt idx="34">
                  <c:v>2.6276150427982851E-3</c:v>
                </c:pt>
                <c:pt idx="35">
                  <c:v>2.7016383228951378E-3</c:v>
                </c:pt>
                <c:pt idx="36">
                  <c:v>2.775573048093252E-3</c:v>
                </c:pt>
                <c:pt idx="37">
                  <c:v>2.8494168004232529E-3</c:v>
                </c:pt>
                <c:pt idx="38">
                  <c:v>2.923167165433917E-3</c:v>
                </c:pt>
                <c:pt idx="39">
                  <c:v>2.9968217322975605E-3</c:v>
                </c:pt>
                <c:pt idx="40">
                  <c:v>3.0703780939162883E-3</c:v>
                </c:pt>
                <c:pt idx="41">
                  <c:v>3.1438338470291126E-3</c:v>
                </c:pt>
                <c:pt idx="42">
                  <c:v>3.2171865923199794E-3</c:v>
                </c:pt>
                <c:pt idx="43">
                  <c:v>3.290433934526727E-3</c:v>
                </c:pt>
                <c:pt idx="44">
                  <c:v>3.3635734825509939E-3</c:v>
                </c:pt>
                <c:pt idx="45">
                  <c:v>3.4366028495691225E-3</c:v>
                </c:pt>
                <c:pt idx="46">
                  <c:v>3.5095196531440644E-3</c:v>
                </c:pt>
                <c:pt idx="47">
                  <c:v>3.5823215153383326E-3</c:v>
                </c:pt>
                <c:pt idx="48">
                  <c:v>3.6550060628280185E-3</c:v>
                </c:pt>
                <c:pt idx="49">
                  <c:v>3.7275709270179033E-3</c:v>
                </c:pt>
                <c:pt idx="50">
                  <c:v>3.8000137441577026E-3</c:v>
                </c:pt>
                <c:pt idx="51">
                  <c:v>3.8723321554594565E-3</c:v>
                </c:pt>
                <c:pt idx="52">
                  <c:v>3.9445238072161118E-3</c:v>
                </c:pt>
                <c:pt idx="53">
                  <c:v>4.0165863509213128E-3</c:v>
                </c:pt>
                <c:pt idx="54">
                  <c:v>4.0885174433904423E-3</c:v>
                </c:pt>
                <c:pt idx="55">
                  <c:v>4.1603147468829357E-3</c:v>
                </c:pt>
                <c:pt idx="56">
                  <c:v>4.2319759292259009E-3</c:v>
                </c:pt>
                <c:pt idx="57">
                  <c:v>4.3034986639390828E-3</c:v>
                </c:pt>
                <c:pt idx="58">
                  <c:v>4.3748806303611923E-3</c:v>
                </c:pt>
                <c:pt idx="59">
                  <c:v>4.4461195137776421E-3</c:v>
                </c:pt>
                <c:pt idx="60">
                  <c:v>4.5172130055497212E-3</c:v>
                </c:pt>
                <c:pt idx="61">
                  <c:v>4.5881588032452361E-3</c:v>
                </c:pt>
                <c:pt idx="62">
                  <c:v>4.6589546107706631E-3</c:v>
                </c:pt>
                <c:pt idx="63">
                  <c:v>4.7295981385048272E-3</c:v>
                </c:pt>
                <c:pt idx="64">
                  <c:v>4.800087103434169E-3</c:v>
                </c:pt>
                <c:pt idx="65">
                  <c:v>4.8704192292896142E-3</c:v>
                </c:pt>
                <c:pt idx="66">
                  <c:v>4.9405922466850896E-3</c:v>
                </c:pt>
                <c:pt idx="67">
                  <c:v>5.0106038932577219E-3</c:v>
                </c:pt>
                <c:pt idx="68">
                  <c:v>5.0804519138097576E-3</c:v>
                </c:pt>
                <c:pt idx="69">
                  <c:v>5.1501340604522368E-3</c:v>
                </c:pt>
                <c:pt idx="70">
                  <c:v>5.2196480927504691E-3</c:v>
                </c:pt>
                <c:pt idx="71">
                  <c:v>5.2889917778713358E-3</c:v>
                </c:pt>
                <c:pt idx="72">
                  <c:v>5.3581628907324761E-3</c:v>
                </c:pt>
                <c:pt idx="73">
                  <c:v>5.4271592141533816E-3</c:v>
                </c:pt>
                <c:pt idx="74">
                  <c:v>5.4959785390084424E-3</c:v>
                </c:pt>
                <c:pt idx="75">
                  <c:v>5.5646186643820046E-3</c:v>
                </c:pt>
                <c:pt idx="76">
                  <c:v>5.6330773977254474E-3</c:v>
                </c:pt>
                <c:pt idx="77">
                  <c:v>5.7013525550163573E-3</c:v>
                </c:pt>
                <c:pt idx="78">
                  <c:v>5.769441960919823E-3</c:v>
                </c:pt>
                <c:pt idx="79">
                  <c:v>5.8373434489518931E-3</c:v>
                </c:pt>
                <c:pt idx="80">
                  <c:v>5.905054861645255E-3</c:v>
                </c:pt>
                <c:pt idx="81">
                  <c:v>5.9725740507171748E-3</c:v>
                </c:pt>
                <c:pt idx="82">
                  <c:v>6.0398988772397367E-3</c:v>
                </c:pt>
                <c:pt idx="83">
                  <c:v>6.1070272118124375E-3</c:v>
                </c:pt>
                <c:pt idx="84">
                  <c:v>6.1739569347371839E-3</c:v>
                </c:pt>
                <c:pt idx="85">
                  <c:v>6.2406859361957426E-3</c:v>
                </c:pt>
                <c:pt idx="86">
                  <c:v>6.3072121164296797E-3</c:v>
                </c:pt>
                <c:pt idx="87">
                  <c:v>6.3735333859228551E-3</c:v>
                </c:pt>
                <c:pt idx="88">
                  <c:v>6.4396476655865214E-3</c:v>
                </c:pt>
                <c:pt idx="89">
                  <c:v>6.5055528869470631E-3</c:v>
                </c:pt>
                <c:pt idx="90">
                  <c:v>6.5712469923364528E-3</c:v>
                </c:pt>
                <c:pt idx="91">
                  <c:v>6.6367279350854555E-3</c:v>
                </c:pt>
                <c:pt idx="92">
                  <c:v>6.7019936797196545E-3</c:v>
                </c:pt>
                <c:pt idx="93">
                  <c:v>6.7670422021583378E-3</c:v>
                </c:pt>
                <c:pt idx="94">
                  <c:v>6.8318714899163174E-3</c:v>
                </c:pt>
                <c:pt idx="95">
                  <c:v>6.8964795423087167E-3</c:v>
                </c:pt>
                <c:pt idx="96">
                  <c:v>6.9608643706588133E-3</c:v>
                </c:pt>
                <c:pt idx="97">
                  <c:v>7.0250239985089743E-3</c:v>
                </c:pt>
                <c:pt idx="98">
                  <c:v>7.088956461834741E-3</c:v>
                </c:pt>
                <c:pt idx="99">
                  <c:v>7.1526598092621534E-3</c:v>
                </c:pt>
                <c:pt idx="100">
                  <c:v>7.2161321022883411E-3</c:v>
                </c:pt>
                <c:pt idx="101">
                  <c:v>7.2793714155054623E-3</c:v>
                </c:pt>
                <c:pt idx="102">
                  <c:v>7.3423758368280608E-3</c:v>
                </c:pt>
                <c:pt idx="103">
                  <c:v>7.405143467723886E-3</c:v>
                </c:pt>
                <c:pt idx="104">
                  <c:v>7.4676724234482607E-3</c:v>
                </c:pt>
                <c:pt idx="105">
                  <c:v>7.529960833282061E-3</c:v>
                </c:pt>
                <c:pt idx="106">
                  <c:v>7.5920068407733599E-3</c:v>
                </c:pt>
                <c:pt idx="107">
                  <c:v>7.6538086039828323E-3</c:v>
                </c:pt>
                <c:pt idx="108">
                  <c:v>7.71536429573297E-3</c:v>
                </c:pt>
                <c:pt idx="109">
                  <c:v>7.7766721038611836E-3</c:v>
                </c:pt>
                <c:pt idx="110">
                  <c:v>7.8377302314768717E-3</c:v>
                </c:pt>
                <c:pt idx="111">
                  <c:v>7.8985368972225266E-3</c:v>
                </c:pt>
                <c:pt idx="112">
                  <c:v>7.9590903355389406E-3</c:v>
                </c:pt>
                <c:pt idx="113">
                  <c:v>8.0193887969346282E-3</c:v>
                </c:pt>
                <c:pt idx="114">
                  <c:v>8.0794305482594763E-3</c:v>
                </c:pt>
                <c:pt idx="115">
                  <c:v>8.1392138729827739E-3</c:v>
                </c:pt>
                <c:pt idx="116">
                  <c:v>8.1987370714756529E-3</c:v>
                </c:pt>
                <c:pt idx="117">
                  <c:v>8.2579984612980335E-3</c:v>
                </c:pt>
                <c:pt idx="118">
                  <c:v>8.3169963774901677E-3</c:v>
                </c:pt>
                <c:pt idx="119">
                  <c:v>8.3757291728688548E-3</c:v>
                </c:pt>
                <c:pt idx="120">
                  <c:v>8.4341952183284181E-3</c:v>
                </c:pt>
                <c:pt idx="121">
                  <c:v>8.4923929031465277E-3</c:v>
                </c:pt>
                <c:pt idx="122">
                  <c:v>8.5503206352949591E-3</c:v>
                </c:pt>
                <c:pt idx="123">
                  <c:v>8.6079768417553788E-3</c:v>
                </c:pt>
                <c:pt idx="124">
                  <c:v>8.6653599688402434E-3</c:v>
                </c:pt>
                <c:pt idx="125">
                  <c:v>8.7224684825189108E-3</c:v>
                </c:pt>
                <c:pt idx="126">
                  <c:v>8.779300868749047E-3</c:v>
                </c:pt>
                <c:pt idx="127">
                  <c:v>8.8358556338134393E-3</c:v>
                </c:pt>
                <c:pt idx="128">
                  <c:v>8.8921313046622964E-3</c:v>
                </c:pt>
                <c:pt idx="129">
                  <c:v>8.9481264292611412E-3</c:v>
                </c:pt>
                <c:pt idx="130">
                  <c:v>9.0038395769443964E-3</c:v>
                </c:pt>
                <c:pt idx="131">
                  <c:v>9.0592693387747652E-3</c:v>
                </c:pt>
                <c:pt idx="132">
                  <c:v>9.1144143279084933E-3</c:v>
                </c:pt>
                <c:pt idx="133">
                  <c:v>9.1692731799666461E-3</c:v>
                </c:pt>
                <c:pt idx="134">
                  <c:v>9.2238445534124757E-3</c:v>
                </c:pt>
                <c:pt idx="135">
                  <c:v>9.2781271299349974E-3</c:v>
                </c:pt>
                <c:pt idx="136">
                  <c:v>9.3321196148388949E-3</c:v>
                </c:pt>
                <c:pt idx="137">
                  <c:v>9.3858207374408406E-3</c:v>
                </c:pt>
                <c:pt idx="138">
                  <c:v>9.439229251472352E-3</c:v>
                </c:pt>
                <c:pt idx="139">
                  <c:v>9.4923439354893079E-3</c:v>
                </c:pt>
                <c:pt idx="140">
                  <c:v>9.5451635932882212E-3</c:v>
                </c:pt>
                <c:pt idx="141">
                  <c:v>9.5976870543293871E-3</c:v>
                </c:pt>
                <c:pt idx="142">
                  <c:v>9.649913174167038E-3</c:v>
                </c:pt>
                <c:pt idx="143">
                  <c:v>9.7018408348865937E-3</c:v>
                </c:pt>
                <c:pt idx="144">
                  <c:v>9.7534689455491628E-3</c:v>
                </c:pt>
                <c:pt idx="145">
                  <c:v>9.8047964426433761E-3</c:v>
                </c:pt>
                <c:pt idx="146">
                  <c:v>9.855822290544717E-3</c:v>
                </c:pt>
                <c:pt idx="147">
                  <c:v>9.9065454819824341E-3</c:v>
                </c:pt>
                <c:pt idx="148">
                  <c:v>9.9569650385141779E-3</c:v>
                </c:pt>
                <c:pt idx="149">
                  <c:v>1.0007080011008499E-2</c:v>
                </c:pt>
                <c:pt idx="150">
                  <c:v>1.0056889480135308E-2</c:v>
                </c:pt>
                <c:pt idx="151">
                  <c:v>1.0106392556864446E-2</c:v>
                </c:pt>
                <c:pt idx="152">
                  <c:v>1.0155588382972487E-2</c:v>
                </c:pt>
                <c:pt idx="153">
                  <c:v>1.0204476131557916E-2</c:v>
                </c:pt>
                <c:pt idx="154">
                  <c:v>1.0253055007564793E-2</c:v>
                </c:pt>
                <c:pt idx="155">
                  <c:v>1.0301324248315041E-2</c:v>
                </c:pt>
                <c:pt idx="156">
                  <c:v>1.0349283124049523E-2</c:v>
                </c:pt>
                <c:pt idx="157">
                  <c:v>1.0396930938477994E-2</c:v>
                </c:pt>
                <c:pt idx="158">
                  <c:v>1.0444267029338103E-2</c:v>
                </c:pt>
                <c:pt idx="159">
                  <c:v>1.0491290768963556E-2</c:v>
                </c:pt>
                <c:pt idx="160">
                  <c:v>1.0538001564861604E-2</c:v>
                </c:pt>
                <c:pt idx="161">
                  <c:v>1.0584398860299968E-2</c:v>
                </c:pt>
                <c:pt idx="162">
                  <c:v>1.0630482134903353E-2</c:v>
                </c:pt>
                <c:pt idx="163">
                  <c:v>1.0676250905259692E-2</c:v>
                </c:pt>
                <c:pt idx="164">
                  <c:v>1.0721704725536262E-2</c:v>
                </c:pt>
                <c:pt idx="165">
                  <c:v>1.0766843188105793E-2</c:v>
                </c:pt>
                <c:pt idx="166">
                  <c:v>1.0811665924182746E-2</c:v>
                </c:pt>
                <c:pt idx="167">
                  <c:v>1.085617260446986E-2</c:v>
                </c:pt>
                <c:pt idx="168">
                  <c:v>1.0900362939815148E-2</c:v>
                </c:pt>
                <c:pt idx="169">
                  <c:v>1.0944236681879452E-2</c:v>
                </c:pt>
                <c:pt idx="170">
                  <c:v>1.0987793623814718E-2</c:v>
                </c:pt>
                <c:pt idx="171">
                  <c:v>1.103103360095312E-2</c:v>
                </c:pt>
                <c:pt idx="172">
                  <c:v>1.1073956491507182E-2</c:v>
                </c:pt>
                <c:pt idx="173">
                  <c:v>1.1116562217281026E-2</c:v>
                </c:pt>
                <c:pt idx="174">
                  <c:v>1.1158850744392912E-2</c:v>
                </c:pt>
                <c:pt idx="175">
                  <c:v>1.1200822084009146E-2</c:v>
                </c:pt>
                <c:pt idx="176">
                  <c:v>1.1242476293089582E-2</c:v>
                </c:pt>
                <c:pt idx="177">
                  <c:v>1.1283813475144778E-2</c:v>
                </c:pt>
                <c:pt idx="178">
                  <c:v>1.1324833781004974E-2</c:v>
                </c:pt>
                <c:pt idx="179">
                  <c:v>1.1365537409601022E-2</c:v>
                </c:pt>
                <c:pt idx="180">
                  <c:v>1.1405383939033181E-2</c:v>
                </c:pt>
                <c:pt idx="181">
                  <c:v>1.1444374228809553E-2</c:v>
                </c:pt>
                <c:pt idx="182">
                  <c:v>1.1482509229882587E-2</c:v>
                </c:pt>
                <c:pt idx="183">
                  <c:v>1.1519789980863433E-2</c:v>
                </c:pt>
                <c:pt idx="184">
                  <c:v>1.1556217604419479E-2</c:v>
                </c:pt>
                <c:pt idx="185">
                  <c:v>1.1591793303845022E-2</c:v>
                </c:pt>
                <c:pt idx="186">
                  <c:v>1.1626518359795588E-2</c:v>
                </c:pt>
                <c:pt idx="187">
                  <c:v>1.1660394127177056E-2</c:v>
                </c:pt>
                <c:pt idx="188">
                  <c:v>1.1693422032181213E-2</c:v>
                </c:pt>
                <c:pt idx="189">
                  <c:v>1.172560356945992E-2</c:v>
                </c:pt>
                <c:pt idx="190">
                  <c:v>1.1756940299430526E-2</c:v>
                </c:pt>
                <c:pt idx="191">
                  <c:v>1.1787433845705528E-2</c:v>
                </c:pt>
                <c:pt idx="192">
                  <c:v>1.1817085892640035E-2</c:v>
                </c:pt>
                <c:pt idx="193">
                  <c:v>1.1845898182990826E-2</c:v>
                </c:pt>
                <c:pt idx="194">
                  <c:v>1.1873872515681231E-2</c:v>
                </c:pt>
                <c:pt idx="195">
                  <c:v>1.1901010743666389E-2</c:v>
                </c:pt>
                <c:pt idx="196">
                  <c:v>1.1927314771893727E-2</c:v>
                </c:pt>
                <c:pt idx="197">
                  <c:v>1.1952786555353827E-2</c:v>
                </c:pt>
                <c:pt idx="198">
                  <c:v>1.1977428097217106E-2</c:v>
                </c:pt>
                <c:pt idx="199">
                  <c:v>1.2001241447051969E-2</c:v>
                </c:pt>
                <c:pt idx="200">
                  <c:v>1.2024228699120431E-2</c:v>
                </c:pt>
                <c:pt idx="201">
                  <c:v>1.2046391990747276E-2</c:v>
                </c:pt>
                <c:pt idx="202">
                  <c:v>1.2067733500759197E-2</c:v>
                </c:pt>
                <c:pt idx="203">
                  <c:v>1.2088255447990449E-2</c:v>
                </c:pt>
                <c:pt idx="204">
                  <c:v>1.2107960089851781E-2</c:v>
                </c:pt>
                <c:pt idx="205">
                  <c:v>1.2126849720959582E-2</c:v>
                </c:pt>
                <c:pt idx="206">
                  <c:v>1.2144926671822352E-2</c:v>
                </c:pt>
                <c:pt idx="207">
                  <c:v>1.2162193307581734E-2</c:v>
                </c:pt>
                <c:pt idx="208">
                  <c:v>1.2178652026805537E-2</c:v>
                </c:pt>
                <c:pt idx="209">
                  <c:v>1.2194305260330267E-2</c:v>
                </c:pt>
                <c:pt idx="210">
                  <c:v>1.2209155470150869E-2</c:v>
                </c:pt>
                <c:pt idx="211">
                  <c:v>1.2223205148355438E-2</c:v>
                </c:pt>
                <c:pt idx="212">
                  <c:v>1.223645681610286E-2</c:v>
                </c:pt>
                <c:pt idx="213">
                  <c:v>1.224891302264133E-2</c:v>
                </c:pt>
                <c:pt idx="214">
                  <c:v>1.2260576344365972E-2</c:v>
                </c:pt>
                <c:pt idx="215">
                  <c:v>1.2271449383913655E-2</c:v>
                </c:pt>
                <c:pt idx="216">
                  <c:v>1.2281534769293443E-2</c:v>
                </c:pt>
                <c:pt idx="217">
                  <c:v>1.2290835153050971E-2</c:v>
                </c:pt>
                <c:pt idx="218">
                  <c:v>1.2299353211465282E-2</c:v>
                </c:pt>
                <c:pt idx="219">
                  <c:v>1.2307091643776675E-2</c:v>
                </c:pt>
                <c:pt idx="220">
                  <c:v>1.2314053171444159E-2</c:v>
                </c:pt>
                <c:pt idx="221">
                  <c:v>1.2320240537431247E-2</c:v>
                </c:pt>
                <c:pt idx="222">
                  <c:v>1.2325656505518815E-2</c:v>
                </c:pt>
                <c:pt idx="223">
                  <c:v>1.2330303859643883E-2</c:v>
                </c:pt>
                <c:pt idx="224">
                  <c:v>1.2334185403263155E-2</c:v>
                </c:pt>
                <c:pt idx="225">
                  <c:v>1.2337303958740288E-2</c:v>
                </c:pt>
                <c:pt idx="226">
                  <c:v>1.2339662366755851E-2</c:v>
                </c:pt>
                <c:pt idx="227">
                  <c:v>1.2341263485739017E-2</c:v>
                </c:pt>
                <c:pt idx="228">
                  <c:v>1.2342110191320066E-2</c:v>
                </c:pt>
                <c:pt idx="229">
                  <c:v>1.2342205375802825E-2</c:v>
                </c:pt>
                <c:pt idx="230">
                  <c:v>1.2341551947656204E-2</c:v>
                </c:pt>
                <c:pt idx="231">
                  <c:v>1.234015283102404E-2</c:v>
                </c:pt>
                <c:pt idx="232">
                  <c:v>1.2338010965252487E-2</c:v>
                </c:pt>
                <c:pt idx="233">
                  <c:v>1.2335129304434233E-2</c:v>
                </c:pt>
                <c:pt idx="234">
                  <c:v>1.2331510816968835E-2</c:v>
                </c:pt>
                <c:pt idx="235">
                  <c:v>1.2327158485138557E-2</c:v>
                </c:pt>
                <c:pt idx="236">
                  <c:v>1.2322075304699039E-2</c:v>
                </c:pt>
                <c:pt idx="237">
                  <c:v>1.2316264284484218E-2</c:v>
                </c:pt>
                <c:pt idx="238">
                  <c:v>1.2309728446024947E-2</c:v>
                </c:pt>
                <c:pt idx="239">
                  <c:v>1.2302470823180716E-2</c:v>
                </c:pt>
                <c:pt idx="240">
                  <c:v>1.2294494461784013E-2</c:v>
                </c:pt>
                <c:pt idx="241">
                  <c:v>1.2285802419296799E-2</c:v>
                </c:pt>
                <c:pt idx="242">
                  <c:v>1.2276397764478602E-2</c:v>
                </c:pt>
                <c:pt idx="243">
                  <c:v>1.2266283577065808E-2</c:v>
                </c:pt>
                <c:pt idx="244">
                  <c:v>1.2255462947461718E-2</c:v>
                </c:pt>
                <c:pt idx="245">
                  <c:v>1.2243938976436908E-2</c:v>
                </c:pt>
                <c:pt idx="246">
                  <c:v>1.2231714774839558E-2</c:v>
                </c:pt>
                <c:pt idx="247">
                  <c:v>1.221879346331531E-2</c:v>
                </c:pt>
                <c:pt idx="248">
                  <c:v>1.2205178172036346E-2</c:v>
                </c:pt>
                <c:pt idx="249">
                  <c:v>1.2190872040439291E-2</c:v>
                </c:pt>
                <c:pt idx="250">
                  <c:v>1.2175878216971634E-2</c:v>
                </c:pt>
                <c:pt idx="251">
                  <c:v>1.2160199858846357E-2</c:v>
                </c:pt>
                <c:pt idx="252">
                  <c:v>1.2143840131804419E-2</c:v>
                </c:pt>
                <c:pt idx="253">
                  <c:v>1.2126802209884876E-2</c:v>
                </c:pt>
                <c:pt idx="254">
                  <c:v>1.2109089275202267E-2</c:v>
                </c:pt>
                <c:pt idx="255">
                  <c:v>1.2090704517731105E-2</c:v>
                </c:pt>
                <c:pt idx="256">
                  <c:v>1.2071651135097086E-2</c:v>
                </c:pt>
                <c:pt idx="257">
                  <c:v>1.2051932332374905E-2</c:v>
                </c:pt>
                <c:pt idx="258">
                  <c:v>1.2031551321892339E-2</c:v>
                </c:pt>
                <c:pt idx="259">
                  <c:v>1.2010511323040398E-2</c:v>
                </c:pt>
                <c:pt idx="260">
                  <c:v>1.198881556208938E-2</c:v>
                </c:pt>
                <c:pt idx="261">
                  <c:v>1.1966467272010523E-2</c:v>
                </c:pt>
                <c:pt idx="262">
                  <c:v>1.1943469692303142E-2</c:v>
                </c:pt>
                <c:pt idx="263">
                  <c:v>1.1919826068827008E-2</c:v>
                </c:pt>
                <c:pt idx="264">
                  <c:v>1.1895539653639806E-2</c:v>
                </c:pt>
                <c:pt idx="265">
                  <c:v>1.1870613704839475E-2</c:v>
                </c:pt>
                <c:pt idx="266">
                  <c:v>1.1845051486411294E-2</c:v>
                </c:pt>
                <c:pt idx="267">
                  <c:v>1.181885626807949E-2</c:v>
                </c:pt>
                <c:pt idx="268">
                  <c:v>1.1792031325163297E-2</c:v>
                </c:pt>
                <c:pt idx="269">
                  <c:v>1.1764579938437224E-2</c:v>
                </c:pt>
                <c:pt idx="270">
                  <c:v>1.173650539399545E-2</c:v>
                </c:pt>
                <c:pt idx="271">
                  <c:v>1.1707810983120183E-2</c:v>
                </c:pt>
                <c:pt idx="272">
                  <c:v>1.1678500002153844E-2</c:v>
                </c:pt>
                <c:pt idx="273">
                  <c:v>1.1648575752374955E-2</c:v>
                </c:pt>
                <c:pt idx="274">
                  <c:v>1.1618041539877612E-2</c:v>
                </c:pt>
                <c:pt idx="275">
                  <c:v>1.158690067545441E-2</c:v>
                </c:pt>
                <c:pt idx="276">
                  <c:v>1.1555156474482712E-2</c:v>
                </c:pt>
                <c:pt idx="277">
                  <c:v>1.1522812256814147E-2</c:v>
                </c:pt>
                <c:pt idx="278">
                  <c:v>1.1489871346667235E-2</c:v>
                </c:pt>
                <c:pt idx="279">
                  <c:v>1.1456337072523051E-2</c:v>
                </c:pt>
                <c:pt idx="280">
                  <c:v>1.1422212767023788E-2</c:v>
                </c:pt>
                <c:pt idx="281">
                  <c:v>1.1387501766874159E-2</c:v>
                </c:pt>
                <c:pt idx="282">
                  <c:v>1.1352207412745553E-2</c:v>
                </c:pt>
                <c:pt idx="283">
                  <c:v>1.1316333049182808E-2</c:v>
                </c:pt>
                <c:pt idx="284">
                  <c:v>1.1279882024513582E-2</c:v>
                </c:pt>
                <c:pt idx="285">
                  <c:v>1.1242857690760173E-2</c:v>
                </c:pt>
                <c:pt idx="286">
                  <c:v>1.1205263403553775E-2</c:v>
                </c:pt>
                <c:pt idx="287">
                  <c:v>1.1167102522051036E-2</c:v>
                </c:pt>
                <c:pt idx="288">
                  <c:v>1.1128378408852876E-2</c:v>
                </c:pt>
                <c:pt idx="289">
                  <c:v>1.1089094429925499E-2</c:v>
                </c:pt>
                <c:pt idx="290">
                  <c:v>1.1049253954523495E-2</c:v>
                </c:pt>
                <c:pt idx="291">
                  <c:v>1.100886035511502E-2</c:v>
                </c:pt>
                <c:pt idx="292">
                  <c:v>1.0967917007308937E-2</c:v>
                </c:pt>
                <c:pt idx="293">
                  <c:v>1.0926427289783889E-2</c:v>
                </c:pt>
                <c:pt idx="294">
                  <c:v>1.0884394584219241E-2</c:v>
                </c:pt>
                <c:pt idx="295">
                  <c:v>1.0841822275227819E-2</c:v>
                </c:pt>
                <c:pt idx="296">
                  <c:v>1.0798713750290408E-2</c:v>
                </c:pt>
                <c:pt idx="297">
                  <c:v>1.0755072399691945E-2</c:v>
                </c:pt>
                <c:pt idx="298">
                  <c:v>1.0710901616459361E-2</c:v>
                </c:pt>
                <c:pt idx="299">
                  <c:v>1.066620479630102E-2</c:v>
                </c:pt>
                <c:pt idx="300">
                  <c:v>1.0620985337547711E-2</c:v>
                </c:pt>
                <c:pt idx="301">
                  <c:v>1.0575246641095127E-2</c:v>
                </c:pt>
                <c:pt idx="302">
                  <c:v>1.0528992110347831E-2</c:v>
                </c:pt>
                <c:pt idx="303">
                  <c:v>1.0482225151164612E-2</c:v>
                </c:pt>
                <c:pt idx="304">
                  <c:v>1.0434949171805215E-2</c:v>
                </c:pt>
                <c:pt idx="305">
                  <c:v>1.0387167582878432E-2</c:v>
                </c:pt>
                <c:pt idx="306">
                  <c:v>1.0338883797291448E-2</c:v>
                </c:pt>
                <c:pt idx="307">
                  <c:v>1.0290101230200467E-2</c:v>
                </c:pt>
                <c:pt idx="308">
                  <c:v>1.0240823298962554E-2</c:v>
                </c:pt>
                <c:pt idx="309">
                  <c:v>1.019105342308866E-2</c:v>
                </c:pt>
                <c:pt idx="310">
                  <c:v>1.0140795024197787E-2</c:v>
                </c:pt>
                <c:pt idx="311">
                  <c:v>1.0090051525972289E-2</c:v>
                </c:pt>
                <c:pt idx="312">
                  <c:v>1.0038826354114242E-2</c:v>
                </c:pt>
                <c:pt idx="313">
                  <c:v>9.9871229363028714E-3</c:v>
                </c:pt>
                <c:pt idx="314">
                  <c:v>9.934944702153007E-3</c:v>
                </c:pt>
                <c:pt idx="315">
                  <c:v>9.8822950831745377E-3</c:v>
                </c:pt>
                <c:pt idx="316">
                  <c:v>9.829177512732816E-3</c:v>
                </c:pt>
                <c:pt idx="317">
                  <c:v>9.7755954260100187E-3</c:v>
                </c:pt>
                <c:pt idx="318">
                  <c:v>9.7215522599674153E-3</c:v>
                </c:pt>
                <c:pt idx="319">
                  <c:v>9.6670514533085273E-3</c:v>
                </c:pt>
                <c:pt idx="320">
                  <c:v>9.6120964464431399E-3</c:v>
                </c:pt>
                <c:pt idx="321">
                  <c:v>9.5566906814521721E-3</c:v>
                </c:pt>
                <c:pt idx="322">
                  <c:v>9.5008376020533445E-3</c:v>
                </c:pt>
                <c:pt idx="323">
                  <c:v>9.4445406535676561E-3</c:v>
                </c:pt>
                <c:pt idx="324">
                  <c:v>9.3878032828866222E-3</c:v>
                </c:pt>
                <c:pt idx="325">
                  <c:v>9.3306289384402722E-3</c:v>
                </c:pt>
                <c:pt idx="326">
                  <c:v>9.2730210701658742E-3</c:v>
                </c:pt>
                <c:pt idx="327">
                  <c:v>9.2149831294773693E-3</c:v>
                </c:pt>
                <c:pt idx="328">
                  <c:v>9.1565185692355083E-3</c:v>
                </c:pt>
                <c:pt idx="329">
                  <c:v>9.0976308437186407E-3</c:v>
                </c:pt>
                <c:pt idx="330">
                  <c:v>9.0383234085941889E-3</c:v>
                </c:pt>
                <c:pt idx="331">
                  <c:v>8.978599720890738E-3</c:v>
                </c:pt>
                <c:pt idx="332">
                  <c:v>8.9184632389707526E-3</c:v>
                </c:pt>
                <c:pt idx="333">
                  <c:v>8.8579174225039085E-3</c:v>
                </c:pt>
                <c:pt idx="334">
                  <c:v>8.7969657324410023E-3</c:v>
                </c:pt>
                <c:pt idx="335">
                  <c:v>8.7356116309884341E-3</c:v>
                </c:pt>
                <c:pt idx="336">
                  <c:v>8.6738585815832724E-3</c:v>
                </c:pt>
                <c:pt idx="337">
                  <c:v>8.6117100488688272E-3</c:v>
                </c:pt>
                <c:pt idx="338">
                  <c:v>8.5491694986707875E-3</c:v>
                </c:pt>
                <c:pt idx="339">
                  <c:v>8.4862403979738561E-3</c:v>
                </c:pt>
                <c:pt idx="340">
                  <c:v>8.4229262148989032E-3</c:v>
                </c:pt>
                <c:pt idx="341">
                  <c:v>8.3592304186805959E-3</c:v>
                </c:pt>
                <c:pt idx="342">
                  <c:v>8.2951564796455227E-3</c:v>
                </c:pt>
                <c:pt idx="343">
                  <c:v>8.2307078691907769E-3</c:v>
                </c:pt>
                <c:pt idx="344">
                  <c:v>8.1658880597630015E-3</c:v>
                </c:pt>
                <c:pt idx="345">
                  <c:v>8.1007005248378717E-3</c:v>
                </c:pt>
                <c:pt idx="346">
                  <c:v>8.0351487389000303E-3</c:v>
                </c:pt>
                <c:pt idx="347">
                  <c:v>7.9692361774234173E-3</c:v>
                </c:pt>
                <c:pt idx="348">
                  <c:v>7.902966316852042E-3</c:v>
                </c:pt>
                <c:pt idx="349">
                  <c:v>7.8363426345811477E-3</c:v>
                </c:pt>
                <c:pt idx="350">
                  <c:v>7.7693686089387731E-3</c:v>
                </c:pt>
                <c:pt idx="351">
                  <c:v>7.7020477191676959E-3</c:v>
                </c:pt>
                <c:pt idx="352">
                  <c:v>7.634383445407766E-3</c:v>
                </c:pt>
                <c:pt idx="353">
                  <c:v>7.5663792686785948E-3</c:v>
                </c:pt>
                <c:pt idx="354">
                  <c:v>7.4980386708626123E-3</c:v>
                </c:pt>
                <c:pt idx="355">
                  <c:v>7.4293651346884829E-3</c:v>
                </c:pt>
                <c:pt idx="356">
                  <c:v>7.3603621437148591E-3</c:v>
                </c:pt>
                <c:pt idx="357">
                  <c:v>7.2910331823144809E-3</c:v>
                </c:pt>
                <c:pt idx="358">
                  <c:v>7.2213817356586042E-3</c:v>
                </c:pt>
                <c:pt idx="359">
                  <c:v>7.1514112897017625E-3</c:v>
                </c:pt>
                <c:pt idx="360">
                  <c:v>7.0811253311668437E-3</c:v>
                </c:pt>
                <c:pt idx="361">
                  <c:v>7.0105273475304887E-3</c:v>
                </c:pt>
                <c:pt idx="362">
                  <c:v>6.9396208270087901E-3</c:v>
                </c:pt>
                <c:pt idx="363">
                  <c:v>6.8684092585433116E-3</c:v>
                </c:pt>
                <c:pt idx="364">
                  <c:v>6.7968961317873972E-3</c:v>
                </c:pt>
                <c:pt idx="365">
                  <c:v>6.7250849370927776E-3</c:v>
                </c:pt>
                <c:pt idx="366">
                  <c:v>6.6529791654964861E-3</c:v>
                </c:pt>
                <c:pt idx="367">
                  <c:v>6.5805823087080424E-3</c:v>
                </c:pt>
                <c:pt idx="368">
                  <c:v>6.5078978590969476E-3</c:v>
                </c:pt>
                <c:pt idx="369">
                  <c:v>6.434929309680446E-3</c:v>
                </c:pt>
                <c:pt idx="370">
                  <c:v>6.3616801541115913E-3</c:v>
                </c:pt>
                <c:pt idx="371">
                  <c:v>6.2881538866675782E-3</c:v>
                </c:pt>
                <c:pt idx="372">
                  <c:v>6.2143540022383736E-3</c:v>
                </c:pt>
                <c:pt idx="373">
                  <c:v>6.1402839963156297E-3</c:v>
                </c:pt>
                <c:pt idx="374">
                  <c:v>6.0659473649818706E-3</c:v>
                </c:pt>
                <c:pt idx="375">
                  <c:v>5.9913476048999879E-3</c:v>
                </c:pt>
                <c:pt idx="376">
                  <c:v>5.9164882133030108E-3</c:v>
                </c:pt>
                <c:pt idx="377">
                  <c:v>5.8413726879841827E-3</c:v>
                </c:pt>
                <c:pt idx="378">
                  <c:v>5.7660045272873292E-3</c:v>
                </c:pt>
                <c:pt idx="379">
                  <c:v>5.6903872300975494E-3</c:v>
                </c:pt>
                <c:pt idx="380">
                  <c:v>5.6145242958322026E-3</c:v>
                </c:pt>
                <c:pt idx="381">
                  <c:v>5.5384192244322368E-3</c:v>
                </c:pt>
                <c:pt idx="382">
                  <c:v>5.4620755163538471E-3</c:v>
                </c:pt>
                <c:pt idx="383">
                  <c:v>5.3854966725604891E-3</c:v>
                </c:pt>
                <c:pt idx="384">
                  <c:v>5.3086861945152476E-3</c:v>
                </c:pt>
                <c:pt idx="385">
                  <c:v>5.231647584173606E-3</c:v>
                </c:pt>
                <c:pt idx="386">
                  <c:v>5.1543843439766064E-3</c:v>
                </c:pt>
                <c:pt idx="387">
                  <c:v>5.0768999768444519E-3</c:v>
                </c:pt>
                <c:pt idx="388">
                  <c:v>4.9991979861705588E-3</c:v>
                </c:pt>
                <c:pt idx="389">
                  <c:v>4.9212818758161067E-3</c:v>
                </c:pt>
                <c:pt idx="390">
                  <c:v>4.8431551501051176E-3</c:v>
                </c:pt>
                <c:pt idx="391">
                  <c:v>4.7648213138201043E-3</c:v>
                </c:pt>
                <c:pt idx="392">
                  <c:v>4.6862838721983512E-3</c:v>
                </c:pt>
                <c:pt idx="393">
                  <c:v>4.6075463309288708E-3</c:v>
                </c:pt>
                <c:pt idx="394">
                  <c:v>4.5286121961501113E-3</c:v>
                </c:pt>
                <c:pt idx="395">
                  <c:v>4.4494849744485003E-3</c:v>
                </c:pt>
                <c:pt idx="396">
                  <c:v>4.3701681728578945E-3</c:v>
                </c:pt>
                <c:pt idx="397">
                  <c:v>4.2906652988600616E-3</c:v>
                </c:pt>
                <c:pt idx="398">
                  <c:v>4.2109798603863118E-3</c:v>
                </c:pt>
                <c:pt idx="399">
                  <c:v>4.1311153658204038E-3</c:v>
                </c:pt>
                <c:pt idx="400">
                  <c:v>4.0510753240029177E-3</c:v>
                </c:pt>
                <c:pt idx="401">
                  <c:v>3.9708632442372717E-3</c:v>
                </c:pt>
                <c:pt idx="402">
                  <c:v>3.8904826362976147E-3</c:v>
                </c:pt>
                <c:pt idx="403">
                  <c:v>3.8099370104388627E-3</c:v>
                </c:pt>
                <c:pt idx="404">
                  <c:v>3.7292298774092027E-3</c:v>
                </c:pt>
                <c:pt idx="405">
                  <c:v>3.6483647484654266E-3</c:v>
                </c:pt>
                <c:pt idx="406">
                  <c:v>3.5673451353915534E-3</c:v>
                </c:pt>
                <c:pt idx="407">
                  <c:v>3.4861745505212626E-3</c:v>
                </c:pt>
                <c:pt idx="408">
                  <c:v>3.4048565067647837E-3</c:v>
                </c:pt>
                <c:pt idx="409">
                  <c:v>3.3233945176409929E-3</c:v>
                </c:pt>
                <c:pt idx="410">
                  <c:v>3.241792097315655E-3</c:v>
                </c:pt>
                <c:pt idx="411">
                  <c:v>3.1600527606469205E-3</c:v>
                </c:pt>
                <c:pt idx="412">
                  <c:v>3.0781800232394375E-3</c:v>
                </c:pt>
                <c:pt idx="413">
                  <c:v>2.9961774015087508E-3</c:v>
                </c:pt>
                <c:pt idx="414">
                  <c:v>2.914048412758032E-3</c:v>
                </c:pt>
                <c:pt idx="415">
                  <c:v>2.8317965752696745E-3</c:v>
                </c:pt>
                <c:pt idx="416">
                  <c:v>2.7494254084149106E-3</c:v>
                </c:pt>
                <c:pt idx="417">
                  <c:v>2.6669384327853846E-3</c:v>
                </c:pt>
                <c:pt idx="418">
                  <c:v>2.5843391703516574E-3</c:v>
                </c:pt>
                <c:pt idx="419">
                  <c:v>2.5016311446549367E-3</c:v>
                </c:pt>
                <c:pt idx="420">
                  <c:v>2.4188178810400779E-3</c:v>
                </c:pt>
                <c:pt idx="421">
                  <c:v>2.335902906940216E-3</c:v>
                </c:pt>
                <c:pt idx="422">
                  <c:v>2.2528897522264713E-3</c:v>
                </c:pt>
                <c:pt idx="423">
                  <c:v>2.1697819496403316E-3</c:v>
                </c:pt>
                <c:pt idx="424">
                  <c:v>2.0865830353319912E-3</c:v>
                </c:pt>
                <c:pt idx="425">
                  <c:v>2.0032965495357189E-3</c:v>
                </c:pt>
                <c:pt idx="426">
                  <c:v>1.9199260374242295E-3</c:v>
                </c:pt>
                <c:pt idx="427">
                  <c:v>1.8364750501993765E-3</c:v>
                </c:pt>
                <c:pt idx="428">
                  <c:v>1.7529471464984964E-3</c:v>
                </c:pt>
                <c:pt idx="429">
                  <c:v>1.6693458942277004E-3</c:v>
                </c:pt>
                <c:pt idx="430">
                  <c:v>1.585674872980631E-3</c:v>
                </c:pt>
                <c:pt idx="431">
                  <c:v>1.5019376772722642E-3</c:v>
                </c:pt>
                <c:pt idx="432">
                  <c:v>1.4181379209263038E-3</c:v>
                </c:pt>
                <c:pt idx="433">
                  <c:v>1.3342792431255933E-3</c:v>
                </c:pt>
                <c:pt idx="434">
                  <c:v>1.2503653169093597E-3</c:v>
                </c:pt>
                <c:pt idx="435">
                  <c:v>1.1663998613537828E-3</c:v>
                </c:pt>
                <c:pt idx="436">
                  <c:v>1.0823866594420264E-3</c:v>
                </c:pt>
                <c:pt idx="437">
                  <c:v>9.9832958498387325E-4</c:v>
                </c:pt>
                <c:pt idx="438">
                  <c:v>9.1423264442183302E-4</c:v>
                </c:pt>
                <c:pt idx="439">
                  <c:v>8.3010004409925827E-4</c:v>
                </c:pt>
                <c:pt idx="440">
                  <c:v>7.4593630312074616E-4</c:v>
                </c:pt>
                <c:pt idx="441">
                  <c:v>6.6174645243585685E-4</c:v>
                </c:pt>
                <c:pt idx="442">
                  <c:v>5.7753640818543946E-4</c:v>
                </c:pt>
                <c:pt idx="443">
                  <c:v>4.9331372759094919E-4</c:v>
                </c:pt>
                <c:pt idx="444">
                  <c:v>4.090892985850457E-4</c:v>
                </c:pt>
                <c:pt idx="445">
                  <c:v>3.2488165645133151E-4</c:v>
                </c:pt>
                <c:pt idx="446">
                  <c:v>2.4073035048499872E-4</c:v>
                </c:pt>
                <c:pt idx="447">
                  <c:v>1.5675227558142695E-4</c:v>
                </c:pt>
                <c:pt idx="448">
                  <c:v>7.3582823406119643E-5</c:v>
                </c:pt>
                <c:pt idx="449">
                  <c:v>2.2000387295893472E-5</c:v>
                </c:pt>
                <c:pt idx="450">
                  <c:v>9.8899480775456748E-5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7.5579428418055659E-5</c:v>
                </c:pt>
                <c:pt idx="1">
                  <c:v>7.5576948801981992E-5</c:v>
                </c:pt>
                <c:pt idx="2">
                  <c:v>7.5571989732299642E-5</c:v>
                </c:pt>
                <c:pt idx="3">
                  <c:v>7.5564551534018661E-5</c:v>
                </c:pt>
                <c:pt idx="4">
                  <c:v>7.5554634694854062E-5</c:v>
                </c:pt>
                <c:pt idx="5">
                  <c:v>7.5542239865465926E-5</c:v>
                </c:pt>
                <c:pt idx="6">
                  <c:v>7.5527367859779961E-5</c:v>
                </c:pt>
                <c:pt idx="7">
                  <c:v>7.551001965538855E-5</c:v>
                </c:pt>
                <c:pt idx="8">
                  <c:v>7.5490196394032612E-5</c:v>
                </c:pt>
                <c:pt idx="9">
                  <c:v>7.5467899382164827E-5</c:v>
                </c:pt>
                <c:pt idx="10">
                  <c:v>7.544313009159455E-5</c:v>
                </c:pt>
                <c:pt idx="11">
                  <c:v>7.5415890160214822E-5</c:v>
                </c:pt>
                <c:pt idx="12">
                  <c:v>7.5386181392812161E-5</c:v>
                </c:pt>
                <c:pt idx="13">
                  <c:v>7.5354005761959754E-5</c:v>
                </c:pt>
                <c:pt idx="14">
                  <c:v>7.5319365408994636E-5</c:v>
                </c:pt>
                <c:pt idx="15">
                  <c:v>7.5282262645079691E-5</c:v>
                </c:pt>
                <c:pt idx="16">
                  <c:v>7.5242699952351256E-5</c:v>
                </c:pt>
                <c:pt idx="17">
                  <c:v>7.5200679985153212E-5</c:v>
                </c:pt>
                <c:pt idx="18">
                  <c:v>7.5156205571358598E-5</c:v>
                </c:pt>
                <c:pt idx="19">
                  <c:v>7.5109279713779511E-5</c:v>
                </c:pt>
                <c:pt idx="20">
                  <c:v>7.5059905591666747E-5</c:v>
                </c:pt>
                <c:pt idx="21">
                  <c:v>7.5008086562300009E-5</c:v>
                </c:pt>
                <c:pt idx="22">
                  <c:v>7.4953826162670108E-5</c:v>
                </c:pt>
                <c:pt idx="23">
                  <c:v>7.4897128111254377E-5</c:v>
                </c:pt>
                <c:pt idx="24">
                  <c:v>7.483799630988659E-5</c:v>
                </c:pt>
                <c:pt idx="25">
                  <c:v>7.4776434845723154E-5</c:v>
                </c:pt>
                <c:pt idx="26">
                  <c:v>7.4712447993306499E-5</c:v>
                </c:pt>
                <c:pt idx="27">
                  <c:v>7.4646040216728063E-5</c:v>
                </c:pt>
                <c:pt idx="28">
                  <c:v>7.4577216171891627E-5</c:v>
                </c:pt>
                <c:pt idx="29">
                  <c:v>7.4505980708879617E-5</c:v>
                </c:pt>
                <c:pt idx="30">
                  <c:v>7.4432338874423621E-5</c:v>
                </c:pt>
                <c:pt idx="31">
                  <c:v>7.4356295914481264E-5</c:v>
                </c:pt>
                <c:pt idx="32">
                  <c:v>7.4277857276921415E-5</c:v>
                </c:pt>
                <c:pt idx="33">
                  <c:v>7.4197028614319798E-5</c:v>
                </c:pt>
                <c:pt idx="34">
                  <c:v>7.411381578686719E-5</c:v>
                </c:pt>
                <c:pt idx="35">
                  <c:v>7.4028224865392382E-5</c:v>
                </c:pt>
                <c:pt idx="36">
                  <c:v>7.3940262134502459E-5</c:v>
                </c:pt>
                <c:pt idx="37">
                  <c:v>7.3849934095842549E-5</c:v>
                </c:pt>
                <c:pt idx="38">
                  <c:v>7.3757247471477845E-5</c:v>
                </c:pt>
                <c:pt idx="39">
                  <c:v>7.3662209207400251E-5</c:v>
                </c:pt>
                <c:pt idx="40">
                  <c:v>7.3564826477162752E-5</c:v>
                </c:pt>
                <c:pt idx="41">
                  <c:v>7.3465106685643937E-5</c:v>
                </c:pt>
                <c:pt idx="42">
                  <c:v>7.3363057472945859E-5</c:v>
                </c:pt>
                <c:pt idx="43">
                  <c:v>7.3258686718428157E-5</c:v>
                </c:pt>
                <c:pt idx="44">
                  <c:v>7.3152002544881617E-5</c:v>
                </c:pt>
                <c:pt idx="45">
                  <c:v>7.3043013322844386E-5</c:v>
                </c:pt>
                <c:pt idx="46">
                  <c:v>7.2931727675064245E-5</c:v>
                </c:pt>
                <c:pt idx="47">
                  <c:v>7.2818154481110229E-5</c:v>
                </c:pt>
                <c:pt idx="48">
                  <c:v>7.2702302882137525E-5</c:v>
                </c:pt>
                <c:pt idx="49">
                  <c:v>7.2584182285808892E-5</c:v>
                </c:pt>
                <c:pt idx="50">
                  <c:v>7.2463802371376738E-5</c:v>
                </c:pt>
                <c:pt idx="51">
                  <c:v>7.2341173094929738E-5</c:v>
                </c:pt>
                <c:pt idx="52">
                  <c:v>7.2216304694807892E-5</c:v>
                </c:pt>
                <c:pt idx="53">
                  <c:v>7.2089207697190264E-5</c:v>
                </c:pt>
                <c:pt idx="54">
                  <c:v>7.1959892921859953E-5</c:v>
                </c:pt>
                <c:pt idx="55">
                  <c:v>7.1828371488150114E-5</c:v>
                </c:pt>
                <c:pt idx="56">
                  <c:v>7.1694654821076413E-5</c:v>
                </c:pt>
                <c:pt idx="57">
                  <c:v>7.1558754657659817E-5</c:v>
                </c:pt>
                <c:pt idx="58">
                  <c:v>7.1420683053444986E-5</c:v>
                </c:pt>
                <c:pt idx="59">
                  <c:v>7.1280452389219261E-5</c:v>
                </c:pt>
                <c:pt idx="60">
                  <c:v>7.113807537793692E-5</c:v>
                </c:pt>
                <c:pt idx="61">
                  <c:v>7.0993565071854464E-5</c:v>
                </c:pt>
                <c:pt idx="62">
                  <c:v>7.0846934869881858E-5</c:v>
                </c:pt>
                <c:pt idx="63">
                  <c:v>7.0698198525155468E-5</c:v>
                </c:pt>
                <c:pt idx="64">
                  <c:v>7.0547370152838245E-5</c:v>
                </c:pt>
                <c:pt idx="65">
                  <c:v>7.039446423815301E-5</c:v>
                </c:pt>
                <c:pt idx="66">
                  <c:v>7.0239495644654689E-5</c:v>
                </c:pt>
                <c:pt idx="67">
                  <c:v>7.008247962274744E-5</c:v>
                </c:pt>
                <c:pt idx="68">
                  <c:v>6.9923431818453297E-5</c:v>
                </c:pt>
                <c:pt idx="69">
                  <c:v>6.9762368282438116E-5</c:v>
                </c:pt>
                <c:pt idx="70">
                  <c:v>6.9599305479301626E-5</c:v>
                </c:pt>
                <c:pt idx="71">
                  <c:v>6.94342602971382E-5</c:v>
                </c:pt>
                <c:pt idx="72">
                  <c:v>6.9267250057374939E-5</c:v>
                </c:pt>
                <c:pt idx="73">
                  <c:v>6.9098292524893951E-5</c:v>
                </c:pt>
                <c:pt idx="74">
                  <c:v>6.8927405918446004E-5</c:v>
                </c:pt>
                <c:pt idx="75">
                  <c:v>6.8754608921362347E-5</c:v>
                </c:pt>
                <c:pt idx="76">
                  <c:v>6.8579920692572348E-5</c:v>
                </c:pt>
                <c:pt idx="77">
                  <c:v>6.8403360877933753E-5</c:v>
                </c:pt>
                <c:pt idx="78">
                  <c:v>6.8224949621883626E-5</c:v>
                </c:pt>
                <c:pt idx="79">
                  <c:v>6.8044707579416948E-5</c:v>
                </c:pt>
                <c:pt idx="80">
                  <c:v>6.7862655928400904E-5</c:v>
                </c:pt>
                <c:pt idx="81">
                  <c:v>6.7678816382232241E-5</c:v>
                </c:pt>
                <c:pt idx="82">
                  <c:v>6.7493211202845793E-5</c:v>
                </c:pt>
                <c:pt idx="83">
                  <c:v>6.7305863214081764E-5</c:v>
                </c:pt>
                <c:pt idx="84">
                  <c:v>6.7116795815419652E-5</c:v>
                </c:pt>
                <c:pt idx="85">
                  <c:v>6.6926032996086755E-5</c:v>
                </c:pt>
                <c:pt idx="86">
                  <c:v>6.6733599349549198E-5</c:v>
                </c:pt>
                <c:pt idx="87">
                  <c:v>6.6539520088393258E-5</c:v>
                </c:pt>
                <c:pt idx="88">
                  <c:v>6.6343821059604798E-5</c:v>
                </c:pt>
                <c:pt idx="89">
                  <c:v>6.6146528760254779E-5</c:v>
                </c:pt>
                <c:pt idx="90">
                  <c:v>6.5947670353598353E-5</c:v>
                </c:pt>
                <c:pt idx="91">
                  <c:v>6.574727368559527E-5</c:v>
                </c:pt>
                <c:pt idx="92">
                  <c:v>6.5545367301858874E-5</c:v>
                </c:pt>
                <c:pt idx="93">
                  <c:v>6.5341980465041265E-5</c:v>
                </c:pt>
                <c:pt idx="94">
                  <c:v>6.513714317266125E-5</c:v>
                </c:pt>
                <c:pt idx="95">
                  <c:v>6.4930886175382373E-5</c:v>
                </c:pt>
                <c:pt idx="96">
                  <c:v>6.472324099574705E-5</c:v>
                </c:pt>
                <c:pt idx="97">
                  <c:v>6.4514239947373425E-5</c:v>
                </c:pt>
                <c:pt idx="98">
                  <c:v>6.4303916154620359E-5</c:v>
                </c:pt>
                <c:pt idx="99">
                  <c:v>6.4092303572726007E-5</c:v>
                </c:pt>
                <c:pt idx="100">
                  <c:v>6.3879437008424933E-5</c:v>
                </c:pt>
                <c:pt idx="101">
                  <c:v>6.3665352141047693E-5</c:v>
                </c:pt>
                <c:pt idx="102">
                  <c:v>6.3450085544106681E-5</c:v>
                </c:pt>
                <c:pt idx="103">
                  <c:v>6.3233674707371132E-5</c:v>
                </c:pt>
                <c:pt idx="104">
                  <c:v>6.3016158059433063E-5</c:v>
                </c:pt>
                <c:pt idx="105">
                  <c:v>6.2797574990765723E-5</c:v>
                </c:pt>
                <c:pt idx="106">
                  <c:v>6.2577965877274341E-5</c:v>
                </c:pt>
                <c:pt idx="107">
                  <c:v>6.2357372104338539E-5</c:v>
                </c:pt>
                <c:pt idx="108">
                  <c:v>6.2135836091344285E-5</c:v>
                </c:pt>
                <c:pt idx="109">
                  <c:v>6.1913401316701728E-5</c:v>
                </c:pt>
                <c:pt idx="110">
                  <c:v>6.1690112343344521E-5</c:v>
                </c:pt>
                <c:pt idx="111">
                  <c:v>6.1466014844703792E-5</c:v>
                </c:pt>
                <c:pt idx="112">
                  <c:v>6.1241155631149032E-5</c:v>
                </c:pt>
                <c:pt idx="113">
                  <c:v>6.1015582676885776E-5</c:v>
                </c:pt>
                <c:pt idx="114">
                  <c:v>6.0789345147298095E-5</c:v>
                </c:pt>
                <c:pt idx="115">
                  <c:v>6.0562493426722001E-5</c:v>
                </c:pt>
                <c:pt idx="116">
                  <c:v>6.0335079146633065E-5</c:v>
                </c:pt>
                <c:pt idx="117">
                  <c:v>6.0107155214229482E-5</c:v>
                </c:pt>
                <c:pt idx="118">
                  <c:v>5.9878775841388664E-5</c:v>
                </c:pt>
                <c:pt idx="119">
                  <c:v>5.9649996573972939E-5</c:v>
                </c:pt>
                <c:pt idx="120">
                  <c:v>5.9420874321456398E-5</c:v>
                </c:pt>
                <c:pt idx="121">
                  <c:v>5.9191467386841818E-5</c:v>
                </c:pt>
                <c:pt idx="122">
                  <c:v>5.8961835496832899E-5</c:v>
                </c:pt>
                <c:pt idx="123">
                  <c:v>5.8732039832223233E-5</c:v>
                </c:pt>
                <c:pt idx="124">
                  <c:v>5.8502143058459152E-5</c:v>
                </c:pt>
                <c:pt idx="125">
                  <c:v>5.8272209356329616E-5</c:v>
                </c:pt>
                <c:pt idx="126">
                  <c:v>5.8042304452731185E-5</c:v>
                </c:pt>
                <c:pt idx="127">
                  <c:v>5.7812495651451632E-5</c:v>
                </c:pt>
                <c:pt idx="128">
                  <c:v>5.7582851863910187E-5</c:v>
                </c:pt>
                <c:pt idx="129">
                  <c:v>5.7353443639787197E-5</c:v>
                </c:pt>
                <c:pt idx="130">
                  <c:v>5.7124343197470027E-5</c:v>
                </c:pt>
                <c:pt idx="131">
                  <c:v>5.689562445423595E-5</c:v>
                </c:pt>
                <c:pt idx="132">
                  <c:v>5.6667363056086494E-5</c:v>
                </c:pt>
                <c:pt idx="133">
                  <c:v>5.6439636407140758E-5</c:v>
                </c:pt>
                <c:pt idx="134">
                  <c:v>5.6212523698488692E-5</c:v>
                </c:pt>
                <c:pt idx="135">
                  <c:v>5.5986105936397481E-5</c:v>
                </c:pt>
                <c:pt idx="136">
                  <c:v>5.5760465969757003E-5</c:v>
                </c:pt>
                <c:pt idx="137">
                  <c:v>5.5535688516642466E-5</c:v>
                </c:pt>
                <c:pt idx="138">
                  <c:v>5.531186018986423E-5</c:v>
                </c:pt>
                <c:pt idx="139">
                  <c:v>5.5089069521366224E-5</c:v>
                </c:pt>
                <c:pt idx="140">
                  <c:v>5.4867406985326457E-5</c:v>
                </c:pt>
                <c:pt idx="141">
                  <c:v>5.4646965019804008E-5</c:v>
                </c:pt>
                <c:pt idx="142">
                  <c:v>5.4427838046768008E-5</c:v>
                </c:pt>
                <c:pt idx="143">
                  <c:v>5.4210122490335675E-5</c:v>
                </c:pt>
                <c:pt idx="144">
                  <c:v>5.3993916793037147E-5</c:v>
                </c:pt>
                <c:pt idx="145">
                  <c:v>5.3779321429915942E-5</c:v>
                </c:pt>
                <c:pt idx="146">
                  <c:v>5.3566438920265383E-5</c:v>
                </c:pt>
                <c:pt idx="147">
                  <c:v>5.3355373836792265E-5</c:v>
                </c:pt>
                <c:pt idx="148">
                  <c:v>5.3146232811990758E-5</c:v>
                </c:pt>
                <c:pt idx="149">
                  <c:v>5.2939124541501551E-5</c:v>
                </c:pt>
                <c:pt idx="150">
                  <c:v>5.2734159784223342E-5</c:v>
                </c:pt>
                <c:pt idx="151">
                  <c:v>5.2531451358936828E-5</c:v>
                </c:pt>
                <c:pt idx="152">
                  <c:v>5.2331114137194709E-5</c:v>
                </c:pt>
                <c:pt idx="153">
                  <c:v>5.2133265032225777E-5</c:v>
                </c:pt>
                <c:pt idx="154">
                  <c:v>5.1938022983596027E-5</c:v>
                </c:pt>
                <c:pt idx="155">
                  <c:v>5.1745508937366412E-5</c:v>
                </c:pt>
                <c:pt idx="156">
                  <c:v>5.1555845821484097E-5</c:v>
                </c:pt>
                <c:pt idx="157">
                  <c:v>5.136915851614316E-5</c:v>
                </c:pt>
                <c:pt idx="158">
                  <c:v>5.1185573818850927E-5</c:v>
                </c:pt>
                <c:pt idx="159">
                  <c:v>5.1005220403938776E-5</c:v>
                </c:pt>
                <c:pt idx="160">
                  <c:v>5.0828228776259569E-5</c:v>
                </c:pt>
                <c:pt idx="161">
                  <c:v>5.0654731218820838E-5</c:v>
                </c:pt>
                <c:pt idx="162">
                  <c:v>5.0484861734110752E-5</c:v>
                </c:pt>
                <c:pt idx="163">
                  <c:v>5.0318755978884908E-5</c:v>
                </c:pt>
                <c:pt idx="164">
                  <c:v>5.015655119219538E-5</c:v>
                </c:pt>
                <c:pt idx="165">
                  <c:v>4.9998386116459713E-5</c:v>
                </c:pt>
                <c:pt idx="166">
                  <c:v>4.9844400911386635E-5</c:v>
                </c:pt>
                <c:pt idx="167">
                  <c:v>4.9694737060597257E-5</c:v>
                </c:pt>
                <c:pt idx="168">
                  <c:v>4.9549537270805898E-5</c:v>
                </c:pt>
                <c:pt idx="169">
                  <c:v>4.9408945363453154E-5</c:v>
                </c:pt>
                <c:pt idx="170">
                  <c:v>4.9273106158715398E-5</c:v>
                </c:pt>
                <c:pt idx="171">
                  <c:v>4.9142165351850089E-5</c:v>
                </c:pt>
                <c:pt idx="172">
                  <c:v>4.9016269381874364E-5</c:v>
                </c:pt>
                <c:pt idx="173">
                  <c:v>4.8895565292616087E-5</c:v>
                </c:pt>
                <c:pt idx="174">
                  <c:v>4.8780200586220787E-5</c:v>
                </c:pt>
                <c:pt idx="175">
                  <c:v>4.8670323069245692E-5</c:v>
                </c:pt>
                <c:pt idx="176">
                  <c:v>4.8566080691522056E-5</c:v>
                </c:pt>
                <c:pt idx="177">
                  <c:v>4.8467621378019712E-5</c:v>
                </c:pt>
                <c:pt idx="178">
                  <c:v>4.837509285400237E-5</c:v>
                </c:pt>
                <c:pt idx="179">
                  <c:v>4.8288642463818828E-5</c:v>
                </c:pt>
                <c:pt idx="180">
                  <c:v>4.7362594043605381E-5</c:v>
                </c:pt>
                <c:pt idx="181">
                  <c:v>4.6441332882532491E-5</c:v>
                </c:pt>
                <c:pt idx="182">
                  <c:v>4.552492566889167E-5</c:v>
                </c:pt>
                <c:pt idx="183">
                  <c:v>4.4613443849956918E-5</c:v>
                </c:pt>
                <c:pt idx="184">
                  <c:v>4.3706964050924463E-5</c:v>
                </c:pt>
                <c:pt idx="185">
                  <c:v>4.2805568537293783E-5</c:v>
                </c:pt>
                <c:pt idx="186">
                  <c:v>4.190934572580395E-5</c:v>
                </c:pt>
                <c:pt idx="187">
                  <c:v>4.1018390749700364E-5</c:v>
                </c:pt>
                <c:pt idx="188">
                  <c:v>4.0132806084856614E-5</c:v>
                </c:pt>
                <c:pt idx="189">
                  <c:v>3.9252702244127299E-5</c:v>
                </c:pt>
                <c:pt idx="190">
                  <c:v>3.8378198548273923E-5</c:v>
                </c:pt>
                <c:pt idx="191">
                  <c:v>3.7509423982900468E-5</c:v>
                </c:pt>
                <c:pt idx="192">
                  <c:v>3.6646518152074776E-5</c:v>
                </c:pt>
                <c:pt idx="193">
                  <c:v>3.5789632340711605E-5</c:v>
                </c:pt>
                <c:pt idx="194">
                  <c:v>3.4938930699370602E-5</c:v>
                </c:pt>
                <c:pt idx="195">
                  <c:v>3.4094591566893082E-5</c:v>
                </c:pt>
                <c:pt idx="196">
                  <c:v>3.3256808948280508E-5</c:v>
                </c:pt>
                <c:pt idx="197">
                  <c:v>3.2425794167415453E-5</c:v>
                </c:pt>
                <c:pt idx="198">
                  <c:v>3.1601777716648078E-5</c:v>
                </c:pt>
                <c:pt idx="199">
                  <c:v>3.0785011327912123E-5</c:v>
                </c:pt>
                <c:pt idx="200">
                  <c:v>2.9975770292872931E-5</c:v>
                </c:pt>
                <c:pt idx="201">
                  <c:v>2.917435606260145E-5</c:v>
                </c:pt>
                <c:pt idx="202">
                  <c:v>2.8381099160332267E-5</c:v>
                </c:pt>
                <c:pt idx="203">
                  <c:v>2.7596362443870094E-5</c:v>
                </c:pt>
                <c:pt idx="204">
                  <c:v>2.6820544756955461E-5</c:v>
                </c:pt>
                <c:pt idx="205">
                  <c:v>2.6054085011083776E-5</c:v>
                </c:pt>
                <c:pt idx="206">
                  <c:v>2.5297466740450778E-5</c:v>
                </c:pt>
                <c:pt idx="207">
                  <c:v>2.4551223172240714E-5</c:v>
                </c:pt>
                <c:pt idx="208">
                  <c:v>2.38159428514956E-5</c:v>
                </c:pt>
                <c:pt idx="209">
                  <c:v>2.3092275853083657E-5</c:v>
                </c:pt>
                <c:pt idx="210">
                  <c:v>2.2380940601165934E-5</c:v>
                </c:pt>
                <c:pt idx="211">
                  <c:v>2.1682731296838315E-5</c:v>
                </c:pt>
                <c:pt idx="212">
                  <c:v>2.0998525924431834E-5</c:v>
                </c:pt>
                <c:pt idx="213">
                  <c:v>2.0329294762647072E-5</c:v>
                </c:pt>
                <c:pt idx="214">
                  <c:v>1.9676109263821192E-5</c:v>
                </c:pt>
                <c:pt idx="215">
                  <c:v>1.9040151077973896E-5</c:v>
                </c:pt>
                <c:pt idx="216">
                  <c:v>1.8422720882205784E-5</c:v>
                </c:pt>
                <c:pt idx="217">
                  <c:v>1.7825246525139251E-5</c:v>
                </c:pt>
                <c:pt idx="218">
                  <c:v>1.7249289806582703E-5</c:v>
                </c:pt>
                <c:pt idx="219">
                  <c:v>1.6696550984427555E-5</c:v>
                </c:pt>
                <c:pt idx="220">
                  <c:v>1.6168869841050071E-5</c:v>
                </c:pt>
                <c:pt idx="221">
                  <c:v>1.566822186901571E-5</c:v>
                </c:pt>
                <c:pt idx="222">
                  <c:v>1.519670788676976E-5</c:v>
                </c:pt>
                <c:pt idx="223">
                  <c:v>1.4756535227950736E-5</c:v>
                </c:pt>
                <c:pt idx="224">
                  <c:v>1.4349988647004887E-5</c:v>
                </c:pt>
                <c:pt idx="225">
                  <c:v>1.3979389354322529E-5</c:v>
                </c:pt>
                <c:pt idx="226">
                  <c:v>1.3647041247178809E-5</c:v>
                </c:pt>
                <c:pt idx="227">
                  <c:v>1.3355164522846068E-5</c:v>
                </c:pt>
                <c:pt idx="228">
                  <c:v>1.3105818456883819E-5</c:v>
                </c:pt>
                <c:pt idx="229">
                  <c:v>1.2900817082400632E-5</c:v>
                </c:pt>
                <c:pt idx="230">
                  <c:v>1.2741643526305458E-5</c:v>
                </c:pt>
                <c:pt idx="231">
                  <c:v>1.2629370400393866E-5</c:v>
                </c:pt>
                <c:pt idx="232">
                  <c:v>1.256459439381977E-5</c:v>
                </c:pt>
                <c:pt idx="233">
                  <c:v>1.2547392648435216E-5</c:v>
                </c:pt>
                <c:pt idx="234">
                  <c:v>1.2577306480234703E-5</c:v>
                </c:pt>
                <c:pt idx="235">
                  <c:v>1.2653354802600764E-5</c:v>
                </c:pt>
                <c:pt idx="236">
                  <c:v>1.2774075851870085E-5</c:v>
                </c:pt>
                <c:pt idx="237">
                  <c:v>1.2937592342873136E-5</c:v>
                </c:pt>
                <c:pt idx="238">
                  <c:v>1.3141692731485405E-5</c:v>
                </c:pt>
                <c:pt idx="239">
                  <c:v>1.338392024515791E-5</c:v>
                </c:pt>
                <c:pt idx="240">
                  <c:v>1.3661661753736912E-5</c:v>
                </c:pt>
                <c:pt idx="241">
                  <c:v>1.3972230039809563E-5</c:v>
                </c:pt>
                <c:pt idx="242">
                  <c:v>1.4312935071660602E-5</c:v>
                </c:pt>
                <c:pt idx="243">
                  <c:v>1.4681141982642474E-5</c:v>
                </c:pt>
                <c:pt idx="244">
                  <c:v>1.507431525912682E-5</c:v>
                </c:pt>
                <c:pt idx="245">
                  <c:v>1.5490049955216378E-5</c:v>
                </c:pt>
                <c:pt idx="246">
                  <c:v>1.5926091559532965E-5</c:v>
                </c:pt>
                <c:pt idx="247">
                  <c:v>1.638034650947959E-5</c:v>
                </c:pt>
                <c:pt idx="248">
                  <c:v>1.6850885396162592E-5</c:v>
                </c:pt>
                <c:pt idx="249">
                  <c:v>1.7335940746009388E-5</c:v>
                </c:pt>
                <c:pt idx="250">
                  <c:v>1.7833901000842488E-5</c:v>
                </c:pt>
                <c:pt idx="251">
                  <c:v>1.8343302017449051E-5</c:v>
                </c:pt>
                <c:pt idx="252">
                  <c:v>1.8862817115354844E-5</c:v>
                </c:pt>
                <c:pt idx="253">
                  <c:v>1.9391246441899542E-5</c:v>
                </c:pt>
                <c:pt idx="254">
                  <c:v>1.9927506206813074E-5</c:v>
                </c:pt>
                <c:pt idx="255">
                  <c:v>2.0470618165370229E-5</c:v>
                </c:pt>
                <c:pt idx="256">
                  <c:v>2.1019699596039425E-5</c:v>
                </c:pt>
                <c:pt idx="257">
                  <c:v>2.1573953919379178E-5</c:v>
                </c:pt>
                <c:pt idx="258">
                  <c:v>2.2132662033328702E-5</c:v>
                </c:pt>
                <c:pt idx="259">
                  <c:v>2.2695174389963044E-5</c:v>
                </c:pt>
                <c:pt idx="260">
                  <c:v>2.3260903805039897E-5</c:v>
                </c:pt>
                <c:pt idx="261">
                  <c:v>2.3829318970000218E-5</c:v>
                </c:pt>
                <c:pt idx="262">
                  <c:v>2.4399938623139104E-5</c:v>
                </c:pt>
                <c:pt idx="263">
                  <c:v>2.4972326329864214E-5</c:v>
                </c:pt>
                <c:pt idx="264">
                  <c:v>2.5546085819376547E-5</c:v>
                </c:pt>
                <c:pt idx="265">
                  <c:v>2.6120856825327828E-5</c:v>
                </c:pt>
                <c:pt idx="266">
                  <c:v>2.6696311380008864E-5</c:v>
                </c:pt>
                <c:pt idx="267">
                  <c:v>2.7272150514683046E-5</c:v>
                </c:pt>
                <c:pt idx="268">
                  <c:v>2.7848101322297468E-5</c:v>
                </c:pt>
                <c:pt idx="269">
                  <c:v>2.8423914342643773E-5</c:v>
                </c:pt>
                <c:pt idx="270">
                  <c:v>2.8999361233876821E-5</c:v>
                </c:pt>
                <c:pt idx="271">
                  <c:v>2.9574232697994088E-5</c:v>
                </c:pt>
                <c:pt idx="272">
                  <c:v>3.0148336631347289E-5</c:v>
                </c:pt>
                <c:pt idx="273">
                  <c:v>3.0721496474457878E-5</c:v>
                </c:pt>
                <c:pt idx="274">
                  <c:v>3.1293549738322457E-5</c:v>
                </c:pt>
                <c:pt idx="275">
                  <c:v>3.1864346687022472E-5</c:v>
                </c:pt>
                <c:pt idx="276">
                  <c:v>3.2433749158806482E-5</c:v>
                </c:pt>
                <c:pt idx="277">
                  <c:v>3.3001629509909347E-5</c:v>
                </c:pt>
                <c:pt idx="278">
                  <c:v>3.3567869667231023E-5</c:v>
                </c:pt>
                <c:pt idx="279">
                  <c:v>3.4132360277641492E-5</c:v>
                </c:pt>
                <c:pt idx="280">
                  <c:v>3.4694999943126588E-5</c:v>
                </c:pt>
                <c:pt idx="281">
                  <c:v>3.5255694532266097E-5</c:v>
                </c:pt>
                <c:pt idx="282">
                  <c:v>3.5814356559656495E-5</c:v>
                </c:pt>
                <c:pt idx="283">
                  <c:v>3.6370904625876797E-5</c:v>
                </c:pt>
                <c:pt idx="284">
                  <c:v>3.692526291146158E-5</c:v>
                </c:pt>
                <c:pt idx="285">
                  <c:v>3.7477360719104842E-5</c:v>
                </c:pt>
                <c:pt idx="286">
                  <c:v>3.8027132058986224E-5</c:v>
                </c:pt>
                <c:pt idx="287">
                  <c:v>3.8574515272697232E-5</c:v>
                </c:pt>
                <c:pt idx="288">
                  <c:v>3.9119452691759678E-5</c:v>
                </c:pt>
                <c:pt idx="289">
                  <c:v>3.9661890327182237E-5</c:v>
                </c:pt>
                <c:pt idx="290">
                  <c:v>4.0201777586898439E-5</c:v>
                </c:pt>
                <c:pt idx="291">
                  <c:v>4.0739067018280944E-5</c:v>
                </c:pt>
                <c:pt idx="292">
                  <c:v>4.1273714073235413E-5</c:v>
                </c:pt>
                <c:pt idx="293">
                  <c:v>4.1805676893649859E-5</c:v>
                </c:pt>
                <c:pt idx="294">
                  <c:v>4.2334916115216075E-5</c:v>
                </c:pt>
                <c:pt idx="295">
                  <c:v>4.28613946878522E-5</c:v>
                </c:pt>
                <c:pt idx="296">
                  <c:v>4.3385077711143183E-5</c:v>
                </c:pt>
                <c:pt idx="297">
                  <c:v>4.3905932283382614E-5</c:v>
                </c:pt>
                <c:pt idx="298">
                  <c:v>4.4423927362946598E-5</c:v>
                </c:pt>
                <c:pt idx="299">
                  <c:v>4.493903364086126E-5</c:v>
                </c:pt>
                <c:pt idx="300">
                  <c:v>4.5451223423542073E-5</c:v>
                </c:pt>
                <c:pt idx="301">
                  <c:v>4.5960470524785449E-5</c:v>
                </c:pt>
                <c:pt idx="302">
                  <c:v>4.6466750166186282E-5</c:v>
                </c:pt>
                <c:pt idx="303">
                  <c:v>4.6970038885236156E-5</c:v>
                </c:pt>
                <c:pt idx="304">
                  <c:v>4.7470314450430265E-5</c:v>
                </c:pt>
                <c:pt idx="305">
                  <c:v>4.7967555782776718E-5</c:v>
                </c:pt>
                <c:pt idx="306">
                  <c:v>4.8461742883159538E-5</c:v>
                </c:pt>
                <c:pt idx="307">
                  <c:v>4.8952856765059501E-5</c:v>
                </c:pt>
                <c:pt idx="308">
                  <c:v>4.9440879392183504E-5</c:v>
                </c:pt>
                <c:pt idx="309">
                  <c:v>4.9925793620595016E-5</c:v>
                </c:pt>
                <c:pt idx="310">
                  <c:v>5.0407583144976081E-5</c:v>
                </c:pt>
                <c:pt idx="311">
                  <c:v>5.0886232448684731E-5</c:v>
                </c:pt>
                <c:pt idx="312">
                  <c:v>5.1361726757302679E-5</c:v>
                </c:pt>
                <c:pt idx="313">
                  <c:v>5.1834051995395245E-5</c:v>
                </c:pt>
                <c:pt idx="314">
                  <c:v>5.23031947462302E-5</c:v>
                </c:pt>
                <c:pt idx="315">
                  <c:v>5.2769142214224489E-5</c:v>
                </c:pt>
                <c:pt idx="316">
                  <c:v>5.3231882189908234E-5</c:v>
                </c:pt>
                <c:pt idx="317">
                  <c:v>5.3691403017213194E-5</c:v>
                </c:pt>
                <c:pt idx="318">
                  <c:v>5.4147693562909722E-5</c:v>
                </c:pt>
                <c:pt idx="319">
                  <c:v>5.4600743188030958E-5</c:v>
                </c:pt>
                <c:pt idx="320">
                  <c:v>5.5050541721136458E-5</c:v>
                </c:pt>
                <c:pt idx="321">
                  <c:v>5.5497079433280307E-5</c:v>
                </c:pt>
                <c:pt idx="322">
                  <c:v>5.594034701455893E-5</c:v>
                </c:pt>
                <c:pt idx="323">
                  <c:v>5.6380335552125113E-5</c:v>
                </c:pt>
                <c:pt idx="324">
                  <c:v>5.6817036509562871E-5</c:v>
                </c:pt>
                <c:pt idx="325">
                  <c:v>5.7250441707527145E-5</c:v>
                </c:pt>
                <c:pt idx="326">
                  <c:v>5.768054330555942E-5</c:v>
                </c:pt>
                <c:pt idx="327">
                  <c:v>5.8107333784997327E-5</c:v>
                </c:pt>
                <c:pt idx="328">
                  <c:v>5.8530805932903087E-5</c:v>
                </c:pt>
                <c:pt idx="329">
                  <c:v>5.895095282694113E-5</c:v>
                </c:pt>
                <c:pt idx="330">
                  <c:v>5.9367767821140675E-5</c:v>
                </c:pt>
                <c:pt idx="331">
                  <c:v>5.9781244532483857E-5</c:v>
                </c:pt>
                <c:pt idx="332">
                  <c:v>6.0191376828264603E-5</c:v>
                </c:pt>
                <c:pt idx="333">
                  <c:v>6.0598158814167598E-5</c:v>
                </c:pt>
                <c:pt idx="334">
                  <c:v>6.1001584823020056E-5</c:v>
                </c:pt>
                <c:pt idx="335">
                  <c:v>6.1401649404173005E-5</c:v>
                </c:pt>
                <c:pt idx="336">
                  <c:v>6.1798347313471514E-5</c:v>
                </c:pt>
                <c:pt idx="337">
                  <c:v>6.2191673503776446E-5</c:v>
                </c:pt>
                <c:pt idx="338">
                  <c:v>6.2581623116003107E-5</c:v>
                </c:pt>
                <c:pt idx="339">
                  <c:v>6.296819147064416E-5</c:v>
                </c:pt>
                <c:pt idx="340">
                  <c:v>6.3351374059747068E-5</c:v>
                </c:pt>
                <c:pt idx="341">
                  <c:v>6.3731166539317889E-5</c:v>
                </c:pt>
                <c:pt idx="342">
                  <c:v>6.4107564722125672E-5</c:v>
                </c:pt>
                <c:pt idx="343">
                  <c:v>6.4480564570882834E-5</c:v>
                </c:pt>
                <c:pt idx="344">
                  <c:v>6.4850162191779569E-5</c:v>
                </c:pt>
                <c:pt idx="345">
                  <c:v>6.5216353828350483E-5</c:v>
                </c:pt>
                <c:pt idx="346">
                  <c:v>6.5579135855654516E-5</c:v>
                </c:pt>
                <c:pt idx="347">
                  <c:v>6.5938504774749388E-5</c:v>
                </c:pt>
                <c:pt idx="348">
                  <c:v>6.6294457207443711E-5</c:v>
                </c:pt>
                <c:pt idx="349">
                  <c:v>6.6646989891310521E-5</c:v>
                </c:pt>
                <c:pt idx="350">
                  <c:v>6.699609967494761E-5</c:v>
                </c:pt>
                <c:pt idx="351">
                  <c:v>6.7341783513470363E-5</c:v>
                </c:pt>
                <c:pt idx="352">
                  <c:v>6.7684038464224235E-5</c:v>
                </c:pt>
                <c:pt idx="353">
                  <c:v>6.8022861682704417E-5</c:v>
                </c:pt>
                <c:pt idx="354">
                  <c:v>6.8358250418671461E-5</c:v>
                </c:pt>
                <c:pt idx="355">
                  <c:v>6.869020201245171E-5</c:v>
                </c:pt>
                <c:pt idx="356">
                  <c:v>6.9018713891413021E-5</c:v>
                </c:pt>
                <c:pt idx="357">
                  <c:v>6.9343783566605673E-5</c:v>
                </c:pt>
                <c:pt idx="358">
                  <c:v>6.9665408629559922E-5</c:v>
                </c:pt>
                <c:pt idx="359">
                  <c:v>6.9983586749231976E-5</c:v>
                </c:pt>
                <c:pt idx="360">
                  <c:v>7.0298315669090175E-5</c:v>
                </c:pt>
                <c:pt idx="361">
                  <c:v>7.0609593204334274E-5</c:v>
                </c:pt>
                <c:pt idx="362">
                  <c:v>7.0917417239240688E-5</c:v>
                </c:pt>
                <c:pt idx="363">
                  <c:v>7.1221785724627574E-5</c:v>
                </c:pt>
                <c:pt idx="364">
                  <c:v>7.1522696675433065E-5</c:v>
                </c:pt>
                <c:pt idx="365">
                  <c:v>7.1820148168401214E-5</c:v>
                </c:pt>
                <c:pt idx="366">
                  <c:v>7.2114138339870207E-5</c:v>
                </c:pt>
                <c:pt idx="367">
                  <c:v>7.2404665383657494E-5</c:v>
                </c:pt>
                <c:pt idx="368">
                  <c:v>7.2691727549037291E-5</c:v>
                </c:pt>
                <c:pt idx="369">
                  <c:v>7.2975323138805575E-5</c:v>
                </c:pt>
                <c:pt idx="370">
                  <c:v>7.325545050742847E-5</c:v>
                </c:pt>
                <c:pt idx="371">
                  <c:v>7.353210805926996E-5</c:v>
                </c:pt>
                <c:pt idx="372">
                  <c:v>7.3805294246894932E-5</c:v>
                </c:pt>
                <c:pt idx="373">
                  <c:v>7.4075007569444012E-5</c:v>
                </c:pt>
                <c:pt idx="374">
                  <c:v>7.4341246571076963E-5</c:v>
                </c:pt>
                <c:pt idx="375">
                  <c:v>7.4604009839480961E-5</c:v>
                </c:pt>
                <c:pt idx="376">
                  <c:v>7.4863296004440988E-5</c:v>
                </c:pt>
                <c:pt idx="377">
                  <c:v>7.5119103736469552E-5</c:v>
                </c:pt>
                <c:pt idx="378">
                  <c:v>7.537143174549265E-5</c:v>
                </c:pt>
                <c:pt idx="379">
                  <c:v>7.5620278779589621E-5</c:v>
                </c:pt>
                <c:pt idx="380">
                  <c:v>7.586564362378428E-5</c:v>
                </c:pt>
                <c:pt idx="381">
                  <c:v>7.6107525098885253E-5</c:v>
                </c:pt>
                <c:pt idx="382">
                  <c:v>7.6345922060372934E-5</c:v>
                </c:pt>
                <c:pt idx="383">
                  <c:v>7.658083339733125E-5</c:v>
                </c:pt>
                <c:pt idx="384">
                  <c:v>7.681225803142218E-5</c:v>
                </c:pt>
                <c:pt idx="385">
                  <c:v>7.7040194915901136E-5</c:v>
                </c:pt>
                <c:pt idx="386">
                  <c:v>7.7264643034671352E-5</c:v>
                </c:pt>
                <c:pt idx="387">
                  <c:v>7.7485601401375661E-5</c:v>
                </c:pt>
                <c:pt idx="388">
                  <c:v>7.7703069058524102E-5</c:v>
                </c:pt>
                <c:pt idx="389">
                  <c:v>7.7917045076655698E-5</c:v>
                </c:pt>
                <c:pt idx="390">
                  <c:v>7.8127528553532965E-5</c:v>
                </c:pt>
                <c:pt idx="391">
                  <c:v>7.8334518613368042E-5</c:v>
                </c:pt>
                <c:pt idx="392">
                  <c:v>7.8538014406078583E-5</c:v>
                </c:pt>
                <c:pt idx="393">
                  <c:v>7.8738015106572776E-5</c:v>
                </c:pt>
                <c:pt idx="394">
                  <c:v>7.8934519914061876E-5</c:v>
                </c:pt>
                <c:pt idx="395">
                  <c:v>7.9127528051399349E-5</c:v>
                </c:pt>
                <c:pt idx="396">
                  <c:v>7.9317038764445456E-5</c:v>
                </c:pt>
                <c:pt idx="397">
                  <c:v>7.9503051321456173E-5</c:v>
                </c:pt>
                <c:pt idx="398">
                  <c:v>7.9685565012495809E-5</c:v>
                </c:pt>
                <c:pt idx="399">
                  <c:v>7.986457914887196E-5</c:v>
                </c:pt>
                <c:pt idx="400">
                  <c:v>8.00400930625923E-5</c:v>
                </c:pt>
                <c:pt idx="401">
                  <c:v>8.0212106105841965E-5</c:v>
                </c:pt>
                <c:pt idx="402">
                  <c:v>8.0380617650481406E-5</c:v>
                </c:pt>
                <c:pt idx="403">
                  <c:v>8.0545627087562997E-5</c:v>
                </c:pt>
                <c:pt idx="404">
                  <c:v>8.0707133826866647E-5</c:v>
                </c:pt>
                <c:pt idx="405">
                  <c:v>8.086513729645294E-5</c:v>
                </c:pt>
                <c:pt idx="406">
                  <c:v>8.101963694223381E-5</c:v>
                </c:pt>
                <c:pt idx="407">
                  <c:v>8.11706322275595E-5</c:v>
                </c:pt>
                <c:pt idx="408">
                  <c:v>8.1318122632821713E-5</c:v>
                </c:pt>
                <c:pt idx="409">
                  <c:v>8.146210765507214E-5</c:v>
                </c:pt>
                <c:pt idx="410">
                  <c:v>8.1602586807655821E-5</c:v>
                </c:pt>
                <c:pt idx="411">
                  <c:v>8.1739559619858996E-5</c:v>
                </c:pt>
                <c:pt idx="412">
                  <c:v>8.1873025636570727E-5</c:v>
                </c:pt>
                <c:pt idx="413">
                  <c:v>8.200298441795799E-5</c:v>
                </c:pt>
                <c:pt idx="414">
                  <c:v>8.2129435539153651E-5</c:v>
                </c:pt>
                <c:pt idx="415">
                  <c:v>8.2252378589957193E-5</c:v>
                </c:pt>
                <c:pt idx="416">
                  <c:v>8.2371813174547326E-5</c:v>
                </c:pt>
                <c:pt idx="417">
                  <c:v>8.2487738911206647E-5</c:v>
                </c:pt>
                <c:pt idx="418">
                  <c:v>8.2600155432057269E-5</c:v>
                </c:pt>
                <c:pt idx="419">
                  <c:v>8.2709062382808023E-5</c:v>
                </c:pt>
                <c:pt idx="420">
                  <c:v>8.281445942251202E-5</c:v>
                </c:pt>
                <c:pt idx="421">
                  <c:v>8.2916346223334565E-5</c:v>
                </c:pt>
                <c:pt idx="422">
                  <c:v>8.3014722470331473E-5</c:v>
                </c:pt>
                <c:pt idx="423">
                  <c:v>8.3109587861237004E-5</c:v>
                </c:pt>
                <c:pt idx="424">
                  <c:v>8.3200942106261252E-5</c:v>
                </c:pt>
                <c:pt idx="425">
                  <c:v>8.3288784927897059E-5</c:v>
                </c:pt>
                <c:pt idx="426">
                  <c:v>8.3373116060735786E-5</c:v>
                </c:pt>
                <c:pt idx="427">
                  <c:v>8.3453935251291995E-5</c:v>
                </c:pt>
                <c:pt idx="428">
                  <c:v>8.3531242257836645E-5</c:v>
                </c:pt>
                <c:pt idx="429">
                  <c:v>8.3605036850238786E-5</c:v>
                </c:pt>
                <c:pt idx="430">
                  <c:v>8.3675318809815327E-5</c:v>
                </c:pt>
                <c:pt idx="431">
                  <c:v>8.3742087929188913E-5</c:v>
                </c:pt>
                <c:pt idx="432">
                  <c:v>8.3805344012153563E-5</c:v>
                </c:pt>
                <c:pt idx="433">
                  <c:v>8.3865086873548053E-5</c:v>
                </c:pt>
                <c:pt idx="434">
                  <c:v>8.3921316339136714E-5</c:v>
                </c:pt>
                <c:pt idx="435">
                  <c:v>8.3974032245497741E-5</c:v>
                </c:pt>
                <c:pt idx="436">
                  <c:v>8.4023234439918628E-5</c:v>
                </c:pt>
                <c:pt idx="437">
                  <c:v>8.4068922780298824E-5</c:v>
                </c:pt>
                <c:pt idx="438">
                  <c:v>8.411109713505916E-5</c:v>
                </c:pt>
                <c:pt idx="439">
                  <c:v>8.4149757383058637E-5</c:v>
                </c:pt>
                <c:pt idx="440">
                  <c:v>8.4184903413517422E-5</c:v>
                </c:pt>
                <c:pt idx="441">
                  <c:v>8.4216535125947048E-5</c:v>
                </c:pt>
                <c:pt idx="442">
                  <c:v>8.4244652430086859E-5</c:v>
                </c:pt>
                <c:pt idx="443">
                  <c:v>8.4269255245847356E-5</c:v>
                </c:pt>
                <c:pt idx="444">
                  <c:v>8.4290343503259617E-5</c:v>
                </c:pt>
                <c:pt idx="445">
                  <c:v>8.4307917142431598E-5</c:v>
                </c:pt>
                <c:pt idx="446">
                  <c:v>8.4321976113510449E-5</c:v>
                </c:pt>
                <c:pt idx="447">
                  <c:v>8.4332520376651185E-5</c:v>
                </c:pt>
                <c:pt idx="448">
                  <c:v>8.4339549901991937E-5</c:v>
                </c:pt>
                <c:pt idx="449">
                  <c:v>8.4343064669635128E-5</c:v>
                </c:pt>
                <c:pt idx="450">
                  <c:v>8.4343064669635128E-5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-604.78878374920225</c:v>
                </c:pt>
                <c:pt idx="1">
                  <c:v>-604.78878374920225</c:v>
                </c:pt>
                <c:pt idx="2">
                  <c:v>-604.78878374920225</c:v>
                </c:pt>
                <c:pt idx="3">
                  <c:v>-604.78878374920225</c:v>
                </c:pt>
                <c:pt idx="4">
                  <c:v>-604.78878374920225</c:v>
                </c:pt>
                <c:pt idx="5">
                  <c:v>-604.78878374920225</c:v>
                </c:pt>
                <c:pt idx="6">
                  <c:v>-604.78878374920225</c:v>
                </c:pt>
                <c:pt idx="7">
                  <c:v>-604.78878374920225</c:v>
                </c:pt>
                <c:pt idx="8">
                  <c:v>-604.78878374920225</c:v>
                </c:pt>
                <c:pt idx="9">
                  <c:v>-604.78878374920225</c:v>
                </c:pt>
                <c:pt idx="10">
                  <c:v>-604.78878374920225</c:v>
                </c:pt>
                <c:pt idx="11">
                  <c:v>-604.78878374920225</c:v>
                </c:pt>
                <c:pt idx="12">
                  <c:v>-604.78878374920225</c:v>
                </c:pt>
                <c:pt idx="13">
                  <c:v>-604.78878374920225</c:v>
                </c:pt>
                <c:pt idx="14">
                  <c:v>-604.78878374920225</c:v>
                </c:pt>
                <c:pt idx="15">
                  <c:v>-604.78878374920225</c:v>
                </c:pt>
                <c:pt idx="16">
                  <c:v>-604.78878374920225</c:v>
                </c:pt>
                <c:pt idx="17">
                  <c:v>-604.78878374920225</c:v>
                </c:pt>
                <c:pt idx="18">
                  <c:v>-604.78878374920225</c:v>
                </c:pt>
                <c:pt idx="19">
                  <c:v>-604.78878374920225</c:v>
                </c:pt>
                <c:pt idx="20">
                  <c:v>-604.78878374920225</c:v>
                </c:pt>
                <c:pt idx="21">
                  <c:v>-604.78878374920225</c:v>
                </c:pt>
                <c:pt idx="22">
                  <c:v>-604.78878374920225</c:v>
                </c:pt>
                <c:pt idx="23">
                  <c:v>-604.78878374920225</c:v>
                </c:pt>
                <c:pt idx="24">
                  <c:v>-604.78878374920225</c:v>
                </c:pt>
                <c:pt idx="25">
                  <c:v>-604.78878374920225</c:v>
                </c:pt>
                <c:pt idx="26">
                  <c:v>-604.78878374920225</c:v>
                </c:pt>
                <c:pt idx="27">
                  <c:v>-604.78878374920225</c:v>
                </c:pt>
                <c:pt idx="28">
                  <c:v>-604.78878374920225</c:v>
                </c:pt>
                <c:pt idx="29">
                  <c:v>-604.78878374920225</c:v>
                </c:pt>
                <c:pt idx="30">
                  <c:v>-604.78878374920225</c:v>
                </c:pt>
                <c:pt idx="31">
                  <c:v>-604.78878374920225</c:v>
                </c:pt>
                <c:pt idx="32">
                  <c:v>-604.78878374920225</c:v>
                </c:pt>
                <c:pt idx="33">
                  <c:v>-604.78878374920225</c:v>
                </c:pt>
                <c:pt idx="34">
                  <c:v>-604.78878374920225</c:v>
                </c:pt>
                <c:pt idx="35">
                  <c:v>-604.78878374920225</c:v>
                </c:pt>
                <c:pt idx="36">
                  <c:v>-604.78878374920225</c:v>
                </c:pt>
                <c:pt idx="37">
                  <c:v>-604.78878374920225</c:v>
                </c:pt>
                <c:pt idx="38">
                  <c:v>-604.78878374920225</c:v>
                </c:pt>
                <c:pt idx="39">
                  <c:v>-604.78878374920225</c:v>
                </c:pt>
                <c:pt idx="40">
                  <c:v>-604.78878374920225</c:v>
                </c:pt>
                <c:pt idx="41">
                  <c:v>-604.78878374920225</c:v>
                </c:pt>
                <c:pt idx="42">
                  <c:v>-604.78878374920225</c:v>
                </c:pt>
                <c:pt idx="43">
                  <c:v>-604.78878374920225</c:v>
                </c:pt>
                <c:pt idx="44">
                  <c:v>-604.78878374920225</c:v>
                </c:pt>
                <c:pt idx="45">
                  <c:v>-604.78878374920225</c:v>
                </c:pt>
                <c:pt idx="46">
                  <c:v>-604.78878374920225</c:v>
                </c:pt>
                <c:pt idx="47">
                  <c:v>-604.78878374920225</c:v>
                </c:pt>
                <c:pt idx="48">
                  <c:v>-604.78878374920225</c:v>
                </c:pt>
                <c:pt idx="49">
                  <c:v>-604.78878374920225</c:v>
                </c:pt>
                <c:pt idx="50">
                  <c:v>-604.78878374920225</c:v>
                </c:pt>
                <c:pt idx="51">
                  <c:v>-604.78878374920225</c:v>
                </c:pt>
                <c:pt idx="52">
                  <c:v>-604.78878374920225</c:v>
                </c:pt>
                <c:pt idx="53">
                  <c:v>-604.78878374920225</c:v>
                </c:pt>
                <c:pt idx="54">
                  <c:v>-604.78878374920225</c:v>
                </c:pt>
                <c:pt idx="55">
                  <c:v>-604.78878374920225</c:v>
                </c:pt>
                <c:pt idx="56">
                  <c:v>-604.78878374920225</c:v>
                </c:pt>
                <c:pt idx="57">
                  <c:v>-604.78878374920225</c:v>
                </c:pt>
                <c:pt idx="58">
                  <c:v>-604.78878374920225</c:v>
                </c:pt>
                <c:pt idx="59">
                  <c:v>-604.78878374920225</c:v>
                </c:pt>
                <c:pt idx="60">
                  <c:v>-604.78878374920225</c:v>
                </c:pt>
                <c:pt idx="61">
                  <c:v>-604.78878374920225</c:v>
                </c:pt>
                <c:pt idx="62">
                  <c:v>-604.78878374920225</c:v>
                </c:pt>
                <c:pt idx="63">
                  <c:v>-604.78878374920225</c:v>
                </c:pt>
                <c:pt idx="64">
                  <c:v>-604.78878374920225</c:v>
                </c:pt>
                <c:pt idx="65">
                  <c:v>-604.78878374920225</c:v>
                </c:pt>
                <c:pt idx="66">
                  <c:v>-604.78878374920225</c:v>
                </c:pt>
                <c:pt idx="67">
                  <c:v>-604.78878374920225</c:v>
                </c:pt>
                <c:pt idx="68">
                  <c:v>-604.78878374920225</c:v>
                </c:pt>
                <c:pt idx="69">
                  <c:v>-604.78878374920225</c:v>
                </c:pt>
                <c:pt idx="70">
                  <c:v>-604.78878374920225</c:v>
                </c:pt>
                <c:pt idx="71">
                  <c:v>-604.78878374920225</c:v>
                </c:pt>
                <c:pt idx="72">
                  <c:v>-604.78878374920225</c:v>
                </c:pt>
                <c:pt idx="73">
                  <c:v>-604.78878374920225</c:v>
                </c:pt>
                <c:pt idx="74">
                  <c:v>-604.78878374920225</c:v>
                </c:pt>
                <c:pt idx="75">
                  <c:v>-604.78878374920225</c:v>
                </c:pt>
                <c:pt idx="76">
                  <c:v>-604.78878374920225</c:v>
                </c:pt>
                <c:pt idx="77">
                  <c:v>-604.78878374920225</c:v>
                </c:pt>
                <c:pt idx="78">
                  <c:v>-604.78878374920225</c:v>
                </c:pt>
                <c:pt idx="79">
                  <c:v>-604.78878374920225</c:v>
                </c:pt>
                <c:pt idx="80">
                  <c:v>-604.78878374920225</c:v>
                </c:pt>
                <c:pt idx="81">
                  <c:v>-604.78878374920225</c:v>
                </c:pt>
                <c:pt idx="82">
                  <c:v>-604.78878374920225</c:v>
                </c:pt>
                <c:pt idx="83">
                  <c:v>-604.78878374920225</c:v>
                </c:pt>
                <c:pt idx="84">
                  <c:v>-604.78878374920225</c:v>
                </c:pt>
                <c:pt idx="85">
                  <c:v>-604.78878374920225</c:v>
                </c:pt>
                <c:pt idx="86">
                  <c:v>-604.78878374920225</c:v>
                </c:pt>
                <c:pt idx="87">
                  <c:v>-604.78878374920225</c:v>
                </c:pt>
                <c:pt idx="88">
                  <c:v>-604.78878374920225</c:v>
                </c:pt>
                <c:pt idx="89">
                  <c:v>-604.78878374920225</c:v>
                </c:pt>
                <c:pt idx="90">
                  <c:v>-604.78878374920225</c:v>
                </c:pt>
                <c:pt idx="91">
                  <c:v>-604.78878374920225</c:v>
                </c:pt>
                <c:pt idx="92">
                  <c:v>-604.78878374920225</c:v>
                </c:pt>
                <c:pt idx="93">
                  <c:v>-604.78878374920225</c:v>
                </c:pt>
                <c:pt idx="94">
                  <c:v>-604.78878374920225</c:v>
                </c:pt>
                <c:pt idx="95">
                  <c:v>-604.78878374920225</c:v>
                </c:pt>
                <c:pt idx="96">
                  <c:v>-604.78878374920225</c:v>
                </c:pt>
                <c:pt idx="97">
                  <c:v>-604.78878374920225</c:v>
                </c:pt>
                <c:pt idx="98">
                  <c:v>-604.78878374920225</c:v>
                </c:pt>
                <c:pt idx="99">
                  <c:v>-604.78878374920225</c:v>
                </c:pt>
                <c:pt idx="100">
                  <c:v>-604.78878374920225</c:v>
                </c:pt>
                <c:pt idx="101">
                  <c:v>-604.78878374920225</c:v>
                </c:pt>
                <c:pt idx="102">
                  <c:v>-604.78878374920225</c:v>
                </c:pt>
                <c:pt idx="103">
                  <c:v>-604.78878374920225</c:v>
                </c:pt>
                <c:pt idx="104">
                  <c:v>-604.78878374920225</c:v>
                </c:pt>
                <c:pt idx="105">
                  <c:v>-604.78878374920225</c:v>
                </c:pt>
                <c:pt idx="106">
                  <c:v>-604.78878374920225</c:v>
                </c:pt>
                <c:pt idx="107">
                  <c:v>-604.78878374920225</c:v>
                </c:pt>
                <c:pt idx="108">
                  <c:v>-604.78878374920225</c:v>
                </c:pt>
                <c:pt idx="109">
                  <c:v>-604.78878374920225</c:v>
                </c:pt>
                <c:pt idx="110">
                  <c:v>-604.78878374920225</c:v>
                </c:pt>
                <c:pt idx="111">
                  <c:v>-604.78878374920225</c:v>
                </c:pt>
                <c:pt idx="112">
                  <c:v>-604.78878374920225</c:v>
                </c:pt>
                <c:pt idx="113">
                  <c:v>-604.78878374920225</c:v>
                </c:pt>
                <c:pt idx="114">
                  <c:v>-604.78878374920225</c:v>
                </c:pt>
                <c:pt idx="115">
                  <c:v>-604.78878374920225</c:v>
                </c:pt>
                <c:pt idx="116">
                  <c:v>-604.78878374920225</c:v>
                </c:pt>
                <c:pt idx="117">
                  <c:v>-604.78878374920225</c:v>
                </c:pt>
                <c:pt idx="118">
                  <c:v>-604.78878374920225</c:v>
                </c:pt>
                <c:pt idx="119">
                  <c:v>-604.78878374920225</c:v>
                </c:pt>
                <c:pt idx="120">
                  <c:v>-604.78878374920225</c:v>
                </c:pt>
                <c:pt idx="121">
                  <c:v>-604.78878374920225</c:v>
                </c:pt>
                <c:pt idx="122">
                  <c:v>-604.78878374920225</c:v>
                </c:pt>
                <c:pt idx="123">
                  <c:v>-604.78878374920225</c:v>
                </c:pt>
                <c:pt idx="124">
                  <c:v>-604.78878374920225</c:v>
                </c:pt>
                <c:pt idx="125">
                  <c:v>-604.78878374920225</c:v>
                </c:pt>
                <c:pt idx="126">
                  <c:v>-604.78878374920225</c:v>
                </c:pt>
                <c:pt idx="127">
                  <c:v>-604.78878374920225</c:v>
                </c:pt>
                <c:pt idx="128">
                  <c:v>-604.78878374920225</c:v>
                </c:pt>
                <c:pt idx="129">
                  <c:v>-604.78878374920225</c:v>
                </c:pt>
                <c:pt idx="130">
                  <c:v>-604.78878374920225</c:v>
                </c:pt>
                <c:pt idx="131">
                  <c:v>-604.78878374920225</c:v>
                </c:pt>
                <c:pt idx="132">
                  <c:v>-604.78878374920225</c:v>
                </c:pt>
                <c:pt idx="133">
                  <c:v>-604.78878374920225</c:v>
                </c:pt>
                <c:pt idx="134">
                  <c:v>-604.78878374920225</c:v>
                </c:pt>
                <c:pt idx="135">
                  <c:v>-604.78878374920225</c:v>
                </c:pt>
                <c:pt idx="136">
                  <c:v>-604.78878374920225</c:v>
                </c:pt>
                <c:pt idx="137">
                  <c:v>-604.78878374920225</c:v>
                </c:pt>
                <c:pt idx="138">
                  <c:v>-604.78878374920225</c:v>
                </c:pt>
                <c:pt idx="139">
                  <c:v>-604.78878374920225</c:v>
                </c:pt>
                <c:pt idx="140">
                  <c:v>-604.78878374920225</c:v>
                </c:pt>
                <c:pt idx="141">
                  <c:v>-604.78878374920225</c:v>
                </c:pt>
                <c:pt idx="142">
                  <c:v>-604.78878374920225</c:v>
                </c:pt>
                <c:pt idx="143">
                  <c:v>-604.78878374920225</c:v>
                </c:pt>
                <c:pt idx="144">
                  <c:v>-604.78878374920225</c:v>
                </c:pt>
                <c:pt idx="145">
                  <c:v>-604.78878374920225</c:v>
                </c:pt>
                <c:pt idx="146">
                  <c:v>-604.78878374920225</c:v>
                </c:pt>
                <c:pt idx="147">
                  <c:v>-604.78878374920225</c:v>
                </c:pt>
                <c:pt idx="148">
                  <c:v>-604.78878374920225</c:v>
                </c:pt>
                <c:pt idx="149">
                  <c:v>-604.78878374920225</c:v>
                </c:pt>
                <c:pt idx="150">
                  <c:v>-604.78878374920225</c:v>
                </c:pt>
                <c:pt idx="151">
                  <c:v>-604.78878374920225</c:v>
                </c:pt>
                <c:pt idx="152">
                  <c:v>-604.78878374920225</c:v>
                </c:pt>
                <c:pt idx="153">
                  <c:v>-604.78878374920225</c:v>
                </c:pt>
                <c:pt idx="154">
                  <c:v>-604.78878374920225</c:v>
                </c:pt>
                <c:pt idx="155">
                  <c:v>-604.78878374920225</c:v>
                </c:pt>
                <c:pt idx="156">
                  <c:v>-604.78878374920225</c:v>
                </c:pt>
                <c:pt idx="157">
                  <c:v>-604.78878374920225</c:v>
                </c:pt>
                <c:pt idx="158">
                  <c:v>-604.78878374920225</c:v>
                </c:pt>
                <c:pt idx="159">
                  <c:v>-604.78878374920225</c:v>
                </c:pt>
                <c:pt idx="160">
                  <c:v>-604.78878374920225</c:v>
                </c:pt>
                <c:pt idx="161">
                  <c:v>-604.78878374920225</c:v>
                </c:pt>
                <c:pt idx="162">
                  <c:v>-604.78878374920225</c:v>
                </c:pt>
                <c:pt idx="163">
                  <c:v>-604.78878374920225</c:v>
                </c:pt>
                <c:pt idx="164">
                  <c:v>-604.78878374920225</c:v>
                </c:pt>
                <c:pt idx="165">
                  <c:v>-604.78878374920225</c:v>
                </c:pt>
                <c:pt idx="166">
                  <c:v>-604.78878374920225</c:v>
                </c:pt>
                <c:pt idx="167">
                  <c:v>-604.78878374920225</c:v>
                </c:pt>
                <c:pt idx="168">
                  <c:v>-604.78878374920225</c:v>
                </c:pt>
                <c:pt idx="169">
                  <c:v>-604.78878374920225</c:v>
                </c:pt>
                <c:pt idx="170">
                  <c:v>-604.78878374920225</c:v>
                </c:pt>
                <c:pt idx="171">
                  <c:v>-604.78878374920225</c:v>
                </c:pt>
                <c:pt idx="172">
                  <c:v>-604.78878374920225</c:v>
                </c:pt>
                <c:pt idx="173">
                  <c:v>-604.78878374920225</c:v>
                </c:pt>
                <c:pt idx="174">
                  <c:v>-604.78878374920225</c:v>
                </c:pt>
                <c:pt idx="175">
                  <c:v>-604.78878374920225</c:v>
                </c:pt>
                <c:pt idx="176">
                  <c:v>-604.78878374920225</c:v>
                </c:pt>
                <c:pt idx="177">
                  <c:v>-604.78878374920225</c:v>
                </c:pt>
                <c:pt idx="178">
                  <c:v>-604.78878374920225</c:v>
                </c:pt>
                <c:pt idx="179">
                  <c:v>-604.78878374920225</c:v>
                </c:pt>
                <c:pt idx="180">
                  <c:v>-725.74654049904279</c:v>
                </c:pt>
                <c:pt idx="181">
                  <c:v>-725.74654049904279</c:v>
                </c:pt>
                <c:pt idx="182">
                  <c:v>-725.74654049904279</c:v>
                </c:pt>
                <c:pt idx="183">
                  <c:v>-725.74654049904279</c:v>
                </c:pt>
                <c:pt idx="184">
                  <c:v>-725.74654049904279</c:v>
                </c:pt>
                <c:pt idx="185">
                  <c:v>-725.74654049904279</c:v>
                </c:pt>
                <c:pt idx="186">
                  <c:v>-725.74654049904279</c:v>
                </c:pt>
                <c:pt idx="187">
                  <c:v>-725.74654049904279</c:v>
                </c:pt>
                <c:pt idx="188">
                  <c:v>-725.74654049904279</c:v>
                </c:pt>
                <c:pt idx="189">
                  <c:v>-725.74654049904279</c:v>
                </c:pt>
                <c:pt idx="190">
                  <c:v>-725.74654049904279</c:v>
                </c:pt>
                <c:pt idx="191">
                  <c:v>-725.74654049904279</c:v>
                </c:pt>
                <c:pt idx="192">
                  <c:v>-725.74654049904279</c:v>
                </c:pt>
                <c:pt idx="193">
                  <c:v>-725.74654049904279</c:v>
                </c:pt>
                <c:pt idx="194">
                  <c:v>-725.74654049904279</c:v>
                </c:pt>
                <c:pt idx="195">
                  <c:v>-725.74654049904279</c:v>
                </c:pt>
                <c:pt idx="196">
                  <c:v>-725.74654049904279</c:v>
                </c:pt>
                <c:pt idx="197">
                  <c:v>-725.74654049904279</c:v>
                </c:pt>
                <c:pt idx="198">
                  <c:v>-725.74654049904279</c:v>
                </c:pt>
                <c:pt idx="199">
                  <c:v>-725.74654049904279</c:v>
                </c:pt>
                <c:pt idx="200">
                  <c:v>-725.74654049904279</c:v>
                </c:pt>
                <c:pt idx="201">
                  <c:v>-725.74654049904279</c:v>
                </c:pt>
                <c:pt idx="202">
                  <c:v>-725.74654049904279</c:v>
                </c:pt>
                <c:pt idx="203">
                  <c:v>-725.74654049904279</c:v>
                </c:pt>
                <c:pt idx="204">
                  <c:v>-725.74654049904279</c:v>
                </c:pt>
                <c:pt idx="205">
                  <c:v>-725.74654049904279</c:v>
                </c:pt>
                <c:pt idx="206">
                  <c:v>-725.74654049904279</c:v>
                </c:pt>
                <c:pt idx="207">
                  <c:v>-725.74654049904279</c:v>
                </c:pt>
                <c:pt idx="208">
                  <c:v>-725.74654049904279</c:v>
                </c:pt>
                <c:pt idx="209">
                  <c:v>-725.74654049904279</c:v>
                </c:pt>
                <c:pt idx="210">
                  <c:v>-725.74654049904279</c:v>
                </c:pt>
                <c:pt idx="211">
                  <c:v>-725.74654049904279</c:v>
                </c:pt>
                <c:pt idx="212">
                  <c:v>-725.74654049904279</c:v>
                </c:pt>
                <c:pt idx="213">
                  <c:v>-725.74654049904279</c:v>
                </c:pt>
                <c:pt idx="214">
                  <c:v>-725.74654049904279</c:v>
                </c:pt>
                <c:pt idx="215">
                  <c:v>-725.74654049904279</c:v>
                </c:pt>
                <c:pt idx="216">
                  <c:v>-725.74654049904279</c:v>
                </c:pt>
                <c:pt idx="217">
                  <c:v>-725.74654049904279</c:v>
                </c:pt>
                <c:pt idx="218">
                  <c:v>-725.74654049904279</c:v>
                </c:pt>
                <c:pt idx="219">
                  <c:v>-725.74654049904279</c:v>
                </c:pt>
                <c:pt idx="220">
                  <c:v>-725.74654049904279</c:v>
                </c:pt>
                <c:pt idx="221">
                  <c:v>-725.74654049904279</c:v>
                </c:pt>
                <c:pt idx="222">
                  <c:v>-725.74654049904279</c:v>
                </c:pt>
                <c:pt idx="223">
                  <c:v>-725.74654049904279</c:v>
                </c:pt>
                <c:pt idx="224">
                  <c:v>-725.74654049904279</c:v>
                </c:pt>
                <c:pt idx="225">
                  <c:v>-725.74654049904279</c:v>
                </c:pt>
                <c:pt idx="226">
                  <c:v>-725.74654049904279</c:v>
                </c:pt>
                <c:pt idx="227">
                  <c:v>-725.74654049904279</c:v>
                </c:pt>
                <c:pt idx="228">
                  <c:v>-725.74654049904279</c:v>
                </c:pt>
                <c:pt idx="229">
                  <c:v>-725.74654049904279</c:v>
                </c:pt>
                <c:pt idx="230">
                  <c:v>-725.74654049904279</c:v>
                </c:pt>
                <c:pt idx="231">
                  <c:v>-725.74654049904279</c:v>
                </c:pt>
                <c:pt idx="232">
                  <c:v>-725.74654049904279</c:v>
                </c:pt>
                <c:pt idx="233">
                  <c:v>-725.74654049904279</c:v>
                </c:pt>
                <c:pt idx="234">
                  <c:v>-725.74654049904279</c:v>
                </c:pt>
                <c:pt idx="235">
                  <c:v>-725.74654049904279</c:v>
                </c:pt>
                <c:pt idx="236">
                  <c:v>-725.74654049904279</c:v>
                </c:pt>
                <c:pt idx="237">
                  <c:v>-725.74654049904279</c:v>
                </c:pt>
                <c:pt idx="238">
                  <c:v>-725.74654049904279</c:v>
                </c:pt>
                <c:pt idx="239">
                  <c:v>-725.74654049904279</c:v>
                </c:pt>
                <c:pt idx="240">
                  <c:v>-725.74654049904279</c:v>
                </c:pt>
                <c:pt idx="241">
                  <c:v>-725.74654049904279</c:v>
                </c:pt>
                <c:pt idx="242">
                  <c:v>-725.74654049904279</c:v>
                </c:pt>
                <c:pt idx="243">
                  <c:v>-725.74654049904279</c:v>
                </c:pt>
                <c:pt idx="244">
                  <c:v>-725.74654049904279</c:v>
                </c:pt>
                <c:pt idx="245">
                  <c:v>-725.74654049904279</c:v>
                </c:pt>
                <c:pt idx="246">
                  <c:v>-725.74654049904279</c:v>
                </c:pt>
                <c:pt idx="247">
                  <c:v>-725.74654049904279</c:v>
                </c:pt>
                <c:pt idx="248">
                  <c:v>-725.74654049904279</c:v>
                </c:pt>
                <c:pt idx="249">
                  <c:v>-725.74654049904279</c:v>
                </c:pt>
                <c:pt idx="250">
                  <c:v>-725.74654049904279</c:v>
                </c:pt>
                <c:pt idx="251">
                  <c:v>-725.74654049904279</c:v>
                </c:pt>
                <c:pt idx="252">
                  <c:v>-725.74654049904279</c:v>
                </c:pt>
                <c:pt idx="253">
                  <c:v>-725.74654049904279</c:v>
                </c:pt>
                <c:pt idx="254">
                  <c:v>-725.74654049904279</c:v>
                </c:pt>
                <c:pt idx="255">
                  <c:v>-725.74654049904279</c:v>
                </c:pt>
                <c:pt idx="256">
                  <c:v>-725.74654049904279</c:v>
                </c:pt>
                <c:pt idx="257">
                  <c:v>-725.74654049904279</c:v>
                </c:pt>
                <c:pt idx="258">
                  <c:v>-725.74654049904279</c:v>
                </c:pt>
                <c:pt idx="259">
                  <c:v>-725.74654049904279</c:v>
                </c:pt>
                <c:pt idx="260">
                  <c:v>-725.74654049904279</c:v>
                </c:pt>
                <c:pt idx="261">
                  <c:v>-725.74654049904279</c:v>
                </c:pt>
                <c:pt idx="262">
                  <c:v>-725.74654049904279</c:v>
                </c:pt>
                <c:pt idx="263">
                  <c:v>-725.74654049904279</c:v>
                </c:pt>
                <c:pt idx="264">
                  <c:v>-725.74654049904279</c:v>
                </c:pt>
                <c:pt idx="265">
                  <c:v>-725.74654049904279</c:v>
                </c:pt>
                <c:pt idx="266">
                  <c:v>-725.74654049904279</c:v>
                </c:pt>
                <c:pt idx="267">
                  <c:v>-725.74654049904279</c:v>
                </c:pt>
                <c:pt idx="268">
                  <c:v>-725.74654049904279</c:v>
                </c:pt>
                <c:pt idx="269">
                  <c:v>-725.74654049904279</c:v>
                </c:pt>
                <c:pt idx="270">
                  <c:v>-725.74654049904279</c:v>
                </c:pt>
                <c:pt idx="271">
                  <c:v>-725.74654049904279</c:v>
                </c:pt>
                <c:pt idx="272">
                  <c:v>-725.74654049904279</c:v>
                </c:pt>
                <c:pt idx="273">
                  <c:v>-725.74654049904279</c:v>
                </c:pt>
                <c:pt idx="274">
                  <c:v>-725.74654049904279</c:v>
                </c:pt>
                <c:pt idx="275">
                  <c:v>-725.74654049904279</c:v>
                </c:pt>
                <c:pt idx="276">
                  <c:v>-725.74654049904279</c:v>
                </c:pt>
                <c:pt idx="277">
                  <c:v>-725.74654049904279</c:v>
                </c:pt>
                <c:pt idx="278">
                  <c:v>-725.74654049904279</c:v>
                </c:pt>
                <c:pt idx="279">
                  <c:v>-725.74654049904279</c:v>
                </c:pt>
                <c:pt idx="280">
                  <c:v>-725.74654049904279</c:v>
                </c:pt>
                <c:pt idx="281">
                  <c:v>-725.74654049904279</c:v>
                </c:pt>
                <c:pt idx="282">
                  <c:v>-725.74654049904279</c:v>
                </c:pt>
                <c:pt idx="283">
                  <c:v>-725.74654049904279</c:v>
                </c:pt>
                <c:pt idx="284">
                  <c:v>-725.74654049904279</c:v>
                </c:pt>
                <c:pt idx="285">
                  <c:v>-725.74654049904279</c:v>
                </c:pt>
                <c:pt idx="286">
                  <c:v>-725.74654049904279</c:v>
                </c:pt>
                <c:pt idx="287">
                  <c:v>-725.74654049904279</c:v>
                </c:pt>
                <c:pt idx="288">
                  <c:v>-725.74654049904279</c:v>
                </c:pt>
                <c:pt idx="289">
                  <c:v>-725.74654049904279</c:v>
                </c:pt>
                <c:pt idx="290">
                  <c:v>-725.74654049904279</c:v>
                </c:pt>
                <c:pt idx="291">
                  <c:v>-725.74654049904279</c:v>
                </c:pt>
                <c:pt idx="292">
                  <c:v>-725.74654049904279</c:v>
                </c:pt>
                <c:pt idx="293">
                  <c:v>-725.74654049904279</c:v>
                </c:pt>
                <c:pt idx="294">
                  <c:v>-725.74654049904279</c:v>
                </c:pt>
                <c:pt idx="295">
                  <c:v>-725.74654049904279</c:v>
                </c:pt>
                <c:pt idx="296">
                  <c:v>-725.74654049904279</c:v>
                </c:pt>
                <c:pt idx="297">
                  <c:v>-725.74654049904279</c:v>
                </c:pt>
                <c:pt idx="298">
                  <c:v>-725.74654049904279</c:v>
                </c:pt>
                <c:pt idx="299">
                  <c:v>-725.74654049904279</c:v>
                </c:pt>
                <c:pt idx="300">
                  <c:v>-725.74654049904279</c:v>
                </c:pt>
                <c:pt idx="301">
                  <c:v>-725.74654049904279</c:v>
                </c:pt>
                <c:pt idx="302">
                  <c:v>-725.74654049904279</c:v>
                </c:pt>
                <c:pt idx="303">
                  <c:v>-725.74654049904279</c:v>
                </c:pt>
                <c:pt idx="304">
                  <c:v>-725.74654049904279</c:v>
                </c:pt>
                <c:pt idx="305">
                  <c:v>-725.74654049904279</c:v>
                </c:pt>
                <c:pt idx="306">
                  <c:v>-725.74654049904279</c:v>
                </c:pt>
                <c:pt idx="307">
                  <c:v>-725.74654049904279</c:v>
                </c:pt>
                <c:pt idx="308">
                  <c:v>-725.74654049904279</c:v>
                </c:pt>
                <c:pt idx="309">
                  <c:v>-725.74654049904279</c:v>
                </c:pt>
                <c:pt idx="310">
                  <c:v>-725.74654049904279</c:v>
                </c:pt>
                <c:pt idx="311">
                  <c:v>-725.74654049904279</c:v>
                </c:pt>
                <c:pt idx="312">
                  <c:v>-725.74654049904279</c:v>
                </c:pt>
                <c:pt idx="313">
                  <c:v>-725.74654049904279</c:v>
                </c:pt>
                <c:pt idx="314">
                  <c:v>-725.74654049904279</c:v>
                </c:pt>
                <c:pt idx="315">
                  <c:v>-725.74654049904279</c:v>
                </c:pt>
                <c:pt idx="316">
                  <c:v>-725.74654049904279</c:v>
                </c:pt>
                <c:pt idx="317">
                  <c:v>-725.74654049904279</c:v>
                </c:pt>
                <c:pt idx="318">
                  <c:v>-725.74654049904279</c:v>
                </c:pt>
                <c:pt idx="319">
                  <c:v>-725.74654049904279</c:v>
                </c:pt>
                <c:pt idx="320">
                  <c:v>-725.74654049904279</c:v>
                </c:pt>
                <c:pt idx="321">
                  <c:v>-725.74654049904279</c:v>
                </c:pt>
                <c:pt idx="322">
                  <c:v>-725.74654049904279</c:v>
                </c:pt>
                <c:pt idx="323">
                  <c:v>-725.74654049904279</c:v>
                </c:pt>
                <c:pt idx="324">
                  <c:v>-725.74654049904279</c:v>
                </c:pt>
                <c:pt idx="325">
                  <c:v>-725.74654049904279</c:v>
                </c:pt>
                <c:pt idx="326">
                  <c:v>-725.74654049904279</c:v>
                </c:pt>
                <c:pt idx="327">
                  <c:v>-725.74654049904279</c:v>
                </c:pt>
                <c:pt idx="328">
                  <c:v>-725.74654049904279</c:v>
                </c:pt>
                <c:pt idx="329">
                  <c:v>-725.74654049904279</c:v>
                </c:pt>
                <c:pt idx="330">
                  <c:v>-725.74654049904279</c:v>
                </c:pt>
                <c:pt idx="331">
                  <c:v>-725.74654049904279</c:v>
                </c:pt>
                <c:pt idx="332">
                  <c:v>-725.74654049904279</c:v>
                </c:pt>
                <c:pt idx="333">
                  <c:v>-725.74654049904279</c:v>
                </c:pt>
                <c:pt idx="334">
                  <c:v>-725.74654049904279</c:v>
                </c:pt>
                <c:pt idx="335">
                  <c:v>-725.74654049904279</c:v>
                </c:pt>
                <c:pt idx="336">
                  <c:v>-725.74654049904279</c:v>
                </c:pt>
                <c:pt idx="337">
                  <c:v>-725.74654049904279</c:v>
                </c:pt>
                <c:pt idx="338">
                  <c:v>-725.74654049904279</c:v>
                </c:pt>
                <c:pt idx="339">
                  <c:v>-725.74654049904279</c:v>
                </c:pt>
                <c:pt idx="340">
                  <c:v>-725.74654049904279</c:v>
                </c:pt>
                <c:pt idx="341">
                  <c:v>-725.74654049904279</c:v>
                </c:pt>
                <c:pt idx="342">
                  <c:v>-725.74654049904279</c:v>
                </c:pt>
                <c:pt idx="343">
                  <c:v>-725.74654049904279</c:v>
                </c:pt>
                <c:pt idx="344">
                  <c:v>-725.74654049904279</c:v>
                </c:pt>
                <c:pt idx="345">
                  <c:v>-725.74654049904279</c:v>
                </c:pt>
                <c:pt idx="346">
                  <c:v>-725.74654049904279</c:v>
                </c:pt>
                <c:pt idx="347">
                  <c:v>-725.74654049904279</c:v>
                </c:pt>
                <c:pt idx="348">
                  <c:v>-725.74654049904279</c:v>
                </c:pt>
                <c:pt idx="349">
                  <c:v>-725.74654049904279</c:v>
                </c:pt>
                <c:pt idx="350">
                  <c:v>-725.74654049904279</c:v>
                </c:pt>
                <c:pt idx="351">
                  <c:v>-725.74654049904279</c:v>
                </c:pt>
                <c:pt idx="352">
                  <c:v>-725.74654049904279</c:v>
                </c:pt>
                <c:pt idx="353">
                  <c:v>-725.74654049904279</c:v>
                </c:pt>
                <c:pt idx="354">
                  <c:v>-725.74654049904279</c:v>
                </c:pt>
                <c:pt idx="355">
                  <c:v>-725.74654049904279</c:v>
                </c:pt>
                <c:pt idx="356">
                  <c:v>-725.74654049904279</c:v>
                </c:pt>
                <c:pt idx="357">
                  <c:v>-725.74654049904279</c:v>
                </c:pt>
                <c:pt idx="358">
                  <c:v>-725.74654049904279</c:v>
                </c:pt>
                <c:pt idx="359">
                  <c:v>-725.74654049904279</c:v>
                </c:pt>
                <c:pt idx="360">
                  <c:v>-725.74654049904279</c:v>
                </c:pt>
                <c:pt idx="361">
                  <c:v>-725.74654049904279</c:v>
                </c:pt>
                <c:pt idx="362">
                  <c:v>-725.74654049904279</c:v>
                </c:pt>
                <c:pt idx="363">
                  <c:v>-725.74654049904279</c:v>
                </c:pt>
                <c:pt idx="364">
                  <c:v>-725.74654049904279</c:v>
                </c:pt>
                <c:pt idx="365">
                  <c:v>-725.74654049904279</c:v>
                </c:pt>
                <c:pt idx="366">
                  <c:v>-725.74654049904279</c:v>
                </c:pt>
                <c:pt idx="367">
                  <c:v>-725.74654049904279</c:v>
                </c:pt>
                <c:pt idx="368">
                  <c:v>-725.74654049904279</c:v>
                </c:pt>
                <c:pt idx="369">
                  <c:v>-725.74654049904279</c:v>
                </c:pt>
                <c:pt idx="370">
                  <c:v>-725.74654049904279</c:v>
                </c:pt>
                <c:pt idx="371">
                  <c:v>-725.74654049904279</c:v>
                </c:pt>
                <c:pt idx="372">
                  <c:v>-725.74654049904279</c:v>
                </c:pt>
                <c:pt idx="373">
                  <c:v>-725.74654049904279</c:v>
                </c:pt>
                <c:pt idx="374">
                  <c:v>-725.74654049904279</c:v>
                </c:pt>
                <c:pt idx="375">
                  <c:v>-725.74654049904279</c:v>
                </c:pt>
                <c:pt idx="376">
                  <c:v>-725.74654049904279</c:v>
                </c:pt>
                <c:pt idx="377">
                  <c:v>-725.74654049904279</c:v>
                </c:pt>
                <c:pt idx="378">
                  <c:v>-725.74654049904279</c:v>
                </c:pt>
                <c:pt idx="379">
                  <c:v>-725.74654049904279</c:v>
                </c:pt>
                <c:pt idx="380">
                  <c:v>-725.74654049904279</c:v>
                </c:pt>
                <c:pt idx="381">
                  <c:v>-725.74654049904279</c:v>
                </c:pt>
                <c:pt idx="382">
                  <c:v>-725.74654049904279</c:v>
                </c:pt>
                <c:pt idx="383">
                  <c:v>-725.74654049904279</c:v>
                </c:pt>
                <c:pt idx="384">
                  <c:v>-725.74654049904279</c:v>
                </c:pt>
                <c:pt idx="385">
                  <c:v>-725.74654049904279</c:v>
                </c:pt>
                <c:pt idx="386">
                  <c:v>-725.74654049904279</c:v>
                </c:pt>
                <c:pt idx="387">
                  <c:v>-725.74654049904279</c:v>
                </c:pt>
                <c:pt idx="388">
                  <c:v>-725.74654049904279</c:v>
                </c:pt>
                <c:pt idx="389">
                  <c:v>-725.74654049904279</c:v>
                </c:pt>
                <c:pt idx="390">
                  <c:v>-725.74654049904279</c:v>
                </c:pt>
                <c:pt idx="391">
                  <c:v>-725.74654049904279</c:v>
                </c:pt>
                <c:pt idx="392">
                  <c:v>-725.74654049904279</c:v>
                </c:pt>
                <c:pt idx="393">
                  <c:v>-725.74654049904279</c:v>
                </c:pt>
                <c:pt idx="394">
                  <c:v>-725.74654049904279</c:v>
                </c:pt>
                <c:pt idx="395">
                  <c:v>-725.74654049904279</c:v>
                </c:pt>
                <c:pt idx="396">
                  <c:v>-725.74654049904279</c:v>
                </c:pt>
                <c:pt idx="397">
                  <c:v>-725.74654049904279</c:v>
                </c:pt>
                <c:pt idx="398">
                  <c:v>-725.74654049904279</c:v>
                </c:pt>
                <c:pt idx="399">
                  <c:v>-725.74654049904279</c:v>
                </c:pt>
                <c:pt idx="400">
                  <c:v>-725.74654049904279</c:v>
                </c:pt>
                <c:pt idx="401">
                  <c:v>-725.74654049904279</c:v>
                </c:pt>
                <c:pt idx="402">
                  <c:v>-725.74654049904279</c:v>
                </c:pt>
                <c:pt idx="403">
                  <c:v>-725.74654049904279</c:v>
                </c:pt>
                <c:pt idx="404">
                  <c:v>-725.74654049904279</c:v>
                </c:pt>
                <c:pt idx="405">
                  <c:v>-725.74654049904279</c:v>
                </c:pt>
                <c:pt idx="406">
                  <c:v>-725.74654049904279</c:v>
                </c:pt>
                <c:pt idx="407">
                  <c:v>-725.74654049904279</c:v>
                </c:pt>
                <c:pt idx="408">
                  <c:v>-725.74654049904279</c:v>
                </c:pt>
                <c:pt idx="409">
                  <c:v>-725.74654049904279</c:v>
                </c:pt>
                <c:pt idx="410">
                  <c:v>-725.74654049904279</c:v>
                </c:pt>
                <c:pt idx="411">
                  <c:v>-725.74654049904279</c:v>
                </c:pt>
                <c:pt idx="412">
                  <c:v>-725.74654049904279</c:v>
                </c:pt>
                <c:pt idx="413">
                  <c:v>-725.74654049904279</c:v>
                </c:pt>
                <c:pt idx="414">
                  <c:v>-725.74654049904279</c:v>
                </c:pt>
                <c:pt idx="415">
                  <c:v>-725.74654049904279</c:v>
                </c:pt>
                <c:pt idx="416">
                  <c:v>-725.74654049904279</c:v>
                </c:pt>
                <c:pt idx="417">
                  <c:v>-725.74654049904279</c:v>
                </c:pt>
                <c:pt idx="418">
                  <c:v>-725.74654049904279</c:v>
                </c:pt>
                <c:pt idx="419">
                  <c:v>-725.74654049904279</c:v>
                </c:pt>
                <c:pt idx="420">
                  <c:v>-725.74654049904279</c:v>
                </c:pt>
                <c:pt idx="421">
                  <c:v>-725.74654049904279</c:v>
                </c:pt>
                <c:pt idx="422">
                  <c:v>-725.74654049904279</c:v>
                </c:pt>
                <c:pt idx="423">
                  <c:v>-725.74654049904279</c:v>
                </c:pt>
                <c:pt idx="424">
                  <c:v>-725.74654049904279</c:v>
                </c:pt>
                <c:pt idx="425">
                  <c:v>-725.74654049904279</c:v>
                </c:pt>
                <c:pt idx="426">
                  <c:v>-725.74654049904279</c:v>
                </c:pt>
                <c:pt idx="427">
                  <c:v>-725.74654049904279</c:v>
                </c:pt>
                <c:pt idx="428">
                  <c:v>-725.74654049904279</c:v>
                </c:pt>
                <c:pt idx="429">
                  <c:v>-725.74654049904279</c:v>
                </c:pt>
                <c:pt idx="430">
                  <c:v>-725.74654049904279</c:v>
                </c:pt>
                <c:pt idx="431">
                  <c:v>-725.74654049904279</c:v>
                </c:pt>
                <c:pt idx="432">
                  <c:v>-725.74654049904279</c:v>
                </c:pt>
                <c:pt idx="433">
                  <c:v>-725.74654049904279</c:v>
                </c:pt>
                <c:pt idx="434">
                  <c:v>-725.74654049904279</c:v>
                </c:pt>
                <c:pt idx="435">
                  <c:v>-725.74654049904279</c:v>
                </c:pt>
                <c:pt idx="436">
                  <c:v>-725.74654049904279</c:v>
                </c:pt>
                <c:pt idx="437">
                  <c:v>-725.74654049904279</c:v>
                </c:pt>
                <c:pt idx="438">
                  <c:v>-725.74654049904279</c:v>
                </c:pt>
                <c:pt idx="439">
                  <c:v>-725.74654049904279</c:v>
                </c:pt>
                <c:pt idx="440">
                  <c:v>-725.74654049904279</c:v>
                </c:pt>
                <c:pt idx="441">
                  <c:v>-725.74654049904279</c:v>
                </c:pt>
                <c:pt idx="442">
                  <c:v>-725.74654049904279</c:v>
                </c:pt>
                <c:pt idx="443">
                  <c:v>-725.74654049904279</c:v>
                </c:pt>
                <c:pt idx="444">
                  <c:v>-725.74654049904279</c:v>
                </c:pt>
                <c:pt idx="445">
                  <c:v>-725.74654049904279</c:v>
                </c:pt>
                <c:pt idx="446">
                  <c:v>-725.74654049904279</c:v>
                </c:pt>
                <c:pt idx="447">
                  <c:v>-725.74654049904279</c:v>
                </c:pt>
                <c:pt idx="448">
                  <c:v>-725.74654049904279</c:v>
                </c:pt>
                <c:pt idx="449">
                  <c:v>-725.74654049904279</c:v>
                </c:pt>
                <c:pt idx="450">
                  <c:v>1693.4085944977662</c:v>
                </c:pt>
                <c:pt idx="451">
                  <c:v>1693.4085944977662</c:v>
                </c:pt>
                <c:pt idx="452">
                  <c:v>1693.4085944977662</c:v>
                </c:pt>
                <c:pt idx="453">
                  <c:v>1693.4085944977662</c:v>
                </c:pt>
                <c:pt idx="454">
                  <c:v>1693.4085944977662</c:v>
                </c:pt>
                <c:pt idx="455">
                  <c:v>1693.4085944977662</c:v>
                </c:pt>
                <c:pt idx="456">
                  <c:v>1693.4085944977662</c:v>
                </c:pt>
                <c:pt idx="457">
                  <c:v>1693.4085944977662</c:v>
                </c:pt>
                <c:pt idx="458">
                  <c:v>1693.4085944977662</c:v>
                </c:pt>
                <c:pt idx="459">
                  <c:v>1693.4085944977662</c:v>
                </c:pt>
                <c:pt idx="460">
                  <c:v>1693.4085944977662</c:v>
                </c:pt>
                <c:pt idx="461">
                  <c:v>1693.4085944977662</c:v>
                </c:pt>
                <c:pt idx="462">
                  <c:v>1693.4085944977662</c:v>
                </c:pt>
                <c:pt idx="463">
                  <c:v>1693.4085944977662</c:v>
                </c:pt>
                <c:pt idx="464">
                  <c:v>1693.4085944977662</c:v>
                </c:pt>
                <c:pt idx="465">
                  <c:v>1693.4085944977662</c:v>
                </c:pt>
                <c:pt idx="466">
                  <c:v>1693.4085944977662</c:v>
                </c:pt>
                <c:pt idx="467">
                  <c:v>1693.4085944977662</c:v>
                </c:pt>
                <c:pt idx="468">
                  <c:v>1693.4085944977662</c:v>
                </c:pt>
                <c:pt idx="469">
                  <c:v>1693.4085944977662</c:v>
                </c:pt>
                <c:pt idx="470">
                  <c:v>1693.4085944977662</c:v>
                </c:pt>
                <c:pt idx="471">
                  <c:v>1693.4085944977662</c:v>
                </c:pt>
                <c:pt idx="472">
                  <c:v>1693.4085944977662</c:v>
                </c:pt>
                <c:pt idx="473">
                  <c:v>1693.4085944977662</c:v>
                </c:pt>
                <c:pt idx="474">
                  <c:v>1693.4085944977662</c:v>
                </c:pt>
                <c:pt idx="475">
                  <c:v>1693.4085944977662</c:v>
                </c:pt>
                <c:pt idx="476">
                  <c:v>1693.4085944977662</c:v>
                </c:pt>
                <c:pt idx="477">
                  <c:v>1693.4085944977662</c:v>
                </c:pt>
                <c:pt idx="478">
                  <c:v>1693.4085944977662</c:v>
                </c:pt>
                <c:pt idx="479">
                  <c:v>1693.4085944977662</c:v>
                </c:pt>
                <c:pt idx="480">
                  <c:v>1693.4085944977662</c:v>
                </c:pt>
                <c:pt idx="481">
                  <c:v>1693.4085944977662</c:v>
                </c:pt>
                <c:pt idx="482">
                  <c:v>1693.4085944977662</c:v>
                </c:pt>
                <c:pt idx="483">
                  <c:v>1693.4085944977662</c:v>
                </c:pt>
                <c:pt idx="484">
                  <c:v>1693.4085944977662</c:v>
                </c:pt>
                <c:pt idx="485">
                  <c:v>1693.4085944977662</c:v>
                </c:pt>
                <c:pt idx="486">
                  <c:v>1693.4085944977662</c:v>
                </c:pt>
                <c:pt idx="487">
                  <c:v>1693.4085944977662</c:v>
                </c:pt>
                <c:pt idx="488">
                  <c:v>1693.4085944977662</c:v>
                </c:pt>
                <c:pt idx="489">
                  <c:v>1693.4085944977662</c:v>
                </c:pt>
                <c:pt idx="490">
                  <c:v>1693.4085944977662</c:v>
                </c:pt>
                <c:pt idx="491">
                  <c:v>1693.4085944977662</c:v>
                </c:pt>
                <c:pt idx="492">
                  <c:v>1693.4085944977662</c:v>
                </c:pt>
                <c:pt idx="493">
                  <c:v>1693.4085944977662</c:v>
                </c:pt>
                <c:pt idx="494">
                  <c:v>1693.4085944977662</c:v>
                </c:pt>
                <c:pt idx="495">
                  <c:v>1693.4085944977662</c:v>
                </c:pt>
                <c:pt idx="496">
                  <c:v>1693.4085944977662</c:v>
                </c:pt>
                <c:pt idx="497">
                  <c:v>1693.4085944977662</c:v>
                </c:pt>
                <c:pt idx="498">
                  <c:v>1693.4085944977662</c:v>
                </c:pt>
                <c:pt idx="499">
                  <c:v>1693.4085944977662</c:v>
                </c:pt>
                <c:pt idx="500">
                  <c:v>1693.4085944977662</c:v>
                </c:pt>
                <c:pt idx="501">
                  <c:v>1693.4085944977662</c:v>
                </c:pt>
                <c:pt idx="502">
                  <c:v>1693.4085944977662</c:v>
                </c:pt>
                <c:pt idx="503">
                  <c:v>1693.4085944977662</c:v>
                </c:pt>
                <c:pt idx="504">
                  <c:v>1693.4085944977662</c:v>
                </c:pt>
                <c:pt idx="505">
                  <c:v>1693.4085944977662</c:v>
                </c:pt>
                <c:pt idx="506">
                  <c:v>1693.4085944977662</c:v>
                </c:pt>
                <c:pt idx="507">
                  <c:v>1693.4085944977662</c:v>
                </c:pt>
                <c:pt idx="508">
                  <c:v>1693.4085944977662</c:v>
                </c:pt>
                <c:pt idx="509">
                  <c:v>1693.4085944977662</c:v>
                </c:pt>
                <c:pt idx="510">
                  <c:v>1693.4085944977662</c:v>
                </c:pt>
                <c:pt idx="511">
                  <c:v>1693.4085944977662</c:v>
                </c:pt>
                <c:pt idx="512">
                  <c:v>1693.4085944977662</c:v>
                </c:pt>
                <c:pt idx="513">
                  <c:v>1693.4085944977662</c:v>
                </c:pt>
                <c:pt idx="514">
                  <c:v>1693.4085944977662</c:v>
                </c:pt>
                <c:pt idx="515">
                  <c:v>1693.4085944977662</c:v>
                </c:pt>
                <c:pt idx="516">
                  <c:v>1693.4085944977662</c:v>
                </c:pt>
                <c:pt idx="517">
                  <c:v>1693.4085944977662</c:v>
                </c:pt>
                <c:pt idx="518">
                  <c:v>1693.4085944977662</c:v>
                </c:pt>
                <c:pt idx="519">
                  <c:v>1693.4085944977662</c:v>
                </c:pt>
                <c:pt idx="520">
                  <c:v>1693.4085944977662</c:v>
                </c:pt>
                <c:pt idx="521">
                  <c:v>1693.4085944977662</c:v>
                </c:pt>
                <c:pt idx="522">
                  <c:v>1693.4085944977662</c:v>
                </c:pt>
                <c:pt idx="523">
                  <c:v>1693.4085944977662</c:v>
                </c:pt>
                <c:pt idx="524">
                  <c:v>1693.4085944977662</c:v>
                </c:pt>
                <c:pt idx="525">
                  <c:v>1693.4085944977662</c:v>
                </c:pt>
                <c:pt idx="526">
                  <c:v>1693.4085944977662</c:v>
                </c:pt>
                <c:pt idx="527">
                  <c:v>1693.4085944977662</c:v>
                </c:pt>
                <c:pt idx="528">
                  <c:v>1693.4085944977662</c:v>
                </c:pt>
                <c:pt idx="529">
                  <c:v>1693.4085944977662</c:v>
                </c:pt>
                <c:pt idx="530">
                  <c:v>1693.4085944977662</c:v>
                </c:pt>
                <c:pt idx="531">
                  <c:v>1693.4085944977662</c:v>
                </c:pt>
                <c:pt idx="532">
                  <c:v>1693.4085944977662</c:v>
                </c:pt>
                <c:pt idx="533">
                  <c:v>1693.4085944977662</c:v>
                </c:pt>
                <c:pt idx="534">
                  <c:v>1693.4085944977662</c:v>
                </c:pt>
                <c:pt idx="535">
                  <c:v>1693.4085944977662</c:v>
                </c:pt>
                <c:pt idx="536">
                  <c:v>1693.4085944977662</c:v>
                </c:pt>
                <c:pt idx="537">
                  <c:v>1693.4085944977662</c:v>
                </c:pt>
                <c:pt idx="538">
                  <c:v>1693.4085944977662</c:v>
                </c:pt>
                <c:pt idx="539">
                  <c:v>1693.4085944977662</c:v>
                </c:pt>
                <c:pt idx="540">
                  <c:v>1693.4085944977662</c:v>
                </c:pt>
                <c:pt idx="541">
                  <c:v>1693.4085944977662</c:v>
                </c:pt>
                <c:pt idx="542">
                  <c:v>1693.4085944977662</c:v>
                </c:pt>
                <c:pt idx="543">
                  <c:v>1693.4085944977662</c:v>
                </c:pt>
                <c:pt idx="544">
                  <c:v>1693.4085944977662</c:v>
                </c:pt>
                <c:pt idx="545">
                  <c:v>1693.4085944977662</c:v>
                </c:pt>
                <c:pt idx="546">
                  <c:v>1693.4085944977662</c:v>
                </c:pt>
                <c:pt idx="547">
                  <c:v>1693.4085944977662</c:v>
                </c:pt>
                <c:pt idx="548">
                  <c:v>1693.4085944977662</c:v>
                </c:pt>
                <c:pt idx="549">
                  <c:v>1693.4085944977662</c:v>
                </c:pt>
                <c:pt idx="550">
                  <c:v>1693.4085944977662</c:v>
                </c:pt>
                <c:pt idx="551">
                  <c:v>1693.4085944977662</c:v>
                </c:pt>
                <c:pt idx="552">
                  <c:v>1693.4085944977662</c:v>
                </c:pt>
                <c:pt idx="553">
                  <c:v>1693.4085944977662</c:v>
                </c:pt>
                <c:pt idx="554">
                  <c:v>1693.4085944977662</c:v>
                </c:pt>
                <c:pt idx="555">
                  <c:v>1693.4085944977662</c:v>
                </c:pt>
                <c:pt idx="556">
                  <c:v>1693.4085944977662</c:v>
                </c:pt>
                <c:pt idx="557">
                  <c:v>1693.4085944977662</c:v>
                </c:pt>
                <c:pt idx="558">
                  <c:v>1693.4085944977662</c:v>
                </c:pt>
                <c:pt idx="559">
                  <c:v>1693.4085944977662</c:v>
                </c:pt>
                <c:pt idx="560">
                  <c:v>1693.4085944977662</c:v>
                </c:pt>
                <c:pt idx="561">
                  <c:v>1693.4085944977662</c:v>
                </c:pt>
                <c:pt idx="562">
                  <c:v>1693.4085944977662</c:v>
                </c:pt>
                <c:pt idx="563">
                  <c:v>1693.4085944977662</c:v>
                </c:pt>
                <c:pt idx="564">
                  <c:v>1693.4085944977662</c:v>
                </c:pt>
                <c:pt idx="565">
                  <c:v>1693.4085944977662</c:v>
                </c:pt>
                <c:pt idx="566">
                  <c:v>1693.4085944977662</c:v>
                </c:pt>
                <c:pt idx="567">
                  <c:v>1693.4085944977662</c:v>
                </c:pt>
                <c:pt idx="568">
                  <c:v>1693.4085944977662</c:v>
                </c:pt>
                <c:pt idx="569">
                  <c:v>1693.4085944977662</c:v>
                </c:pt>
                <c:pt idx="570">
                  <c:v>1693.4085944977662</c:v>
                </c:pt>
                <c:pt idx="571">
                  <c:v>1693.4085944977662</c:v>
                </c:pt>
                <c:pt idx="572">
                  <c:v>1693.4085944977662</c:v>
                </c:pt>
                <c:pt idx="573">
                  <c:v>1693.4085944977662</c:v>
                </c:pt>
                <c:pt idx="574">
                  <c:v>1693.4085944977662</c:v>
                </c:pt>
                <c:pt idx="575">
                  <c:v>1693.4085944977662</c:v>
                </c:pt>
                <c:pt idx="576">
                  <c:v>1693.4085944977662</c:v>
                </c:pt>
                <c:pt idx="577">
                  <c:v>1693.4085944977662</c:v>
                </c:pt>
                <c:pt idx="578">
                  <c:v>1693.4085944977662</c:v>
                </c:pt>
                <c:pt idx="579">
                  <c:v>1693.4085944977662</c:v>
                </c:pt>
                <c:pt idx="580">
                  <c:v>1693.4085944977662</c:v>
                </c:pt>
                <c:pt idx="581">
                  <c:v>1693.4085944977662</c:v>
                </c:pt>
                <c:pt idx="582">
                  <c:v>1693.4085944977662</c:v>
                </c:pt>
                <c:pt idx="583">
                  <c:v>1693.4085944977662</c:v>
                </c:pt>
                <c:pt idx="584">
                  <c:v>1693.4085944977662</c:v>
                </c:pt>
                <c:pt idx="585">
                  <c:v>1693.4085944977662</c:v>
                </c:pt>
                <c:pt idx="586">
                  <c:v>1693.4085944977662</c:v>
                </c:pt>
                <c:pt idx="587">
                  <c:v>1693.4085944977662</c:v>
                </c:pt>
                <c:pt idx="588">
                  <c:v>1693.4085944977662</c:v>
                </c:pt>
                <c:pt idx="589">
                  <c:v>1693.4085944977662</c:v>
                </c:pt>
                <c:pt idx="590">
                  <c:v>1693.4085944977662</c:v>
                </c:pt>
                <c:pt idx="591">
                  <c:v>1693.4085944977662</c:v>
                </c:pt>
                <c:pt idx="592">
                  <c:v>1693.4085944977662</c:v>
                </c:pt>
                <c:pt idx="593">
                  <c:v>1693.4085944977662</c:v>
                </c:pt>
                <c:pt idx="594">
                  <c:v>1693.4085944977662</c:v>
                </c:pt>
                <c:pt idx="595">
                  <c:v>1693.4085944977662</c:v>
                </c:pt>
                <c:pt idx="596">
                  <c:v>1693.4085944977662</c:v>
                </c:pt>
                <c:pt idx="597">
                  <c:v>1693.4085944977662</c:v>
                </c:pt>
                <c:pt idx="598">
                  <c:v>1693.4085944977662</c:v>
                </c:pt>
                <c:pt idx="599">
                  <c:v>1693.4085944977662</c:v>
                </c:pt>
                <c:pt idx="600">
                  <c:v>1693.4085944977662</c:v>
                </c:pt>
                <c:pt idx="601">
                  <c:v>1693.4085944977662</c:v>
                </c:pt>
                <c:pt idx="602">
                  <c:v>1693.4085944977662</c:v>
                </c:pt>
                <c:pt idx="603">
                  <c:v>1693.4085944977662</c:v>
                </c:pt>
                <c:pt idx="604">
                  <c:v>1693.4085944977662</c:v>
                </c:pt>
                <c:pt idx="605">
                  <c:v>1693.4085944977662</c:v>
                </c:pt>
                <c:pt idx="606">
                  <c:v>1693.4085944977662</c:v>
                </c:pt>
                <c:pt idx="607">
                  <c:v>1693.4085944977662</c:v>
                </c:pt>
                <c:pt idx="608">
                  <c:v>1693.4085944977662</c:v>
                </c:pt>
                <c:pt idx="609">
                  <c:v>1693.4085944977662</c:v>
                </c:pt>
                <c:pt idx="610">
                  <c:v>1693.4085944977662</c:v>
                </c:pt>
                <c:pt idx="611">
                  <c:v>1693.4085944977662</c:v>
                </c:pt>
                <c:pt idx="612">
                  <c:v>1693.4085944977662</c:v>
                </c:pt>
                <c:pt idx="613">
                  <c:v>1693.4085944977662</c:v>
                </c:pt>
                <c:pt idx="614">
                  <c:v>1693.4085944977662</c:v>
                </c:pt>
                <c:pt idx="615">
                  <c:v>1693.4085944977662</c:v>
                </c:pt>
                <c:pt idx="616">
                  <c:v>1693.4085944977662</c:v>
                </c:pt>
                <c:pt idx="617">
                  <c:v>1693.4085944977662</c:v>
                </c:pt>
                <c:pt idx="618">
                  <c:v>1693.4085944977662</c:v>
                </c:pt>
                <c:pt idx="619">
                  <c:v>1693.4085944977662</c:v>
                </c:pt>
                <c:pt idx="620">
                  <c:v>1693.4085944977662</c:v>
                </c:pt>
                <c:pt idx="621">
                  <c:v>1693.4085944977662</c:v>
                </c:pt>
                <c:pt idx="622">
                  <c:v>1693.4085944977662</c:v>
                </c:pt>
                <c:pt idx="623">
                  <c:v>1693.4085944977662</c:v>
                </c:pt>
                <c:pt idx="624">
                  <c:v>1693.4085944977662</c:v>
                </c:pt>
                <c:pt idx="625">
                  <c:v>1693.4085944977662</c:v>
                </c:pt>
                <c:pt idx="626">
                  <c:v>1693.4085944977662</c:v>
                </c:pt>
                <c:pt idx="627">
                  <c:v>1693.4085944977662</c:v>
                </c:pt>
                <c:pt idx="628">
                  <c:v>1693.4085944977662</c:v>
                </c:pt>
                <c:pt idx="629">
                  <c:v>1693.4085944977662</c:v>
                </c:pt>
                <c:pt idx="630">
                  <c:v>1693.4085944977662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-220.12511530276873</c:v>
                </c:pt>
                <c:pt idx="1">
                  <c:v>-220.12511530276873</c:v>
                </c:pt>
                <c:pt idx="2">
                  <c:v>-220.12511530276873</c:v>
                </c:pt>
                <c:pt idx="3">
                  <c:v>-220.12511530276873</c:v>
                </c:pt>
                <c:pt idx="4">
                  <c:v>-220.12511530276873</c:v>
                </c:pt>
                <c:pt idx="5">
                  <c:v>-220.12511530276873</c:v>
                </c:pt>
                <c:pt idx="6">
                  <c:v>-220.12511530276873</c:v>
                </c:pt>
                <c:pt idx="7">
                  <c:v>-220.12511530276873</c:v>
                </c:pt>
                <c:pt idx="8">
                  <c:v>-220.12511530276873</c:v>
                </c:pt>
                <c:pt idx="9">
                  <c:v>-220.12511530276873</c:v>
                </c:pt>
                <c:pt idx="10">
                  <c:v>-220.12511530276873</c:v>
                </c:pt>
                <c:pt idx="11">
                  <c:v>-220.12511530276873</c:v>
                </c:pt>
                <c:pt idx="12">
                  <c:v>-220.12511530276873</c:v>
                </c:pt>
                <c:pt idx="13">
                  <c:v>-220.12511530276873</c:v>
                </c:pt>
                <c:pt idx="14">
                  <c:v>-220.12511530276873</c:v>
                </c:pt>
                <c:pt idx="15">
                  <c:v>-220.12511530276873</c:v>
                </c:pt>
                <c:pt idx="16">
                  <c:v>-220.12511530276873</c:v>
                </c:pt>
                <c:pt idx="17">
                  <c:v>-220.12511530276873</c:v>
                </c:pt>
                <c:pt idx="18">
                  <c:v>-220.12511530276873</c:v>
                </c:pt>
                <c:pt idx="19">
                  <c:v>-220.12511530276873</c:v>
                </c:pt>
                <c:pt idx="20">
                  <c:v>-220.12511530276873</c:v>
                </c:pt>
                <c:pt idx="21">
                  <c:v>-220.12511530276873</c:v>
                </c:pt>
                <c:pt idx="22">
                  <c:v>-220.12511530276873</c:v>
                </c:pt>
                <c:pt idx="23">
                  <c:v>-220.12511530276873</c:v>
                </c:pt>
                <c:pt idx="24">
                  <c:v>-220.12511530276873</c:v>
                </c:pt>
                <c:pt idx="25">
                  <c:v>-220.12511530276873</c:v>
                </c:pt>
                <c:pt idx="26">
                  <c:v>-220.12511530276873</c:v>
                </c:pt>
                <c:pt idx="27">
                  <c:v>-220.12511530276873</c:v>
                </c:pt>
                <c:pt idx="28">
                  <c:v>-220.12511530276873</c:v>
                </c:pt>
                <c:pt idx="29">
                  <c:v>-220.12511530276873</c:v>
                </c:pt>
                <c:pt idx="30">
                  <c:v>-220.12511530276873</c:v>
                </c:pt>
                <c:pt idx="31">
                  <c:v>-220.12511530276873</c:v>
                </c:pt>
                <c:pt idx="32">
                  <c:v>-220.12511530276873</c:v>
                </c:pt>
                <c:pt idx="33">
                  <c:v>-220.12511530276873</c:v>
                </c:pt>
                <c:pt idx="34">
                  <c:v>-220.12511530276873</c:v>
                </c:pt>
                <c:pt idx="35">
                  <c:v>-220.12511530276873</c:v>
                </c:pt>
                <c:pt idx="36">
                  <c:v>-220.12511530276873</c:v>
                </c:pt>
                <c:pt idx="37">
                  <c:v>-220.12511530276873</c:v>
                </c:pt>
                <c:pt idx="38">
                  <c:v>-220.12511530276873</c:v>
                </c:pt>
                <c:pt idx="39">
                  <c:v>-220.12511530276873</c:v>
                </c:pt>
                <c:pt idx="40">
                  <c:v>-220.12511530276873</c:v>
                </c:pt>
                <c:pt idx="41">
                  <c:v>-220.12511530276873</c:v>
                </c:pt>
                <c:pt idx="42">
                  <c:v>-220.12511530276873</c:v>
                </c:pt>
                <c:pt idx="43">
                  <c:v>-220.12511530276873</c:v>
                </c:pt>
                <c:pt idx="44">
                  <c:v>-220.12511530276873</c:v>
                </c:pt>
                <c:pt idx="45">
                  <c:v>-220.12511530276873</c:v>
                </c:pt>
                <c:pt idx="46">
                  <c:v>-220.12511530276873</c:v>
                </c:pt>
                <c:pt idx="47">
                  <c:v>-220.12511530276873</c:v>
                </c:pt>
                <c:pt idx="48">
                  <c:v>-220.12511530276873</c:v>
                </c:pt>
                <c:pt idx="49">
                  <c:v>-220.12511530276873</c:v>
                </c:pt>
                <c:pt idx="50">
                  <c:v>-220.12511530276873</c:v>
                </c:pt>
                <c:pt idx="51">
                  <c:v>-220.12511530276873</c:v>
                </c:pt>
                <c:pt idx="52">
                  <c:v>-220.12511530276873</c:v>
                </c:pt>
                <c:pt idx="53">
                  <c:v>-220.12511530276873</c:v>
                </c:pt>
                <c:pt idx="54">
                  <c:v>-220.12511530276873</c:v>
                </c:pt>
                <c:pt idx="55">
                  <c:v>-220.12511530276873</c:v>
                </c:pt>
                <c:pt idx="56">
                  <c:v>-220.12511530276873</c:v>
                </c:pt>
                <c:pt idx="57">
                  <c:v>-220.12511530276873</c:v>
                </c:pt>
                <c:pt idx="58">
                  <c:v>-220.12511530276873</c:v>
                </c:pt>
                <c:pt idx="59">
                  <c:v>-220.12511530276873</c:v>
                </c:pt>
                <c:pt idx="60">
                  <c:v>-220.12511530276873</c:v>
                </c:pt>
                <c:pt idx="61">
                  <c:v>-220.12511530276873</c:v>
                </c:pt>
                <c:pt idx="62">
                  <c:v>-220.12511530276873</c:v>
                </c:pt>
                <c:pt idx="63">
                  <c:v>-220.12511530276873</c:v>
                </c:pt>
                <c:pt idx="64">
                  <c:v>-220.12511530276873</c:v>
                </c:pt>
                <c:pt idx="65">
                  <c:v>-220.12511530276873</c:v>
                </c:pt>
                <c:pt idx="66">
                  <c:v>-220.12511530276873</c:v>
                </c:pt>
                <c:pt idx="67">
                  <c:v>-220.12511530276873</c:v>
                </c:pt>
                <c:pt idx="68">
                  <c:v>-220.12511530276873</c:v>
                </c:pt>
                <c:pt idx="69">
                  <c:v>-220.12511530276873</c:v>
                </c:pt>
                <c:pt idx="70">
                  <c:v>-220.12511530276873</c:v>
                </c:pt>
                <c:pt idx="71">
                  <c:v>-220.12511530276873</c:v>
                </c:pt>
                <c:pt idx="72">
                  <c:v>-220.12511530276873</c:v>
                </c:pt>
                <c:pt idx="73">
                  <c:v>-220.12511530276873</c:v>
                </c:pt>
                <c:pt idx="74">
                  <c:v>-220.12511530276873</c:v>
                </c:pt>
                <c:pt idx="75">
                  <c:v>-220.12511530276873</c:v>
                </c:pt>
                <c:pt idx="76">
                  <c:v>-220.12511530276873</c:v>
                </c:pt>
                <c:pt idx="77">
                  <c:v>-220.12511530276873</c:v>
                </c:pt>
                <c:pt idx="78">
                  <c:v>-220.12511530276873</c:v>
                </c:pt>
                <c:pt idx="79">
                  <c:v>-220.12511530276873</c:v>
                </c:pt>
                <c:pt idx="80">
                  <c:v>-220.12511530276873</c:v>
                </c:pt>
                <c:pt idx="81">
                  <c:v>-220.12511530276873</c:v>
                </c:pt>
                <c:pt idx="82">
                  <c:v>-220.12511530276873</c:v>
                </c:pt>
                <c:pt idx="83">
                  <c:v>-220.12511530276873</c:v>
                </c:pt>
                <c:pt idx="84">
                  <c:v>-220.12511530276873</c:v>
                </c:pt>
                <c:pt idx="85">
                  <c:v>-220.12511530276873</c:v>
                </c:pt>
                <c:pt idx="86">
                  <c:v>-220.12511530276873</c:v>
                </c:pt>
                <c:pt idx="87">
                  <c:v>-220.12511530276873</c:v>
                </c:pt>
                <c:pt idx="88">
                  <c:v>-220.12511530276873</c:v>
                </c:pt>
                <c:pt idx="89">
                  <c:v>-220.12511530276873</c:v>
                </c:pt>
                <c:pt idx="90">
                  <c:v>-220.12511530276873</c:v>
                </c:pt>
                <c:pt idx="91">
                  <c:v>-220.12511530276873</c:v>
                </c:pt>
                <c:pt idx="92">
                  <c:v>-220.12511530276873</c:v>
                </c:pt>
                <c:pt idx="93">
                  <c:v>-220.12511530276873</c:v>
                </c:pt>
                <c:pt idx="94">
                  <c:v>-220.12511530276873</c:v>
                </c:pt>
                <c:pt idx="95">
                  <c:v>-220.12511530276873</c:v>
                </c:pt>
                <c:pt idx="96">
                  <c:v>-220.12511530276873</c:v>
                </c:pt>
                <c:pt idx="97">
                  <c:v>-220.12511530276873</c:v>
                </c:pt>
                <c:pt idx="98">
                  <c:v>-220.12511530276873</c:v>
                </c:pt>
                <c:pt idx="99">
                  <c:v>-220.12511530276873</c:v>
                </c:pt>
                <c:pt idx="100">
                  <c:v>-220.12511530276873</c:v>
                </c:pt>
                <c:pt idx="101">
                  <c:v>-220.12511530276873</c:v>
                </c:pt>
                <c:pt idx="102">
                  <c:v>-220.12511530276873</c:v>
                </c:pt>
                <c:pt idx="103">
                  <c:v>-220.12511530276873</c:v>
                </c:pt>
                <c:pt idx="104">
                  <c:v>-220.12511530276873</c:v>
                </c:pt>
                <c:pt idx="105">
                  <c:v>-220.12511530276873</c:v>
                </c:pt>
                <c:pt idx="106">
                  <c:v>-220.12511530276873</c:v>
                </c:pt>
                <c:pt idx="107">
                  <c:v>-220.12511530276873</c:v>
                </c:pt>
                <c:pt idx="108">
                  <c:v>-220.12511530276873</c:v>
                </c:pt>
                <c:pt idx="109">
                  <c:v>-220.12511530276873</c:v>
                </c:pt>
                <c:pt idx="110">
                  <c:v>-220.12511530276873</c:v>
                </c:pt>
                <c:pt idx="111">
                  <c:v>-220.12511530276873</c:v>
                </c:pt>
                <c:pt idx="112">
                  <c:v>-220.12511530276873</c:v>
                </c:pt>
                <c:pt idx="113">
                  <c:v>-220.12511530276873</c:v>
                </c:pt>
                <c:pt idx="114">
                  <c:v>-220.12511530276873</c:v>
                </c:pt>
                <c:pt idx="115">
                  <c:v>-220.12511530276873</c:v>
                </c:pt>
                <c:pt idx="116">
                  <c:v>-220.12511530276873</c:v>
                </c:pt>
                <c:pt idx="117">
                  <c:v>-220.12511530276873</c:v>
                </c:pt>
                <c:pt idx="118">
                  <c:v>-220.12511530276873</c:v>
                </c:pt>
                <c:pt idx="119">
                  <c:v>-220.12511530276873</c:v>
                </c:pt>
                <c:pt idx="120">
                  <c:v>-220.12511530276873</c:v>
                </c:pt>
                <c:pt idx="121">
                  <c:v>-220.12511530276873</c:v>
                </c:pt>
                <c:pt idx="122">
                  <c:v>-220.12511530276873</c:v>
                </c:pt>
                <c:pt idx="123">
                  <c:v>-220.12511530276873</c:v>
                </c:pt>
                <c:pt idx="124">
                  <c:v>-220.12511530276873</c:v>
                </c:pt>
                <c:pt idx="125">
                  <c:v>-220.12511530276873</c:v>
                </c:pt>
                <c:pt idx="126">
                  <c:v>-220.12511530276873</c:v>
                </c:pt>
                <c:pt idx="127">
                  <c:v>-220.12511530276873</c:v>
                </c:pt>
                <c:pt idx="128">
                  <c:v>-220.12511530276873</c:v>
                </c:pt>
                <c:pt idx="129">
                  <c:v>-220.12511530276873</c:v>
                </c:pt>
                <c:pt idx="130">
                  <c:v>-220.12511530276873</c:v>
                </c:pt>
                <c:pt idx="131">
                  <c:v>-220.12511530276873</c:v>
                </c:pt>
                <c:pt idx="132">
                  <c:v>-220.12511530276873</c:v>
                </c:pt>
                <c:pt idx="133">
                  <c:v>-220.12511530276873</c:v>
                </c:pt>
                <c:pt idx="134">
                  <c:v>-220.12511530276873</c:v>
                </c:pt>
                <c:pt idx="135">
                  <c:v>-220.12511530276873</c:v>
                </c:pt>
                <c:pt idx="136">
                  <c:v>-220.12511530276873</c:v>
                </c:pt>
                <c:pt idx="137">
                  <c:v>-220.12511530276873</c:v>
                </c:pt>
                <c:pt idx="138">
                  <c:v>-220.12511530276873</c:v>
                </c:pt>
                <c:pt idx="139">
                  <c:v>-220.12511530276873</c:v>
                </c:pt>
                <c:pt idx="140">
                  <c:v>-220.12511530276873</c:v>
                </c:pt>
                <c:pt idx="141">
                  <c:v>-220.12511530276873</c:v>
                </c:pt>
                <c:pt idx="142">
                  <c:v>-220.12511530276873</c:v>
                </c:pt>
                <c:pt idx="143">
                  <c:v>-220.12511530276873</c:v>
                </c:pt>
                <c:pt idx="144">
                  <c:v>-220.12511530276873</c:v>
                </c:pt>
                <c:pt idx="145">
                  <c:v>-220.12511530276873</c:v>
                </c:pt>
                <c:pt idx="146">
                  <c:v>-220.12511530276873</c:v>
                </c:pt>
                <c:pt idx="147">
                  <c:v>-220.12511530276873</c:v>
                </c:pt>
                <c:pt idx="148">
                  <c:v>-220.12511530276873</c:v>
                </c:pt>
                <c:pt idx="149">
                  <c:v>-220.12511530276873</c:v>
                </c:pt>
                <c:pt idx="150">
                  <c:v>-220.12511530276873</c:v>
                </c:pt>
                <c:pt idx="151">
                  <c:v>-220.12511530276873</c:v>
                </c:pt>
                <c:pt idx="152">
                  <c:v>-220.12511530276873</c:v>
                </c:pt>
                <c:pt idx="153">
                  <c:v>-220.12511530276873</c:v>
                </c:pt>
                <c:pt idx="154">
                  <c:v>-220.12511530276873</c:v>
                </c:pt>
                <c:pt idx="155">
                  <c:v>-220.12511530276873</c:v>
                </c:pt>
                <c:pt idx="156">
                  <c:v>-220.12511530276873</c:v>
                </c:pt>
                <c:pt idx="157">
                  <c:v>-220.12511530276873</c:v>
                </c:pt>
                <c:pt idx="158">
                  <c:v>-220.12511530276873</c:v>
                </c:pt>
                <c:pt idx="159">
                  <c:v>-220.12511530276873</c:v>
                </c:pt>
                <c:pt idx="160">
                  <c:v>-220.12511530276873</c:v>
                </c:pt>
                <c:pt idx="161">
                  <c:v>-220.12511530276873</c:v>
                </c:pt>
                <c:pt idx="162">
                  <c:v>-220.12511530276873</c:v>
                </c:pt>
                <c:pt idx="163">
                  <c:v>-220.12511530276873</c:v>
                </c:pt>
                <c:pt idx="164">
                  <c:v>-220.12511530276873</c:v>
                </c:pt>
                <c:pt idx="165">
                  <c:v>-220.12511530276873</c:v>
                </c:pt>
                <c:pt idx="166">
                  <c:v>-220.12511530276873</c:v>
                </c:pt>
                <c:pt idx="167">
                  <c:v>-220.12511530276873</c:v>
                </c:pt>
                <c:pt idx="168">
                  <c:v>-220.12511530276873</c:v>
                </c:pt>
                <c:pt idx="169">
                  <c:v>-220.12511530276873</c:v>
                </c:pt>
                <c:pt idx="170">
                  <c:v>-220.12511530276873</c:v>
                </c:pt>
                <c:pt idx="171">
                  <c:v>-220.12511530276873</c:v>
                </c:pt>
                <c:pt idx="172">
                  <c:v>-220.12511530276873</c:v>
                </c:pt>
                <c:pt idx="173">
                  <c:v>-220.12511530276873</c:v>
                </c:pt>
                <c:pt idx="174">
                  <c:v>-220.12511530276873</c:v>
                </c:pt>
                <c:pt idx="175">
                  <c:v>-220.12511530276873</c:v>
                </c:pt>
                <c:pt idx="176">
                  <c:v>-220.12511530276873</c:v>
                </c:pt>
                <c:pt idx="177">
                  <c:v>-220.12511530276873</c:v>
                </c:pt>
                <c:pt idx="178">
                  <c:v>-220.12511530276873</c:v>
                </c:pt>
                <c:pt idx="179">
                  <c:v>-220.12511530276873</c:v>
                </c:pt>
                <c:pt idx="180">
                  <c:v>29.169165961926041</c:v>
                </c:pt>
                <c:pt idx="181">
                  <c:v>29.169165961926041</c:v>
                </c:pt>
                <c:pt idx="182">
                  <c:v>29.169165961926041</c:v>
                </c:pt>
                <c:pt idx="183">
                  <c:v>29.169165961926041</c:v>
                </c:pt>
                <c:pt idx="184">
                  <c:v>29.169165961926041</c:v>
                </c:pt>
                <c:pt idx="185">
                  <c:v>29.169165961926041</c:v>
                </c:pt>
                <c:pt idx="186">
                  <c:v>29.169165961926041</c:v>
                </c:pt>
                <c:pt idx="187">
                  <c:v>29.169165961926041</c:v>
                </c:pt>
                <c:pt idx="188">
                  <c:v>29.169165961926041</c:v>
                </c:pt>
                <c:pt idx="189">
                  <c:v>29.169165961926041</c:v>
                </c:pt>
                <c:pt idx="190">
                  <c:v>29.169165961926041</c:v>
                </c:pt>
                <c:pt idx="191">
                  <c:v>29.169165961926041</c:v>
                </c:pt>
                <c:pt idx="192">
                  <c:v>29.169165961926041</c:v>
                </c:pt>
                <c:pt idx="193">
                  <c:v>29.169165961926041</c:v>
                </c:pt>
                <c:pt idx="194">
                  <c:v>29.169165961926041</c:v>
                </c:pt>
                <c:pt idx="195">
                  <c:v>29.169165961926041</c:v>
                </c:pt>
                <c:pt idx="196">
                  <c:v>29.169165961926041</c:v>
                </c:pt>
                <c:pt idx="197">
                  <c:v>29.169165961926041</c:v>
                </c:pt>
                <c:pt idx="198">
                  <c:v>29.169165961926041</c:v>
                </c:pt>
                <c:pt idx="199">
                  <c:v>29.169165961926041</c:v>
                </c:pt>
                <c:pt idx="200">
                  <c:v>29.169165961926041</c:v>
                </c:pt>
                <c:pt idx="201">
                  <c:v>29.169165961926041</c:v>
                </c:pt>
                <c:pt idx="202">
                  <c:v>29.169165961926041</c:v>
                </c:pt>
                <c:pt idx="203">
                  <c:v>29.169165961926041</c:v>
                </c:pt>
                <c:pt idx="204">
                  <c:v>29.169165961926041</c:v>
                </c:pt>
                <c:pt idx="205">
                  <c:v>29.169165961926041</c:v>
                </c:pt>
                <c:pt idx="206">
                  <c:v>29.169165961926041</c:v>
                </c:pt>
                <c:pt idx="207">
                  <c:v>29.169165961926041</c:v>
                </c:pt>
                <c:pt idx="208">
                  <c:v>29.169165961926041</c:v>
                </c:pt>
                <c:pt idx="209">
                  <c:v>29.169165961926041</c:v>
                </c:pt>
                <c:pt idx="210">
                  <c:v>29.169165961926041</c:v>
                </c:pt>
                <c:pt idx="211">
                  <c:v>29.169165961926041</c:v>
                </c:pt>
                <c:pt idx="212">
                  <c:v>29.169165961926041</c:v>
                </c:pt>
                <c:pt idx="213">
                  <c:v>29.169165961926041</c:v>
                </c:pt>
                <c:pt idx="214">
                  <c:v>29.169165961926041</c:v>
                </c:pt>
                <c:pt idx="215">
                  <c:v>29.169165961926041</c:v>
                </c:pt>
                <c:pt idx="216">
                  <c:v>29.169165961926041</c:v>
                </c:pt>
                <c:pt idx="217">
                  <c:v>29.169165961926041</c:v>
                </c:pt>
                <c:pt idx="218">
                  <c:v>29.169165961926041</c:v>
                </c:pt>
                <c:pt idx="219">
                  <c:v>29.169165961926041</c:v>
                </c:pt>
                <c:pt idx="220">
                  <c:v>29.169165961926041</c:v>
                </c:pt>
                <c:pt idx="221">
                  <c:v>29.169165961926041</c:v>
                </c:pt>
                <c:pt idx="222">
                  <c:v>29.169165961926041</c:v>
                </c:pt>
                <c:pt idx="223">
                  <c:v>29.169165961926041</c:v>
                </c:pt>
                <c:pt idx="224">
                  <c:v>29.169165961926041</c:v>
                </c:pt>
                <c:pt idx="225">
                  <c:v>29.169165961926041</c:v>
                </c:pt>
                <c:pt idx="226">
                  <c:v>29.169165961926041</c:v>
                </c:pt>
                <c:pt idx="227">
                  <c:v>29.169165961926041</c:v>
                </c:pt>
                <c:pt idx="228">
                  <c:v>29.169165961926041</c:v>
                </c:pt>
                <c:pt idx="229">
                  <c:v>29.169165961926041</c:v>
                </c:pt>
                <c:pt idx="230">
                  <c:v>29.169165961926041</c:v>
                </c:pt>
                <c:pt idx="231">
                  <c:v>29.169165961926041</c:v>
                </c:pt>
                <c:pt idx="232">
                  <c:v>29.169165961926041</c:v>
                </c:pt>
                <c:pt idx="233">
                  <c:v>29.169165961926041</c:v>
                </c:pt>
                <c:pt idx="234">
                  <c:v>29.169165961926041</c:v>
                </c:pt>
                <c:pt idx="235">
                  <c:v>29.169165961926041</c:v>
                </c:pt>
                <c:pt idx="236">
                  <c:v>29.169165961926041</c:v>
                </c:pt>
                <c:pt idx="237">
                  <c:v>29.169165961926041</c:v>
                </c:pt>
                <c:pt idx="238">
                  <c:v>29.169165961926041</c:v>
                </c:pt>
                <c:pt idx="239">
                  <c:v>29.169165961926041</c:v>
                </c:pt>
                <c:pt idx="240">
                  <c:v>29.169165961926041</c:v>
                </c:pt>
                <c:pt idx="241">
                  <c:v>29.169165961926041</c:v>
                </c:pt>
                <c:pt idx="242">
                  <c:v>29.169165961926041</c:v>
                </c:pt>
                <c:pt idx="243">
                  <c:v>29.169165961926041</c:v>
                </c:pt>
                <c:pt idx="244">
                  <c:v>29.169165961926041</c:v>
                </c:pt>
                <c:pt idx="245">
                  <c:v>29.169165961926041</c:v>
                </c:pt>
                <c:pt idx="246">
                  <c:v>29.169165961926041</c:v>
                </c:pt>
                <c:pt idx="247">
                  <c:v>29.169165961926041</c:v>
                </c:pt>
                <c:pt idx="248">
                  <c:v>29.169165961926041</c:v>
                </c:pt>
                <c:pt idx="249">
                  <c:v>29.169165961926041</c:v>
                </c:pt>
                <c:pt idx="250">
                  <c:v>29.169165961926041</c:v>
                </c:pt>
                <c:pt idx="251">
                  <c:v>29.169165961926041</c:v>
                </c:pt>
                <c:pt idx="252">
                  <c:v>29.169165961926041</c:v>
                </c:pt>
                <c:pt idx="253">
                  <c:v>29.169165961926041</c:v>
                </c:pt>
                <c:pt idx="254">
                  <c:v>29.169165961926041</c:v>
                </c:pt>
                <c:pt idx="255">
                  <c:v>29.169165961926041</c:v>
                </c:pt>
                <c:pt idx="256">
                  <c:v>29.169165961926041</c:v>
                </c:pt>
                <c:pt idx="257">
                  <c:v>29.169165961926041</c:v>
                </c:pt>
                <c:pt idx="258">
                  <c:v>29.169165961926041</c:v>
                </c:pt>
                <c:pt idx="259">
                  <c:v>29.169165961926041</c:v>
                </c:pt>
                <c:pt idx="260">
                  <c:v>29.169165961926041</c:v>
                </c:pt>
                <c:pt idx="261">
                  <c:v>29.169165961926041</c:v>
                </c:pt>
                <c:pt idx="262">
                  <c:v>29.169165961926041</c:v>
                </c:pt>
                <c:pt idx="263">
                  <c:v>29.169165961926041</c:v>
                </c:pt>
                <c:pt idx="264">
                  <c:v>29.169165961926041</c:v>
                </c:pt>
                <c:pt idx="265">
                  <c:v>29.169165961926041</c:v>
                </c:pt>
                <c:pt idx="266">
                  <c:v>29.169165961926041</c:v>
                </c:pt>
                <c:pt idx="267">
                  <c:v>29.169165961926041</c:v>
                </c:pt>
                <c:pt idx="268">
                  <c:v>29.169165961926041</c:v>
                </c:pt>
                <c:pt idx="269">
                  <c:v>29.169165961926041</c:v>
                </c:pt>
                <c:pt idx="270">
                  <c:v>29.169165961926041</c:v>
                </c:pt>
                <c:pt idx="271">
                  <c:v>29.169165961926041</c:v>
                </c:pt>
                <c:pt idx="272">
                  <c:v>29.169165961926041</c:v>
                </c:pt>
                <c:pt idx="273">
                  <c:v>29.169165961926041</c:v>
                </c:pt>
                <c:pt idx="274">
                  <c:v>29.169165961926041</c:v>
                </c:pt>
                <c:pt idx="275">
                  <c:v>29.169165961926041</c:v>
                </c:pt>
                <c:pt idx="276">
                  <c:v>29.169165961926041</c:v>
                </c:pt>
                <c:pt idx="277">
                  <c:v>29.169165961926041</c:v>
                </c:pt>
                <c:pt idx="278">
                  <c:v>29.169165961926041</c:v>
                </c:pt>
                <c:pt idx="279">
                  <c:v>29.169165961926041</c:v>
                </c:pt>
                <c:pt idx="280">
                  <c:v>29.169165961926041</c:v>
                </c:pt>
                <c:pt idx="281">
                  <c:v>29.169165961926041</c:v>
                </c:pt>
                <c:pt idx="282">
                  <c:v>29.169165961926041</c:v>
                </c:pt>
                <c:pt idx="283">
                  <c:v>29.169165961926041</c:v>
                </c:pt>
                <c:pt idx="284">
                  <c:v>29.169165961926041</c:v>
                </c:pt>
                <c:pt idx="285">
                  <c:v>29.169165961926041</c:v>
                </c:pt>
                <c:pt idx="286">
                  <c:v>29.169165961926041</c:v>
                </c:pt>
                <c:pt idx="287">
                  <c:v>29.169165961926041</c:v>
                </c:pt>
                <c:pt idx="288">
                  <c:v>29.169165961926041</c:v>
                </c:pt>
                <c:pt idx="289">
                  <c:v>29.169165961926041</c:v>
                </c:pt>
                <c:pt idx="290">
                  <c:v>29.169165961926041</c:v>
                </c:pt>
                <c:pt idx="291">
                  <c:v>29.169165961926041</c:v>
                </c:pt>
                <c:pt idx="292">
                  <c:v>29.169165961926041</c:v>
                </c:pt>
                <c:pt idx="293">
                  <c:v>29.169165961926041</c:v>
                </c:pt>
                <c:pt idx="294">
                  <c:v>29.169165961926041</c:v>
                </c:pt>
                <c:pt idx="295">
                  <c:v>29.169165961926041</c:v>
                </c:pt>
                <c:pt idx="296">
                  <c:v>29.169165961926041</c:v>
                </c:pt>
                <c:pt idx="297">
                  <c:v>29.169165961926041</c:v>
                </c:pt>
                <c:pt idx="298">
                  <c:v>29.169165961926041</c:v>
                </c:pt>
                <c:pt idx="299">
                  <c:v>29.169165961926041</c:v>
                </c:pt>
                <c:pt idx="300">
                  <c:v>29.169165961926041</c:v>
                </c:pt>
                <c:pt idx="301">
                  <c:v>29.169165961926041</c:v>
                </c:pt>
                <c:pt idx="302">
                  <c:v>29.169165961926041</c:v>
                </c:pt>
                <c:pt idx="303">
                  <c:v>29.169165961926041</c:v>
                </c:pt>
                <c:pt idx="304">
                  <c:v>29.169165961926041</c:v>
                </c:pt>
                <c:pt idx="305">
                  <c:v>29.169165961926041</c:v>
                </c:pt>
                <c:pt idx="306">
                  <c:v>29.169165961926041</c:v>
                </c:pt>
                <c:pt idx="307">
                  <c:v>29.169165961926041</c:v>
                </c:pt>
                <c:pt idx="308">
                  <c:v>29.169165961926041</c:v>
                </c:pt>
                <c:pt idx="309">
                  <c:v>29.169165961926041</c:v>
                </c:pt>
                <c:pt idx="310">
                  <c:v>29.169165961926041</c:v>
                </c:pt>
                <c:pt idx="311">
                  <c:v>29.169165961926041</c:v>
                </c:pt>
                <c:pt idx="312">
                  <c:v>29.169165961926041</c:v>
                </c:pt>
                <c:pt idx="313">
                  <c:v>29.169165961926041</c:v>
                </c:pt>
                <c:pt idx="314">
                  <c:v>29.169165961926041</c:v>
                </c:pt>
                <c:pt idx="315">
                  <c:v>29.169165961926041</c:v>
                </c:pt>
                <c:pt idx="316">
                  <c:v>29.169165961926041</c:v>
                </c:pt>
                <c:pt idx="317">
                  <c:v>29.169165961926041</c:v>
                </c:pt>
                <c:pt idx="318">
                  <c:v>29.169165961926041</c:v>
                </c:pt>
                <c:pt idx="319">
                  <c:v>29.169165961926041</c:v>
                </c:pt>
                <c:pt idx="320">
                  <c:v>29.169165961926041</c:v>
                </c:pt>
                <c:pt idx="321">
                  <c:v>29.169165961926041</c:v>
                </c:pt>
                <c:pt idx="322">
                  <c:v>29.169165961926041</c:v>
                </c:pt>
                <c:pt idx="323">
                  <c:v>29.169165961926041</c:v>
                </c:pt>
                <c:pt idx="324">
                  <c:v>29.169165961926041</c:v>
                </c:pt>
                <c:pt idx="325">
                  <c:v>29.169165961926041</c:v>
                </c:pt>
                <c:pt idx="326">
                  <c:v>29.169165961926041</c:v>
                </c:pt>
                <c:pt idx="327">
                  <c:v>29.169165961926041</c:v>
                </c:pt>
                <c:pt idx="328">
                  <c:v>29.169165961926041</c:v>
                </c:pt>
                <c:pt idx="329">
                  <c:v>29.169165961926041</c:v>
                </c:pt>
                <c:pt idx="330">
                  <c:v>29.169165961926041</c:v>
                </c:pt>
                <c:pt idx="331">
                  <c:v>29.169165961926041</c:v>
                </c:pt>
                <c:pt idx="332">
                  <c:v>29.169165961926041</c:v>
                </c:pt>
                <c:pt idx="333">
                  <c:v>29.169165961926041</c:v>
                </c:pt>
                <c:pt idx="334">
                  <c:v>29.169165961926041</c:v>
                </c:pt>
                <c:pt idx="335">
                  <c:v>29.169165961926041</c:v>
                </c:pt>
                <c:pt idx="336">
                  <c:v>29.169165961926041</c:v>
                </c:pt>
                <c:pt idx="337">
                  <c:v>29.169165961926041</c:v>
                </c:pt>
                <c:pt idx="338">
                  <c:v>29.169165961926041</c:v>
                </c:pt>
                <c:pt idx="339">
                  <c:v>29.169165961926041</c:v>
                </c:pt>
                <c:pt idx="340">
                  <c:v>29.169165961926041</c:v>
                </c:pt>
                <c:pt idx="341">
                  <c:v>29.169165961926041</c:v>
                </c:pt>
                <c:pt idx="342">
                  <c:v>29.169165961926041</c:v>
                </c:pt>
                <c:pt idx="343">
                  <c:v>29.169165961926041</c:v>
                </c:pt>
                <c:pt idx="344">
                  <c:v>29.169165961926041</c:v>
                </c:pt>
                <c:pt idx="345">
                  <c:v>29.169165961926041</c:v>
                </c:pt>
                <c:pt idx="346">
                  <c:v>29.169165961926041</c:v>
                </c:pt>
                <c:pt idx="347">
                  <c:v>29.169165961926041</c:v>
                </c:pt>
                <c:pt idx="348">
                  <c:v>29.169165961926041</c:v>
                </c:pt>
                <c:pt idx="349">
                  <c:v>29.169165961926041</c:v>
                </c:pt>
                <c:pt idx="350">
                  <c:v>29.169165961926041</c:v>
                </c:pt>
                <c:pt idx="351">
                  <c:v>29.169165961926041</c:v>
                </c:pt>
                <c:pt idx="352">
                  <c:v>29.169165961926041</c:v>
                </c:pt>
                <c:pt idx="353">
                  <c:v>29.169165961926041</c:v>
                </c:pt>
                <c:pt idx="354">
                  <c:v>29.169165961926041</c:v>
                </c:pt>
                <c:pt idx="355">
                  <c:v>29.169165961926041</c:v>
                </c:pt>
                <c:pt idx="356">
                  <c:v>29.169165961926041</c:v>
                </c:pt>
                <c:pt idx="357">
                  <c:v>29.169165961926041</c:v>
                </c:pt>
                <c:pt idx="358">
                  <c:v>29.169165961926041</c:v>
                </c:pt>
                <c:pt idx="359">
                  <c:v>29.169165961926041</c:v>
                </c:pt>
                <c:pt idx="360">
                  <c:v>29.169165961926041</c:v>
                </c:pt>
                <c:pt idx="361">
                  <c:v>29.169165961926041</c:v>
                </c:pt>
                <c:pt idx="362">
                  <c:v>29.169165961926041</c:v>
                </c:pt>
                <c:pt idx="363">
                  <c:v>29.169165961926041</c:v>
                </c:pt>
                <c:pt idx="364">
                  <c:v>29.169165961926041</c:v>
                </c:pt>
                <c:pt idx="365">
                  <c:v>29.169165961926041</c:v>
                </c:pt>
                <c:pt idx="366">
                  <c:v>29.169165961926041</c:v>
                </c:pt>
                <c:pt idx="367">
                  <c:v>29.169165961926041</c:v>
                </c:pt>
                <c:pt idx="368">
                  <c:v>29.169165961926041</c:v>
                </c:pt>
                <c:pt idx="369">
                  <c:v>29.169165961926041</c:v>
                </c:pt>
                <c:pt idx="370">
                  <c:v>29.169165961926041</c:v>
                </c:pt>
                <c:pt idx="371">
                  <c:v>29.169165961926041</c:v>
                </c:pt>
                <c:pt idx="372">
                  <c:v>29.169165961926041</c:v>
                </c:pt>
                <c:pt idx="373">
                  <c:v>29.169165961926041</c:v>
                </c:pt>
                <c:pt idx="374">
                  <c:v>29.169165961926041</c:v>
                </c:pt>
                <c:pt idx="375">
                  <c:v>29.169165961926041</c:v>
                </c:pt>
                <c:pt idx="376">
                  <c:v>29.169165961926041</c:v>
                </c:pt>
                <c:pt idx="377">
                  <c:v>29.169165961926041</c:v>
                </c:pt>
                <c:pt idx="378">
                  <c:v>29.169165961926041</c:v>
                </c:pt>
                <c:pt idx="379">
                  <c:v>29.169165961926041</c:v>
                </c:pt>
                <c:pt idx="380">
                  <c:v>29.169165961926041</c:v>
                </c:pt>
                <c:pt idx="381">
                  <c:v>29.169165961926041</c:v>
                </c:pt>
                <c:pt idx="382">
                  <c:v>29.169165961926041</c:v>
                </c:pt>
                <c:pt idx="383">
                  <c:v>29.169165961926041</c:v>
                </c:pt>
                <c:pt idx="384">
                  <c:v>29.169165961926041</c:v>
                </c:pt>
                <c:pt idx="385">
                  <c:v>29.169165961926041</c:v>
                </c:pt>
                <c:pt idx="386">
                  <c:v>29.169165961926041</c:v>
                </c:pt>
                <c:pt idx="387">
                  <c:v>29.169165961926041</c:v>
                </c:pt>
                <c:pt idx="388">
                  <c:v>29.169165961926041</c:v>
                </c:pt>
                <c:pt idx="389">
                  <c:v>29.169165961926041</c:v>
                </c:pt>
                <c:pt idx="390">
                  <c:v>29.169165961926041</c:v>
                </c:pt>
                <c:pt idx="391">
                  <c:v>29.169165961926041</c:v>
                </c:pt>
                <c:pt idx="392">
                  <c:v>29.169165961926041</c:v>
                </c:pt>
                <c:pt idx="393">
                  <c:v>29.169165961926041</c:v>
                </c:pt>
                <c:pt idx="394">
                  <c:v>29.169165961926041</c:v>
                </c:pt>
                <c:pt idx="395">
                  <c:v>29.169165961926041</c:v>
                </c:pt>
                <c:pt idx="396">
                  <c:v>29.169165961926041</c:v>
                </c:pt>
                <c:pt idx="397">
                  <c:v>29.169165961926041</c:v>
                </c:pt>
                <c:pt idx="398">
                  <c:v>29.169165961926041</c:v>
                </c:pt>
                <c:pt idx="399">
                  <c:v>29.169165961926041</c:v>
                </c:pt>
                <c:pt idx="400">
                  <c:v>29.169165961926041</c:v>
                </c:pt>
                <c:pt idx="401">
                  <c:v>29.169165961926041</c:v>
                </c:pt>
                <c:pt idx="402">
                  <c:v>29.169165961926041</c:v>
                </c:pt>
                <c:pt idx="403">
                  <c:v>29.169165961926041</c:v>
                </c:pt>
                <c:pt idx="404">
                  <c:v>29.169165961926041</c:v>
                </c:pt>
                <c:pt idx="405">
                  <c:v>29.169165961926041</c:v>
                </c:pt>
                <c:pt idx="406">
                  <c:v>29.169165961926041</c:v>
                </c:pt>
                <c:pt idx="407">
                  <c:v>29.169165961926041</c:v>
                </c:pt>
                <c:pt idx="408">
                  <c:v>29.169165961926041</c:v>
                </c:pt>
                <c:pt idx="409">
                  <c:v>29.169165961926041</c:v>
                </c:pt>
                <c:pt idx="410">
                  <c:v>29.169165961926041</c:v>
                </c:pt>
                <c:pt idx="411">
                  <c:v>29.169165961926041</c:v>
                </c:pt>
                <c:pt idx="412">
                  <c:v>29.169165961926041</c:v>
                </c:pt>
                <c:pt idx="413">
                  <c:v>29.169165961926041</c:v>
                </c:pt>
                <c:pt idx="414">
                  <c:v>29.169165961926041</c:v>
                </c:pt>
                <c:pt idx="415">
                  <c:v>29.169165961926041</c:v>
                </c:pt>
                <c:pt idx="416">
                  <c:v>29.169165961926041</c:v>
                </c:pt>
                <c:pt idx="417">
                  <c:v>29.169165961926041</c:v>
                </c:pt>
                <c:pt idx="418">
                  <c:v>29.169165961926041</c:v>
                </c:pt>
                <c:pt idx="419">
                  <c:v>29.169165961926041</c:v>
                </c:pt>
                <c:pt idx="420">
                  <c:v>29.169165961926041</c:v>
                </c:pt>
                <c:pt idx="421">
                  <c:v>29.169165961926041</c:v>
                </c:pt>
                <c:pt idx="422">
                  <c:v>29.169165961926041</c:v>
                </c:pt>
                <c:pt idx="423">
                  <c:v>29.169165961926041</c:v>
                </c:pt>
                <c:pt idx="424">
                  <c:v>29.169165961926041</c:v>
                </c:pt>
                <c:pt idx="425">
                  <c:v>29.169165961926041</c:v>
                </c:pt>
                <c:pt idx="426">
                  <c:v>29.169165961926041</c:v>
                </c:pt>
                <c:pt idx="427">
                  <c:v>29.169165961926041</c:v>
                </c:pt>
                <c:pt idx="428">
                  <c:v>29.169165961926041</c:v>
                </c:pt>
                <c:pt idx="429">
                  <c:v>29.169165961926041</c:v>
                </c:pt>
                <c:pt idx="430">
                  <c:v>29.169165961926041</c:v>
                </c:pt>
                <c:pt idx="431">
                  <c:v>29.169165961926041</c:v>
                </c:pt>
                <c:pt idx="432">
                  <c:v>29.169165961926041</c:v>
                </c:pt>
                <c:pt idx="433">
                  <c:v>29.169165961926041</c:v>
                </c:pt>
                <c:pt idx="434">
                  <c:v>29.169165961926041</c:v>
                </c:pt>
                <c:pt idx="435">
                  <c:v>29.169165961926041</c:v>
                </c:pt>
                <c:pt idx="436">
                  <c:v>29.169165961926041</c:v>
                </c:pt>
                <c:pt idx="437">
                  <c:v>29.169165961926041</c:v>
                </c:pt>
                <c:pt idx="438">
                  <c:v>29.169165961926041</c:v>
                </c:pt>
                <c:pt idx="439">
                  <c:v>29.169165961926041</c:v>
                </c:pt>
                <c:pt idx="440">
                  <c:v>29.169165961926041</c:v>
                </c:pt>
                <c:pt idx="441">
                  <c:v>29.169165961926041</c:v>
                </c:pt>
                <c:pt idx="442">
                  <c:v>29.169165961926041</c:v>
                </c:pt>
                <c:pt idx="443">
                  <c:v>29.169165961926041</c:v>
                </c:pt>
                <c:pt idx="444">
                  <c:v>29.169165961926041</c:v>
                </c:pt>
                <c:pt idx="445">
                  <c:v>29.169165961926041</c:v>
                </c:pt>
                <c:pt idx="446">
                  <c:v>29.169165961926041</c:v>
                </c:pt>
                <c:pt idx="447">
                  <c:v>29.169165961926041</c:v>
                </c:pt>
                <c:pt idx="448">
                  <c:v>29.169165961926041</c:v>
                </c:pt>
                <c:pt idx="449">
                  <c:v>29.169165961926041</c:v>
                </c:pt>
                <c:pt idx="450">
                  <c:v>-987.54519064168142</c:v>
                </c:pt>
                <c:pt idx="451">
                  <c:v>-987.54519064168142</c:v>
                </c:pt>
                <c:pt idx="452">
                  <c:v>-987.54519064168142</c:v>
                </c:pt>
                <c:pt idx="453">
                  <c:v>-987.54519064168142</c:v>
                </c:pt>
                <c:pt idx="454">
                  <c:v>-987.54519064168142</c:v>
                </c:pt>
                <c:pt idx="455">
                  <c:v>-987.54519064168142</c:v>
                </c:pt>
                <c:pt idx="456">
                  <c:v>-987.54519064168142</c:v>
                </c:pt>
                <c:pt idx="457">
                  <c:v>-987.54519064168142</c:v>
                </c:pt>
                <c:pt idx="458">
                  <c:v>-987.54519064168142</c:v>
                </c:pt>
                <c:pt idx="459">
                  <c:v>-987.54519064168142</c:v>
                </c:pt>
                <c:pt idx="460">
                  <c:v>-987.54519064168142</c:v>
                </c:pt>
                <c:pt idx="461">
                  <c:v>-987.54519064168142</c:v>
                </c:pt>
                <c:pt idx="462">
                  <c:v>-987.54519064168142</c:v>
                </c:pt>
                <c:pt idx="463">
                  <c:v>-987.54519064168142</c:v>
                </c:pt>
                <c:pt idx="464">
                  <c:v>-987.54519064168142</c:v>
                </c:pt>
                <c:pt idx="465">
                  <c:v>-987.54519064168142</c:v>
                </c:pt>
                <c:pt idx="466">
                  <c:v>-987.54519064168142</c:v>
                </c:pt>
                <c:pt idx="467">
                  <c:v>-987.54519064168142</c:v>
                </c:pt>
                <c:pt idx="468">
                  <c:v>-987.54519064168142</c:v>
                </c:pt>
                <c:pt idx="469">
                  <c:v>-987.54519064168142</c:v>
                </c:pt>
                <c:pt idx="470">
                  <c:v>-987.54519064168142</c:v>
                </c:pt>
                <c:pt idx="471">
                  <c:v>-987.54519064168142</c:v>
                </c:pt>
                <c:pt idx="472">
                  <c:v>-987.54519064168142</c:v>
                </c:pt>
                <c:pt idx="473">
                  <c:v>-987.54519064168142</c:v>
                </c:pt>
                <c:pt idx="474">
                  <c:v>-987.54519064168142</c:v>
                </c:pt>
                <c:pt idx="475">
                  <c:v>-987.54519064168142</c:v>
                </c:pt>
                <c:pt idx="476">
                  <c:v>-987.54519064168142</c:v>
                </c:pt>
                <c:pt idx="477">
                  <c:v>-987.54519064168142</c:v>
                </c:pt>
                <c:pt idx="478">
                  <c:v>-987.54519064168142</c:v>
                </c:pt>
                <c:pt idx="479">
                  <c:v>-987.54519064168142</c:v>
                </c:pt>
                <c:pt idx="480">
                  <c:v>-987.54519064168142</c:v>
                </c:pt>
                <c:pt idx="481">
                  <c:v>-987.54519064168142</c:v>
                </c:pt>
                <c:pt idx="482">
                  <c:v>-987.54519064168142</c:v>
                </c:pt>
                <c:pt idx="483">
                  <c:v>-987.54519064168142</c:v>
                </c:pt>
                <c:pt idx="484">
                  <c:v>-987.54519064168142</c:v>
                </c:pt>
                <c:pt idx="485">
                  <c:v>-987.54519064168142</c:v>
                </c:pt>
                <c:pt idx="486">
                  <c:v>-987.54519064168142</c:v>
                </c:pt>
                <c:pt idx="487">
                  <c:v>-987.54519064168142</c:v>
                </c:pt>
                <c:pt idx="488">
                  <c:v>-987.54519064168142</c:v>
                </c:pt>
                <c:pt idx="489">
                  <c:v>-987.54519064168142</c:v>
                </c:pt>
                <c:pt idx="490">
                  <c:v>-987.54519064168142</c:v>
                </c:pt>
                <c:pt idx="491">
                  <c:v>-987.54519064168142</c:v>
                </c:pt>
                <c:pt idx="492">
                  <c:v>-987.54519064168142</c:v>
                </c:pt>
                <c:pt idx="493">
                  <c:v>-987.54519064168142</c:v>
                </c:pt>
                <c:pt idx="494">
                  <c:v>-987.54519064168142</c:v>
                </c:pt>
                <c:pt idx="495">
                  <c:v>-987.54519064168142</c:v>
                </c:pt>
                <c:pt idx="496">
                  <c:v>-987.54519064168142</c:v>
                </c:pt>
                <c:pt idx="497">
                  <c:v>-987.54519064168142</c:v>
                </c:pt>
                <c:pt idx="498">
                  <c:v>-987.54519064168142</c:v>
                </c:pt>
                <c:pt idx="499">
                  <c:v>-987.54519064168142</c:v>
                </c:pt>
                <c:pt idx="500">
                  <c:v>-987.54519064168142</c:v>
                </c:pt>
                <c:pt idx="501">
                  <c:v>-987.54519064168142</c:v>
                </c:pt>
                <c:pt idx="502">
                  <c:v>-987.54519064168142</c:v>
                </c:pt>
                <c:pt idx="503">
                  <c:v>-987.54519064168142</c:v>
                </c:pt>
                <c:pt idx="504">
                  <c:v>-987.54519064168142</c:v>
                </c:pt>
                <c:pt idx="505">
                  <c:v>-987.54519064168142</c:v>
                </c:pt>
                <c:pt idx="506">
                  <c:v>-987.54519064168142</c:v>
                </c:pt>
                <c:pt idx="507">
                  <c:v>-987.54519064168142</c:v>
                </c:pt>
                <c:pt idx="508">
                  <c:v>-987.54519064168142</c:v>
                </c:pt>
                <c:pt idx="509">
                  <c:v>-987.54519064168142</c:v>
                </c:pt>
                <c:pt idx="510">
                  <c:v>-987.54519064168142</c:v>
                </c:pt>
                <c:pt idx="511">
                  <c:v>-987.54519064168142</c:v>
                </c:pt>
                <c:pt idx="512">
                  <c:v>-987.54519064168142</c:v>
                </c:pt>
                <c:pt idx="513">
                  <c:v>-987.54519064168142</c:v>
                </c:pt>
                <c:pt idx="514">
                  <c:v>-987.54519064168142</c:v>
                </c:pt>
                <c:pt idx="515">
                  <c:v>-987.54519064168142</c:v>
                </c:pt>
                <c:pt idx="516">
                  <c:v>-987.54519064168142</c:v>
                </c:pt>
                <c:pt idx="517">
                  <c:v>-987.54519064168142</c:v>
                </c:pt>
                <c:pt idx="518">
                  <c:v>-987.54519064168142</c:v>
                </c:pt>
                <c:pt idx="519">
                  <c:v>-987.54519064168142</c:v>
                </c:pt>
                <c:pt idx="520">
                  <c:v>-987.54519064168142</c:v>
                </c:pt>
                <c:pt idx="521">
                  <c:v>-987.54519064168142</c:v>
                </c:pt>
                <c:pt idx="522">
                  <c:v>-987.54519064168142</c:v>
                </c:pt>
                <c:pt idx="523">
                  <c:v>-987.54519064168142</c:v>
                </c:pt>
                <c:pt idx="524">
                  <c:v>-987.54519064168142</c:v>
                </c:pt>
                <c:pt idx="525">
                  <c:v>-987.54519064168142</c:v>
                </c:pt>
                <c:pt idx="526">
                  <c:v>-987.54519064168142</c:v>
                </c:pt>
                <c:pt idx="527">
                  <c:v>-987.54519064168142</c:v>
                </c:pt>
                <c:pt idx="528">
                  <c:v>-987.54519064168142</c:v>
                </c:pt>
                <c:pt idx="529">
                  <c:v>-987.54519064168142</c:v>
                </c:pt>
                <c:pt idx="530">
                  <c:v>-987.54519064168142</c:v>
                </c:pt>
                <c:pt idx="531">
                  <c:v>-987.54519064168142</c:v>
                </c:pt>
                <c:pt idx="532">
                  <c:v>-987.54519064168142</c:v>
                </c:pt>
                <c:pt idx="533">
                  <c:v>-987.54519064168142</c:v>
                </c:pt>
                <c:pt idx="534">
                  <c:v>-987.54519064168142</c:v>
                </c:pt>
                <c:pt idx="535">
                  <c:v>-987.54519064168142</c:v>
                </c:pt>
                <c:pt idx="536">
                  <c:v>-987.54519064168142</c:v>
                </c:pt>
                <c:pt idx="537">
                  <c:v>-987.54519064168142</c:v>
                </c:pt>
                <c:pt idx="538">
                  <c:v>-987.54519064168142</c:v>
                </c:pt>
                <c:pt idx="539">
                  <c:v>-987.54519064168142</c:v>
                </c:pt>
                <c:pt idx="540">
                  <c:v>-987.54519064168142</c:v>
                </c:pt>
                <c:pt idx="541">
                  <c:v>-987.54519064168142</c:v>
                </c:pt>
                <c:pt idx="542">
                  <c:v>-987.54519064168142</c:v>
                </c:pt>
                <c:pt idx="543">
                  <c:v>-987.54519064168142</c:v>
                </c:pt>
                <c:pt idx="544">
                  <c:v>-987.54519064168142</c:v>
                </c:pt>
                <c:pt idx="545">
                  <c:v>-987.54519064168142</c:v>
                </c:pt>
                <c:pt idx="546">
                  <c:v>-987.54519064168142</c:v>
                </c:pt>
                <c:pt idx="547">
                  <c:v>-987.54519064168142</c:v>
                </c:pt>
                <c:pt idx="548">
                  <c:v>-987.54519064168142</c:v>
                </c:pt>
                <c:pt idx="549">
                  <c:v>-987.54519064168142</c:v>
                </c:pt>
                <c:pt idx="550">
                  <c:v>-987.54519064168142</c:v>
                </c:pt>
                <c:pt idx="551">
                  <c:v>-987.54519064168142</c:v>
                </c:pt>
                <c:pt idx="552">
                  <c:v>-987.54519064168142</c:v>
                </c:pt>
                <c:pt idx="553">
                  <c:v>-987.54519064168142</c:v>
                </c:pt>
                <c:pt idx="554">
                  <c:v>-987.54519064168142</c:v>
                </c:pt>
                <c:pt idx="555">
                  <c:v>-987.54519064168142</c:v>
                </c:pt>
                <c:pt idx="556">
                  <c:v>-987.54519064168142</c:v>
                </c:pt>
                <c:pt idx="557">
                  <c:v>-987.54519064168142</c:v>
                </c:pt>
                <c:pt idx="558">
                  <c:v>-987.54519064168142</c:v>
                </c:pt>
                <c:pt idx="559">
                  <c:v>-987.54519064168142</c:v>
                </c:pt>
                <c:pt idx="560">
                  <c:v>-987.54519064168142</c:v>
                </c:pt>
                <c:pt idx="561">
                  <c:v>-987.54519064168142</c:v>
                </c:pt>
                <c:pt idx="562">
                  <c:v>-987.54519064168142</c:v>
                </c:pt>
                <c:pt idx="563">
                  <c:v>-987.54519064168142</c:v>
                </c:pt>
                <c:pt idx="564">
                  <c:v>-987.54519064168142</c:v>
                </c:pt>
                <c:pt idx="565">
                  <c:v>-987.54519064168142</c:v>
                </c:pt>
                <c:pt idx="566">
                  <c:v>-987.54519064168142</c:v>
                </c:pt>
                <c:pt idx="567">
                  <c:v>-987.54519064168142</c:v>
                </c:pt>
                <c:pt idx="568">
                  <c:v>-987.54519064168142</c:v>
                </c:pt>
                <c:pt idx="569">
                  <c:v>-987.54519064168142</c:v>
                </c:pt>
                <c:pt idx="570">
                  <c:v>-987.54519064168142</c:v>
                </c:pt>
                <c:pt idx="571">
                  <c:v>-987.54519064168142</c:v>
                </c:pt>
                <c:pt idx="572">
                  <c:v>-987.54519064168142</c:v>
                </c:pt>
                <c:pt idx="573">
                  <c:v>-987.54519064168142</c:v>
                </c:pt>
                <c:pt idx="574">
                  <c:v>-987.54519064168142</c:v>
                </c:pt>
                <c:pt idx="575">
                  <c:v>-987.54519064168142</c:v>
                </c:pt>
                <c:pt idx="576">
                  <c:v>-987.54519064168142</c:v>
                </c:pt>
                <c:pt idx="577">
                  <c:v>-987.54519064168142</c:v>
                </c:pt>
                <c:pt idx="578">
                  <c:v>-987.54519064168142</c:v>
                </c:pt>
                <c:pt idx="579">
                  <c:v>-987.54519064168142</c:v>
                </c:pt>
                <c:pt idx="580">
                  <c:v>-987.54519064168142</c:v>
                </c:pt>
                <c:pt idx="581">
                  <c:v>-987.54519064168142</c:v>
                </c:pt>
                <c:pt idx="582">
                  <c:v>-987.54519064168142</c:v>
                </c:pt>
                <c:pt idx="583">
                  <c:v>-987.54519064168142</c:v>
                </c:pt>
                <c:pt idx="584">
                  <c:v>-987.54519064168142</c:v>
                </c:pt>
                <c:pt idx="585">
                  <c:v>-987.54519064168142</c:v>
                </c:pt>
                <c:pt idx="586">
                  <c:v>-987.54519064168142</c:v>
                </c:pt>
                <c:pt idx="587">
                  <c:v>-987.54519064168142</c:v>
                </c:pt>
                <c:pt idx="588">
                  <c:v>-987.54519064168142</c:v>
                </c:pt>
                <c:pt idx="589">
                  <c:v>-987.54519064168142</c:v>
                </c:pt>
                <c:pt idx="590">
                  <c:v>-987.54519064168142</c:v>
                </c:pt>
                <c:pt idx="591">
                  <c:v>-987.54519064168142</c:v>
                </c:pt>
                <c:pt idx="592">
                  <c:v>-987.54519064168142</c:v>
                </c:pt>
                <c:pt idx="593">
                  <c:v>-987.54519064168142</c:v>
                </c:pt>
                <c:pt idx="594">
                  <c:v>-987.54519064168142</c:v>
                </c:pt>
                <c:pt idx="595">
                  <c:v>-987.54519064168142</c:v>
                </c:pt>
                <c:pt idx="596">
                  <c:v>-987.54519064168142</c:v>
                </c:pt>
                <c:pt idx="597">
                  <c:v>-987.54519064168142</c:v>
                </c:pt>
                <c:pt idx="598">
                  <c:v>-987.54519064168142</c:v>
                </c:pt>
                <c:pt idx="599">
                  <c:v>-987.54519064168142</c:v>
                </c:pt>
                <c:pt idx="600">
                  <c:v>-987.54519064168142</c:v>
                </c:pt>
                <c:pt idx="601">
                  <c:v>-987.54519064168142</c:v>
                </c:pt>
                <c:pt idx="602">
                  <c:v>-987.54519064168142</c:v>
                </c:pt>
                <c:pt idx="603">
                  <c:v>-987.54519064168142</c:v>
                </c:pt>
                <c:pt idx="604">
                  <c:v>-987.54519064168142</c:v>
                </c:pt>
                <c:pt idx="605">
                  <c:v>-987.54519064168142</c:v>
                </c:pt>
                <c:pt idx="606">
                  <c:v>-987.54519064168142</c:v>
                </c:pt>
                <c:pt idx="607">
                  <c:v>-987.54519064168142</c:v>
                </c:pt>
                <c:pt idx="608">
                  <c:v>-987.54519064168142</c:v>
                </c:pt>
                <c:pt idx="609">
                  <c:v>-987.54519064168142</c:v>
                </c:pt>
                <c:pt idx="610">
                  <c:v>-987.54519064168142</c:v>
                </c:pt>
                <c:pt idx="611">
                  <c:v>-987.54519064168142</c:v>
                </c:pt>
                <c:pt idx="612">
                  <c:v>-987.54519064168142</c:v>
                </c:pt>
                <c:pt idx="613">
                  <c:v>-987.54519064168142</c:v>
                </c:pt>
                <c:pt idx="614">
                  <c:v>-987.54519064168142</c:v>
                </c:pt>
                <c:pt idx="615">
                  <c:v>-987.54519064168142</c:v>
                </c:pt>
                <c:pt idx="616">
                  <c:v>-987.54519064168142</c:v>
                </c:pt>
                <c:pt idx="617">
                  <c:v>-987.54519064168142</c:v>
                </c:pt>
                <c:pt idx="618">
                  <c:v>-987.54519064168142</c:v>
                </c:pt>
                <c:pt idx="619">
                  <c:v>-987.54519064168142</c:v>
                </c:pt>
                <c:pt idx="620">
                  <c:v>-987.54519064168142</c:v>
                </c:pt>
                <c:pt idx="621">
                  <c:v>-987.54519064168142</c:v>
                </c:pt>
                <c:pt idx="622">
                  <c:v>-987.54519064168142</c:v>
                </c:pt>
                <c:pt idx="623">
                  <c:v>-987.54519064168142</c:v>
                </c:pt>
                <c:pt idx="624">
                  <c:v>-987.54519064168142</c:v>
                </c:pt>
                <c:pt idx="625">
                  <c:v>-987.54519064168142</c:v>
                </c:pt>
                <c:pt idx="626">
                  <c:v>-987.54519064168142</c:v>
                </c:pt>
                <c:pt idx="627">
                  <c:v>-987.54519064168142</c:v>
                </c:pt>
                <c:pt idx="628">
                  <c:v>-987.54519064168142</c:v>
                </c:pt>
                <c:pt idx="629">
                  <c:v>-987.54519064168142</c:v>
                </c:pt>
                <c:pt idx="630">
                  <c:v>-987.54519064168142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36287.327024952137</c:v>
                </c:pt>
                <c:pt idx="1">
                  <c:v>36287.327024952137</c:v>
                </c:pt>
                <c:pt idx="2">
                  <c:v>36287.327024952137</c:v>
                </c:pt>
                <c:pt idx="3">
                  <c:v>36287.327024952137</c:v>
                </c:pt>
                <c:pt idx="4">
                  <c:v>36287.327024952137</c:v>
                </c:pt>
                <c:pt idx="5">
                  <c:v>36287.327024952137</c:v>
                </c:pt>
                <c:pt idx="6">
                  <c:v>36287.327024952137</c:v>
                </c:pt>
                <c:pt idx="7">
                  <c:v>36287.327024952137</c:v>
                </c:pt>
                <c:pt idx="8">
                  <c:v>36287.327024952137</c:v>
                </c:pt>
                <c:pt idx="9">
                  <c:v>36287.327024952137</c:v>
                </c:pt>
                <c:pt idx="10">
                  <c:v>36287.327024952137</c:v>
                </c:pt>
                <c:pt idx="11">
                  <c:v>36287.327024952137</c:v>
                </c:pt>
                <c:pt idx="12">
                  <c:v>36287.327024952137</c:v>
                </c:pt>
                <c:pt idx="13">
                  <c:v>36287.327024952137</c:v>
                </c:pt>
                <c:pt idx="14">
                  <c:v>36287.327024952137</c:v>
                </c:pt>
                <c:pt idx="15">
                  <c:v>36287.327024952137</c:v>
                </c:pt>
                <c:pt idx="16">
                  <c:v>36287.327024952137</c:v>
                </c:pt>
                <c:pt idx="17">
                  <c:v>36287.327024952137</c:v>
                </c:pt>
                <c:pt idx="18">
                  <c:v>36287.327024952137</c:v>
                </c:pt>
                <c:pt idx="19">
                  <c:v>36287.327024952137</c:v>
                </c:pt>
                <c:pt idx="20">
                  <c:v>36287.327024952137</c:v>
                </c:pt>
                <c:pt idx="21">
                  <c:v>36287.327024952137</c:v>
                </c:pt>
                <c:pt idx="22">
                  <c:v>36287.327024952137</c:v>
                </c:pt>
                <c:pt idx="23">
                  <c:v>36287.327024952137</c:v>
                </c:pt>
                <c:pt idx="24">
                  <c:v>36287.327024952137</c:v>
                </c:pt>
                <c:pt idx="25">
                  <c:v>36287.327024952137</c:v>
                </c:pt>
                <c:pt idx="26">
                  <c:v>36287.327024952137</c:v>
                </c:pt>
                <c:pt idx="27">
                  <c:v>36287.327024952137</c:v>
                </c:pt>
                <c:pt idx="28">
                  <c:v>36287.327024952137</c:v>
                </c:pt>
                <c:pt idx="29">
                  <c:v>36287.327024952137</c:v>
                </c:pt>
                <c:pt idx="30">
                  <c:v>36287.327024952137</c:v>
                </c:pt>
                <c:pt idx="31">
                  <c:v>36287.327024952137</c:v>
                </c:pt>
                <c:pt idx="32">
                  <c:v>36287.327024952137</c:v>
                </c:pt>
                <c:pt idx="33">
                  <c:v>36287.327024952137</c:v>
                </c:pt>
                <c:pt idx="34">
                  <c:v>36287.327024952137</c:v>
                </c:pt>
                <c:pt idx="35">
                  <c:v>36287.327024952137</c:v>
                </c:pt>
                <c:pt idx="36">
                  <c:v>36287.327024952137</c:v>
                </c:pt>
                <c:pt idx="37">
                  <c:v>36287.327024952137</c:v>
                </c:pt>
                <c:pt idx="38">
                  <c:v>36287.327024952137</c:v>
                </c:pt>
                <c:pt idx="39">
                  <c:v>36287.327024952137</c:v>
                </c:pt>
                <c:pt idx="40">
                  <c:v>36287.327024952137</c:v>
                </c:pt>
                <c:pt idx="41">
                  <c:v>36287.327024952137</c:v>
                </c:pt>
                <c:pt idx="42">
                  <c:v>36287.327024952137</c:v>
                </c:pt>
                <c:pt idx="43">
                  <c:v>36287.327024952137</c:v>
                </c:pt>
                <c:pt idx="44">
                  <c:v>36287.327024952137</c:v>
                </c:pt>
                <c:pt idx="45">
                  <c:v>36287.327024952137</c:v>
                </c:pt>
                <c:pt idx="46">
                  <c:v>36287.327024952137</c:v>
                </c:pt>
                <c:pt idx="47">
                  <c:v>36287.327024952137</c:v>
                </c:pt>
                <c:pt idx="48">
                  <c:v>36287.327024952137</c:v>
                </c:pt>
                <c:pt idx="49">
                  <c:v>36287.327024952137</c:v>
                </c:pt>
                <c:pt idx="50">
                  <c:v>36287.327024952137</c:v>
                </c:pt>
                <c:pt idx="51">
                  <c:v>36287.327024952137</c:v>
                </c:pt>
                <c:pt idx="52">
                  <c:v>36287.327024952137</c:v>
                </c:pt>
                <c:pt idx="53">
                  <c:v>36287.327024952137</c:v>
                </c:pt>
                <c:pt idx="54">
                  <c:v>36287.327024952137</c:v>
                </c:pt>
                <c:pt idx="55">
                  <c:v>36287.327024952137</c:v>
                </c:pt>
                <c:pt idx="56">
                  <c:v>36287.327024952137</c:v>
                </c:pt>
                <c:pt idx="57">
                  <c:v>36287.327024952137</c:v>
                </c:pt>
                <c:pt idx="58">
                  <c:v>36287.327024952137</c:v>
                </c:pt>
                <c:pt idx="59">
                  <c:v>36287.327024952137</c:v>
                </c:pt>
                <c:pt idx="60">
                  <c:v>36287.327024952137</c:v>
                </c:pt>
                <c:pt idx="61">
                  <c:v>36287.327024952137</c:v>
                </c:pt>
                <c:pt idx="62">
                  <c:v>36287.327024952137</c:v>
                </c:pt>
                <c:pt idx="63">
                  <c:v>36287.327024952137</c:v>
                </c:pt>
                <c:pt idx="64">
                  <c:v>36287.327024952137</c:v>
                </c:pt>
                <c:pt idx="65">
                  <c:v>36287.327024952137</c:v>
                </c:pt>
                <c:pt idx="66">
                  <c:v>36287.327024952137</c:v>
                </c:pt>
                <c:pt idx="67">
                  <c:v>36287.327024952137</c:v>
                </c:pt>
                <c:pt idx="68">
                  <c:v>36287.327024952137</c:v>
                </c:pt>
                <c:pt idx="69">
                  <c:v>36287.327024952137</c:v>
                </c:pt>
                <c:pt idx="70">
                  <c:v>36287.327024952137</c:v>
                </c:pt>
                <c:pt idx="71">
                  <c:v>36287.327024952137</c:v>
                </c:pt>
                <c:pt idx="72">
                  <c:v>36287.327024952137</c:v>
                </c:pt>
                <c:pt idx="73">
                  <c:v>36287.327024952137</c:v>
                </c:pt>
                <c:pt idx="74">
                  <c:v>36287.327024952137</c:v>
                </c:pt>
                <c:pt idx="75">
                  <c:v>36287.327024952137</c:v>
                </c:pt>
                <c:pt idx="76">
                  <c:v>36287.327024952137</c:v>
                </c:pt>
                <c:pt idx="77">
                  <c:v>36287.327024952137</c:v>
                </c:pt>
                <c:pt idx="78">
                  <c:v>36287.327024952137</c:v>
                </c:pt>
                <c:pt idx="79">
                  <c:v>36287.327024952137</c:v>
                </c:pt>
                <c:pt idx="80">
                  <c:v>36287.327024952137</c:v>
                </c:pt>
                <c:pt idx="81">
                  <c:v>36287.327024952137</c:v>
                </c:pt>
                <c:pt idx="82">
                  <c:v>36287.327024952137</c:v>
                </c:pt>
                <c:pt idx="83">
                  <c:v>36287.327024952137</c:v>
                </c:pt>
                <c:pt idx="84">
                  <c:v>36287.327024952137</c:v>
                </c:pt>
                <c:pt idx="85">
                  <c:v>36287.327024952137</c:v>
                </c:pt>
                <c:pt idx="86">
                  <c:v>36287.327024952137</c:v>
                </c:pt>
                <c:pt idx="87">
                  <c:v>36287.327024952137</c:v>
                </c:pt>
                <c:pt idx="88">
                  <c:v>36287.327024952137</c:v>
                </c:pt>
                <c:pt idx="89">
                  <c:v>36287.327024952137</c:v>
                </c:pt>
                <c:pt idx="90">
                  <c:v>36287.327024952137</c:v>
                </c:pt>
                <c:pt idx="91">
                  <c:v>36287.327024952137</c:v>
                </c:pt>
                <c:pt idx="92">
                  <c:v>36287.327024952137</c:v>
                </c:pt>
                <c:pt idx="93">
                  <c:v>36287.327024952137</c:v>
                </c:pt>
                <c:pt idx="94">
                  <c:v>36287.327024952137</c:v>
                </c:pt>
                <c:pt idx="95">
                  <c:v>36287.327024952137</c:v>
                </c:pt>
                <c:pt idx="96">
                  <c:v>36287.327024952137</c:v>
                </c:pt>
                <c:pt idx="97">
                  <c:v>36287.327024952137</c:v>
                </c:pt>
                <c:pt idx="98">
                  <c:v>36287.327024952137</c:v>
                </c:pt>
                <c:pt idx="99">
                  <c:v>36287.327024952137</c:v>
                </c:pt>
                <c:pt idx="100">
                  <c:v>36287.327024952137</c:v>
                </c:pt>
                <c:pt idx="101">
                  <c:v>36287.327024952137</c:v>
                </c:pt>
                <c:pt idx="102">
                  <c:v>36287.327024952137</c:v>
                </c:pt>
                <c:pt idx="103">
                  <c:v>36287.327024952137</c:v>
                </c:pt>
                <c:pt idx="104">
                  <c:v>36287.327024952137</c:v>
                </c:pt>
                <c:pt idx="105">
                  <c:v>36287.327024952137</c:v>
                </c:pt>
                <c:pt idx="106">
                  <c:v>36287.327024952137</c:v>
                </c:pt>
                <c:pt idx="107">
                  <c:v>36287.327024952137</c:v>
                </c:pt>
                <c:pt idx="108">
                  <c:v>36287.327024952137</c:v>
                </c:pt>
                <c:pt idx="109">
                  <c:v>36287.327024952137</c:v>
                </c:pt>
                <c:pt idx="110">
                  <c:v>36287.327024952137</c:v>
                </c:pt>
                <c:pt idx="111">
                  <c:v>36287.327024952137</c:v>
                </c:pt>
                <c:pt idx="112">
                  <c:v>36287.327024952137</c:v>
                </c:pt>
                <c:pt idx="113">
                  <c:v>36287.327024952137</c:v>
                </c:pt>
                <c:pt idx="114">
                  <c:v>36287.327024952137</c:v>
                </c:pt>
                <c:pt idx="115">
                  <c:v>36287.327024952137</c:v>
                </c:pt>
                <c:pt idx="116">
                  <c:v>36287.327024952137</c:v>
                </c:pt>
                <c:pt idx="117">
                  <c:v>36287.327024952137</c:v>
                </c:pt>
                <c:pt idx="118">
                  <c:v>36287.327024952137</c:v>
                </c:pt>
                <c:pt idx="119">
                  <c:v>36287.327024952137</c:v>
                </c:pt>
                <c:pt idx="120">
                  <c:v>36287.327024952137</c:v>
                </c:pt>
                <c:pt idx="121">
                  <c:v>36287.327024952137</c:v>
                </c:pt>
                <c:pt idx="122">
                  <c:v>36287.327024952137</c:v>
                </c:pt>
                <c:pt idx="123">
                  <c:v>36287.327024952137</c:v>
                </c:pt>
                <c:pt idx="124">
                  <c:v>36287.327024952137</c:v>
                </c:pt>
                <c:pt idx="125">
                  <c:v>36287.327024952137</c:v>
                </c:pt>
                <c:pt idx="126">
                  <c:v>36287.327024952137</c:v>
                </c:pt>
                <c:pt idx="127">
                  <c:v>36287.327024952137</c:v>
                </c:pt>
                <c:pt idx="128">
                  <c:v>36287.327024952137</c:v>
                </c:pt>
                <c:pt idx="129">
                  <c:v>36287.327024952137</c:v>
                </c:pt>
                <c:pt idx="130">
                  <c:v>36287.327024952137</c:v>
                </c:pt>
                <c:pt idx="131">
                  <c:v>36287.327024952137</c:v>
                </c:pt>
                <c:pt idx="132">
                  <c:v>36287.327024952137</c:v>
                </c:pt>
                <c:pt idx="133">
                  <c:v>36287.327024952137</c:v>
                </c:pt>
                <c:pt idx="134">
                  <c:v>36287.327024952137</c:v>
                </c:pt>
                <c:pt idx="135">
                  <c:v>36287.327024952137</c:v>
                </c:pt>
                <c:pt idx="136">
                  <c:v>36287.327024952137</c:v>
                </c:pt>
                <c:pt idx="137">
                  <c:v>36287.327024952137</c:v>
                </c:pt>
                <c:pt idx="138">
                  <c:v>36287.327024952137</c:v>
                </c:pt>
                <c:pt idx="139">
                  <c:v>36287.327024952137</c:v>
                </c:pt>
                <c:pt idx="140">
                  <c:v>36287.327024952137</c:v>
                </c:pt>
                <c:pt idx="141">
                  <c:v>36287.327024952137</c:v>
                </c:pt>
                <c:pt idx="142">
                  <c:v>36287.327024952137</c:v>
                </c:pt>
                <c:pt idx="143">
                  <c:v>36287.327024952137</c:v>
                </c:pt>
                <c:pt idx="144">
                  <c:v>36287.327024952137</c:v>
                </c:pt>
                <c:pt idx="145">
                  <c:v>36287.327024952137</c:v>
                </c:pt>
                <c:pt idx="146">
                  <c:v>36287.327024952137</c:v>
                </c:pt>
                <c:pt idx="147">
                  <c:v>36287.327024952137</c:v>
                </c:pt>
                <c:pt idx="148">
                  <c:v>36287.327024952137</c:v>
                </c:pt>
                <c:pt idx="149">
                  <c:v>36287.327024952137</c:v>
                </c:pt>
                <c:pt idx="150">
                  <c:v>36287.327024952137</c:v>
                </c:pt>
                <c:pt idx="151">
                  <c:v>36287.327024952137</c:v>
                </c:pt>
                <c:pt idx="152">
                  <c:v>36287.327024952137</c:v>
                </c:pt>
                <c:pt idx="153">
                  <c:v>36287.327024952137</c:v>
                </c:pt>
                <c:pt idx="154">
                  <c:v>36287.327024952137</c:v>
                </c:pt>
                <c:pt idx="155">
                  <c:v>36287.327024952137</c:v>
                </c:pt>
                <c:pt idx="156">
                  <c:v>36287.327024952137</c:v>
                </c:pt>
                <c:pt idx="157">
                  <c:v>36287.327024952137</c:v>
                </c:pt>
                <c:pt idx="158">
                  <c:v>36287.327024952137</c:v>
                </c:pt>
                <c:pt idx="159">
                  <c:v>36287.327024952137</c:v>
                </c:pt>
                <c:pt idx="160">
                  <c:v>36287.327024952137</c:v>
                </c:pt>
                <c:pt idx="161">
                  <c:v>36287.327024952137</c:v>
                </c:pt>
                <c:pt idx="162">
                  <c:v>36287.327024952137</c:v>
                </c:pt>
                <c:pt idx="163">
                  <c:v>36287.327024952137</c:v>
                </c:pt>
                <c:pt idx="164">
                  <c:v>36287.327024952137</c:v>
                </c:pt>
                <c:pt idx="165">
                  <c:v>36287.327024952137</c:v>
                </c:pt>
                <c:pt idx="166">
                  <c:v>36287.327024952137</c:v>
                </c:pt>
                <c:pt idx="167">
                  <c:v>36287.327024952137</c:v>
                </c:pt>
                <c:pt idx="168">
                  <c:v>36287.327024952137</c:v>
                </c:pt>
                <c:pt idx="169">
                  <c:v>36287.327024952137</c:v>
                </c:pt>
                <c:pt idx="170">
                  <c:v>36287.327024952137</c:v>
                </c:pt>
                <c:pt idx="171">
                  <c:v>36287.327024952137</c:v>
                </c:pt>
                <c:pt idx="172">
                  <c:v>36287.327024952137</c:v>
                </c:pt>
                <c:pt idx="173">
                  <c:v>36287.327024952137</c:v>
                </c:pt>
                <c:pt idx="174">
                  <c:v>36287.327024952137</c:v>
                </c:pt>
                <c:pt idx="175">
                  <c:v>36287.327024952137</c:v>
                </c:pt>
                <c:pt idx="176">
                  <c:v>36287.327024952137</c:v>
                </c:pt>
                <c:pt idx="177">
                  <c:v>36287.327024952137</c:v>
                </c:pt>
                <c:pt idx="178">
                  <c:v>36287.327024952137</c:v>
                </c:pt>
                <c:pt idx="179">
                  <c:v>36287.327024952137</c:v>
                </c:pt>
                <c:pt idx="180">
                  <c:v>36287.327024952137</c:v>
                </c:pt>
                <c:pt idx="181">
                  <c:v>36287.327024952137</c:v>
                </c:pt>
                <c:pt idx="182">
                  <c:v>36287.327024952137</c:v>
                </c:pt>
                <c:pt idx="183">
                  <c:v>36287.327024952137</c:v>
                </c:pt>
                <c:pt idx="184">
                  <c:v>36287.327024952137</c:v>
                </c:pt>
                <c:pt idx="185">
                  <c:v>36287.327024952137</c:v>
                </c:pt>
                <c:pt idx="186">
                  <c:v>36287.327024952137</c:v>
                </c:pt>
                <c:pt idx="187">
                  <c:v>36287.327024952137</c:v>
                </c:pt>
                <c:pt idx="188">
                  <c:v>36287.327024952137</c:v>
                </c:pt>
                <c:pt idx="189">
                  <c:v>36287.327024952137</c:v>
                </c:pt>
                <c:pt idx="190">
                  <c:v>36287.327024952137</c:v>
                </c:pt>
                <c:pt idx="191">
                  <c:v>36287.327024952137</c:v>
                </c:pt>
                <c:pt idx="192">
                  <c:v>36287.327024952137</c:v>
                </c:pt>
                <c:pt idx="193">
                  <c:v>36287.327024952137</c:v>
                </c:pt>
                <c:pt idx="194">
                  <c:v>36287.327024952137</c:v>
                </c:pt>
                <c:pt idx="195">
                  <c:v>36287.327024952137</c:v>
                </c:pt>
                <c:pt idx="196">
                  <c:v>36287.327024952137</c:v>
                </c:pt>
                <c:pt idx="197">
                  <c:v>36287.327024952137</c:v>
                </c:pt>
                <c:pt idx="198">
                  <c:v>36287.327024952137</c:v>
                </c:pt>
                <c:pt idx="199">
                  <c:v>36287.327024952137</c:v>
                </c:pt>
                <c:pt idx="200">
                  <c:v>36287.327024952137</c:v>
                </c:pt>
                <c:pt idx="201">
                  <c:v>36287.327024952137</c:v>
                </c:pt>
                <c:pt idx="202">
                  <c:v>36287.327024952137</c:v>
                </c:pt>
                <c:pt idx="203">
                  <c:v>36287.327024952137</c:v>
                </c:pt>
                <c:pt idx="204">
                  <c:v>36287.327024952137</c:v>
                </c:pt>
                <c:pt idx="205">
                  <c:v>36287.327024952137</c:v>
                </c:pt>
                <c:pt idx="206">
                  <c:v>36287.327024952137</c:v>
                </c:pt>
                <c:pt idx="207">
                  <c:v>36287.327024952137</c:v>
                </c:pt>
                <c:pt idx="208">
                  <c:v>36287.327024952137</c:v>
                </c:pt>
                <c:pt idx="209">
                  <c:v>36287.327024952137</c:v>
                </c:pt>
                <c:pt idx="210">
                  <c:v>36287.327024952137</c:v>
                </c:pt>
                <c:pt idx="211">
                  <c:v>36287.327024952137</c:v>
                </c:pt>
                <c:pt idx="212">
                  <c:v>36287.327024952137</c:v>
                </c:pt>
                <c:pt idx="213">
                  <c:v>36287.327024952137</c:v>
                </c:pt>
                <c:pt idx="214">
                  <c:v>36287.327024952137</c:v>
                </c:pt>
                <c:pt idx="215">
                  <c:v>36287.327024952137</c:v>
                </c:pt>
                <c:pt idx="216">
                  <c:v>36287.327024952137</c:v>
                </c:pt>
                <c:pt idx="217">
                  <c:v>36287.327024952137</c:v>
                </c:pt>
                <c:pt idx="218">
                  <c:v>36287.327024952137</c:v>
                </c:pt>
                <c:pt idx="219">
                  <c:v>36287.327024952137</c:v>
                </c:pt>
                <c:pt idx="220">
                  <c:v>36287.327024952137</c:v>
                </c:pt>
                <c:pt idx="221">
                  <c:v>36287.327024952137</c:v>
                </c:pt>
                <c:pt idx="222">
                  <c:v>36287.327024952137</c:v>
                </c:pt>
                <c:pt idx="223">
                  <c:v>36287.327024952137</c:v>
                </c:pt>
                <c:pt idx="224">
                  <c:v>36287.327024952137</c:v>
                </c:pt>
                <c:pt idx="225">
                  <c:v>36287.327024952137</c:v>
                </c:pt>
                <c:pt idx="226">
                  <c:v>36287.327024952137</c:v>
                </c:pt>
                <c:pt idx="227">
                  <c:v>36287.327024952137</c:v>
                </c:pt>
                <c:pt idx="228">
                  <c:v>36287.327024952137</c:v>
                </c:pt>
                <c:pt idx="229">
                  <c:v>36287.327024952137</c:v>
                </c:pt>
                <c:pt idx="230">
                  <c:v>36287.327024952137</c:v>
                </c:pt>
                <c:pt idx="231">
                  <c:v>36287.327024952137</c:v>
                </c:pt>
                <c:pt idx="232">
                  <c:v>36287.327024952137</c:v>
                </c:pt>
                <c:pt idx="233">
                  <c:v>36287.327024952137</c:v>
                </c:pt>
                <c:pt idx="234">
                  <c:v>36287.327024952137</c:v>
                </c:pt>
                <c:pt idx="235">
                  <c:v>36287.327024952137</c:v>
                </c:pt>
                <c:pt idx="236">
                  <c:v>36287.327024952137</c:v>
                </c:pt>
                <c:pt idx="237">
                  <c:v>36287.327024952137</c:v>
                </c:pt>
                <c:pt idx="238">
                  <c:v>36287.327024952137</c:v>
                </c:pt>
                <c:pt idx="239">
                  <c:v>36287.327024952137</c:v>
                </c:pt>
                <c:pt idx="240">
                  <c:v>36287.327024952137</c:v>
                </c:pt>
                <c:pt idx="241">
                  <c:v>36287.327024952137</c:v>
                </c:pt>
                <c:pt idx="242">
                  <c:v>36287.327024952137</c:v>
                </c:pt>
                <c:pt idx="243">
                  <c:v>36287.327024952137</c:v>
                </c:pt>
                <c:pt idx="244">
                  <c:v>36287.327024952137</c:v>
                </c:pt>
                <c:pt idx="245">
                  <c:v>36287.327024952137</c:v>
                </c:pt>
                <c:pt idx="246">
                  <c:v>36287.327024952137</c:v>
                </c:pt>
                <c:pt idx="247">
                  <c:v>36287.327024952137</c:v>
                </c:pt>
                <c:pt idx="248">
                  <c:v>36287.327024952137</c:v>
                </c:pt>
                <c:pt idx="249">
                  <c:v>36287.327024952137</c:v>
                </c:pt>
                <c:pt idx="250">
                  <c:v>36287.327024952137</c:v>
                </c:pt>
                <c:pt idx="251">
                  <c:v>36287.327024952137</c:v>
                </c:pt>
                <c:pt idx="252">
                  <c:v>36287.327024952137</c:v>
                </c:pt>
                <c:pt idx="253">
                  <c:v>36287.327024952137</c:v>
                </c:pt>
                <c:pt idx="254">
                  <c:v>36287.327024952137</c:v>
                </c:pt>
                <c:pt idx="255">
                  <c:v>36287.327024952137</c:v>
                </c:pt>
                <c:pt idx="256">
                  <c:v>36287.327024952137</c:v>
                </c:pt>
                <c:pt idx="257">
                  <c:v>36287.327024952137</c:v>
                </c:pt>
                <c:pt idx="258">
                  <c:v>36287.327024952137</c:v>
                </c:pt>
                <c:pt idx="259">
                  <c:v>36287.327024952137</c:v>
                </c:pt>
                <c:pt idx="260">
                  <c:v>36287.327024952137</c:v>
                </c:pt>
                <c:pt idx="261">
                  <c:v>36287.327024952137</c:v>
                </c:pt>
                <c:pt idx="262">
                  <c:v>36287.327024952137</c:v>
                </c:pt>
                <c:pt idx="263">
                  <c:v>36287.327024952137</c:v>
                </c:pt>
                <c:pt idx="264">
                  <c:v>36287.327024952137</c:v>
                </c:pt>
                <c:pt idx="265">
                  <c:v>36287.327024952137</c:v>
                </c:pt>
                <c:pt idx="266">
                  <c:v>36287.327024952137</c:v>
                </c:pt>
                <c:pt idx="267">
                  <c:v>36287.327024952137</c:v>
                </c:pt>
                <c:pt idx="268">
                  <c:v>36287.327024952137</c:v>
                </c:pt>
                <c:pt idx="269">
                  <c:v>36287.327024952137</c:v>
                </c:pt>
                <c:pt idx="270">
                  <c:v>36287.327024952137</c:v>
                </c:pt>
                <c:pt idx="271">
                  <c:v>36287.327024952137</c:v>
                </c:pt>
                <c:pt idx="272">
                  <c:v>36287.327024952137</c:v>
                </c:pt>
                <c:pt idx="273">
                  <c:v>36287.327024952137</c:v>
                </c:pt>
                <c:pt idx="274">
                  <c:v>36287.327024952137</c:v>
                </c:pt>
                <c:pt idx="275">
                  <c:v>36287.327024952137</c:v>
                </c:pt>
                <c:pt idx="276">
                  <c:v>36287.327024952137</c:v>
                </c:pt>
                <c:pt idx="277">
                  <c:v>36287.327024952137</c:v>
                </c:pt>
                <c:pt idx="278">
                  <c:v>36287.327024952137</c:v>
                </c:pt>
                <c:pt idx="279">
                  <c:v>36287.327024952137</c:v>
                </c:pt>
                <c:pt idx="280">
                  <c:v>36287.327024952137</c:v>
                </c:pt>
                <c:pt idx="281">
                  <c:v>36287.327024952137</c:v>
                </c:pt>
                <c:pt idx="282">
                  <c:v>36287.327024952137</c:v>
                </c:pt>
                <c:pt idx="283">
                  <c:v>36287.327024952137</c:v>
                </c:pt>
                <c:pt idx="284">
                  <c:v>36287.327024952137</c:v>
                </c:pt>
                <c:pt idx="285">
                  <c:v>36287.327024952137</c:v>
                </c:pt>
                <c:pt idx="286">
                  <c:v>36287.327024952137</c:v>
                </c:pt>
                <c:pt idx="287">
                  <c:v>36287.327024952137</c:v>
                </c:pt>
                <c:pt idx="288">
                  <c:v>36287.327024952137</c:v>
                </c:pt>
                <c:pt idx="289">
                  <c:v>36287.327024952137</c:v>
                </c:pt>
                <c:pt idx="290">
                  <c:v>36287.327024952137</c:v>
                </c:pt>
                <c:pt idx="291">
                  <c:v>36287.327024952137</c:v>
                </c:pt>
                <c:pt idx="292">
                  <c:v>36287.327024952137</c:v>
                </c:pt>
                <c:pt idx="293">
                  <c:v>36287.327024952137</c:v>
                </c:pt>
                <c:pt idx="294">
                  <c:v>36287.327024952137</c:v>
                </c:pt>
                <c:pt idx="295">
                  <c:v>36287.327024952137</c:v>
                </c:pt>
                <c:pt idx="296">
                  <c:v>36287.327024952137</c:v>
                </c:pt>
                <c:pt idx="297">
                  <c:v>36287.327024952137</c:v>
                </c:pt>
                <c:pt idx="298">
                  <c:v>36287.327024952137</c:v>
                </c:pt>
                <c:pt idx="299">
                  <c:v>36287.327024952137</c:v>
                </c:pt>
                <c:pt idx="300">
                  <c:v>36287.327024952137</c:v>
                </c:pt>
                <c:pt idx="301">
                  <c:v>36287.327024952137</c:v>
                </c:pt>
                <c:pt idx="302">
                  <c:v>36287.327024952137</c:v>
                </c:pt>
                <c:pt idx="303">
                  <c:v>36287.327024952137</c:v>
                </c:pt>
                <c:pt idx="304">
                  <c:v>36287.327024952137</c:v>
                </c:pt>
                <c:pt idx="305">
                  <c:v>36287.327024952137</c:v>
                </c:pt>
                <c:pt idx="306">
                  <c:v>36287.327024952137</c:v>
                </c:pt>
                <c:pt idx="307">
                  <c:v>36287.327024952137</c:v>
                </c:pt>
                <c:pt idx="308">
                  <c:v>36287.327024952137</c:v>
                </c:pt>
                <c:pt idx="309">
                  <c:v>36287.327024952137</c:v>
                </c:pt>
                <c:pt idx="310">
                  <c:v>36287.327024952137</c:v>
                </c:pt>
                <c:pt idx="311">
                  <c:v>36287.327024952137</c:v>
                </c:pt>
                <c:pt idx="312">
                  <c:v>36287.327024952137</c:v>
                </c:pt>
                <c:pt idx="313">
                  <c:v>36287.327024952137</c:v>
                </c:pt>
                <c:pt idx="314">
                  <c:v>36287.327024952137</c:v>
                </c:pt>
                <c:pt idx="315">
                  <c:v>36287.327024952137</c:v>
                </c:pt>
                <c:pt idx="316">
                  <c:v>36287.327024952137</c:v>
                </c:pt>
                <c:pt idx="317">
                  <c:v>36287.327024952137</c:v>
                </c:pt>
                <c:pt idx="318">
                  <c:v>36287.327024952137</c:v>
                </c:pt>
                <c:pt idx="319">
                  <c:v>36287.327024952137</c:v>
                </c:pt>
                <c:pt idx="320">
                  <c:v>36287.327024952137</c:v>
                </c:pt>
                <c:pt idx="321">
                  <c:v>36287.327024952137</c:v>
                </c:pt>
                <c:pt idx="322">
                  <c:v>36287.327024952137</c:v>
                </c:pt>
                <c:pt idx="323">
                  <c:v>36287.327024952137</c:v>
                </c:pt>
                <c:pt idx="324">
                  <c:v>36287.327024952137</c:v>
                </c:pt>
                <c:pt idx="325">
                  <c:v>36287.327024952137</c:v>
                </c:pt>
                <c:pt idx="326">
                  <c:v>36287.327024952137</c:v>
                </c:pt>
                <c:pt idx="327">
                  <c:v>36287.327024952137</c:v>
                </c:pt>
                <c:pt idx="328">
                  <c:v>36287.327024952137</c:v>
                </c:pt>
                <c:pt idx="329">
                  <c:v>36287.327024952137</c:v>
                </c:pt>
                <c:pt idx="330">
                  <c:v>36287.327024952137</c:v>
                </c:pt>
                <c:pt idx="331">
                  <c:v>36287.327024952137</c:v>
                </c:pt>
                <c:pt idx="332">
                  <c:v>36287.327024952137</c:v>
                </c:pt>
                <c:pt idx="333">
                  <c:v>36287.327024952137</c:v>
                </c:pt>
                <c:pt idx="334">
                  <c:v>36287.327024952137</c:v>
                </c:pt>
                <c:pt idx="335">
                  <c:v>36287.327024952137</c:v>
                </c:pt>
                <c:pt idx="336">
                  <c:v>36287.327024952137</c:v>
                </c:pt>
                <c:pt idx="337">
                  <c:v>36287.327024952137</c:v>
                </c:pt>
                <c:pt idx="338">
                  <c:v>36287.327024952137</c:v>
                </c:pt>
                <c:pt idx="339">
                  <c:v>36287.327024952137</c:v>
                </c:pt>
                <c:pt idx="340">
                  <c:v>36287.327024952137</c:v>
                </c:pt>
                <c:pt idx="341">
                  <c:v>36287.327024952137</c:v>
                </c:pt>
                <c:pt idx="342">
                  <c:v>36287.327024952137</c:v>
                </c:pt>
                <c:pt idx="343">
                  <c:v>36287.327024952137</c:v>
                </c:pt>
                <c:pt idx="344">
                  <c:v>36287.327024952137</c:v>
                </c:pt>
                <c:pt idx="345">
                  <c:v>36287.327024952137</c:v>
                </c:pt>
                <c:pt idx="346">
                  <c:v>36287.327024952137</c:v>
                </c:pt>
                <c:pt idx="347">
                  <c:v>36287.327024952137</c:v>
                </c:pt>
                <c:pt idx="348">
                  <c:v>36287.327024952137</c:v>
                </c:pt>
                <c:pt idx="349">
                  <c:v>36287.327024952137</c:v>
                </c:pt>
                <c:pt idx="350">
                  <c:v>36287.327024952137</c:v>
                </c:pt>
                <c:pt idx="351">
                  <c:v>36287.327024952137</c:v>
                </c:pt>
                <c:pt idx="352">
                  <c:v>36287.327024952137</c:v>
                </c:pt>
                <c:pt idx="353">
                  <c:v>36287.327024952137</c:v>
                </c:pt>
                <c:pt idx="354">
                  <c:v>36287.327024952137</c:v>
                </c:pt>
                <c:pt idx="355">
                  <c:v>36287.327024952137</c:v>
                </c:pt>
                <c:pt idx="356">
                  <c:v>36287.327024952137</c:v>
                </c:pt>
                <c:pt idx="357">
                  <c:v>36287.327024952137</c:v>
                </c:pt>
                <c:pt idx="358">
                  <c:v>36287.327024952137</c:v>
                </c:pt>
                <c:pt idx="359">
                  <c:v>36287.327024952137</c:v>
                </c:pt>
                <c:pt idx="360">
                  <c:v>36287.327024952137</c:v>
                </c:pt>
                <c:pt idx="361">
                  <c:v>36287.327024952137</c:v>
                </c:pt>
                <c:pt idx="362">
                  <c:v>36287.327024952137</c:v>
                </c:pt>
                <c:pt idx="363">
                  <c:v>36287.327024952137</c:v>
                </c:pt>
                <c:pt idx="364">
                  <c:v>36287.327024952137</c:v>
                </c:pt>
                <c:pt idx="365">
                  <c:v>36287.327024952137</c:v>
                </c:pt>
                <c:pt idx="366">
                  <c:v>36287.327024952137</c:v>
                </c:pt>
                <c:pt idx="367">
                  <c:v>36287.327024952137</c:v>
                </c:pt>
                <c:pt idx="368">
                  <c:v>36287.327024952137</c:v>
                </c:pt>
                <c:pt idx="369">
                  <c:v>36287.327024952137</c:v>
                </c:pt>
                <c:pt idx="370">
                  <c:v>36287.327024952137</c:v>
                </c:pt>
                <c:pt idx="371">
                  <c:v>36287.327024952137</c:v>
                </c:pt>
                <c:pt idx="372">
                  <c:v>36287.327024952137</c:v>
                </c:pt>
                <c:pt idx="373">
                  <c:v>36287.327024952137</c:v>
                </c:pt>
                <c:pt idx="374">
                  <c:v>36287.327024952137</c:v>
                </c:pt>
                <c:pt idx="375">
                  <c:v>36287.327024952137</c:v>
                </c:pt>
                <c:pt idx="376">
                  <c:v>36287.327024952137</c:v>
                </c:pt>
                <c:pt idx="377">
                  <c:v>36287.327024952137</c:v>
                </c:pt>
                <c:pt idx="378">
                  <c:v>36287.327024952137</c:v>
                </c:pt>
                <c:pt idx="379">
                  <c:v>36287.327024952137</c:v>
                </c:pt>
                <c:pt idx="380">
                  <c:v>36287.327024952137</c:v>
                </c:pt>
                <c:pt idx="381">
                  <c:v>36287.327024952137</c:v>
                </c:pt>
                <c:pt idx="382">
                  <c:v>36287.327024952137</c:v>
                </c:pt>
                <c:pt idx="383">
                  <c:v>36287.327024952137</c:v>
                </c:pt>
                <c:pt idx="384">
                  <c:v>36287.327024952137</c:v>
                </c:pt>
                <c:pt idx="385">
                  <c:v>36287.327024952137</c:v>
                </c:pt>
                <c:pt idx="386">
                  <c:v>36287.327024952137</c:v>
                </c:pt>
                <c:pt idx="387">
                  <c:v>36287.327024952137</c:v>
                </c:pt>
                <c:pt idx="388">
                  <c:v>36287.327024952137</c:v>
                </c:pt>
                <c:pt idx="389">
                  <c:v>36287.327024952137</c:v>
                </c:pt>
                <c:pt idx="390">
                  <c:v>36287.327024952137</c:v>
                </c:pt>
                <c:pt idx="391">
                  <c:v>36287.327024952137</c:v>
                </c:pt>
                <c:pt idx="392">
                  <c:v>36287.327024952137</c:v>
                </c:pt>
                <c:pt idx="393">
                  <c:v>36287.327024952137</c:v>
                </c:pt>
                <c:pt idx="394">
                  <c:v>36287.327024952137</c:v>
                </c:pt>
                <c:pt idx="395">
                  <c:v>36287.327024952137</c:v>
                </c:pt>
                <c:pt idx="396">
                  <c:v>36287.327024952137</c:v>
                </c:pt>
                <c:pt idx="397">
                  <c:v>36287.327024952137</c:v>
                </c:pt>
                <c:pt idx="398">
                  <c:v>36287.327024952137</c:v>
                </c:pt>
                <c:pt idx="399">
                  <c:v>36287.327024952137</c:v>
                </c:pt>
                <c:pt idx="400">
                  <c:v>36287.327024952137</c:v>
                </c:pt>
                <c:pt idx="401">
                  <c:v>36287.327024952137</c:v>
                </c:pt>
                <c:pt idx="402">
                  <c:v>36287.327024952137</c:v>
                </c:pt>
                <c:pt idx="403">
                  <c:v>36287.327024952137</c:v>
                </c:pt>
                <c:pt idx="404">
                  <c:v>36287.327024952137</c:v>
                </c:pt>
                <c:pt idx="405">
                  <c:v>36287.327024952137</c:v>
                </c:pt>
                <c:pt idx="406">
                  <c:v>36287.327024952137</c:v>
                </c:pt>
                <c:pt idx="407">
                  <c:v>36287.327024952137</c:v>
                </c:pt>
                <c:pt idx="408">
                  <c:v>36287.327024952137</c:v>
                </c:pt>
                <c:pt idx="409">
                  <c:v>36287.327024952137</c:v>
                </c:pt>
                <c:pt idx="410">
                  <c:v>36287.327024952137</c:v>
                </c:pt>
                <c:pt idx="411">
                  <c:v>36287.327024952137</c:v>
                </c:pt>
                <c:pt idx="412">
                  <c:v>36287.327024952137</c:v>
                </c:pt>
                <c:pt idx="413">
                  <c:v>36287.327024952137</c:v>
                </c:pt>
                <c:pt idx="414">
                  <c:v>36287.327024952137</c:v>
                </c:pt>
                <c:pt idx="415">
                  <c:v>36287.327024952137</c:v>
                </c:pt>
                <c:pt idx="416">
                  <c:v>36287.327024952137</c:v>
                </c:pt>
                <c:pt idx="417">
                  <c:v>36287.327024952137</c:v>
                </c:pt>
                <c:pt idx="418">
                  <c:v>36287.327024952137</c:v>
                </c:pt>
                <c:pt idx="419">
                  <c:v>36287.327024952137</c:v>
                </c:pt>
                <c:pt idx="420">
                  <c:v>36287.327024952137</c:v>
                </c:pt>
                <c:pt idx="421">
                  <c:v>36287.327024952137</c:v>
                </c:pt>
                <c:pt idx="422">
                  <c:v>36287.327024952137</c:v>
                </c:pt>
                <c:pt idx="423">
                  <c:v>36287.327024952137</c:v>
                </c:pt>
                <c:pt idx="424">
                  <c:v>36287.327024952137</c:v>
                </c:pt>
                <c:pt idx="425">
                  <c:v>36287.327024952137</c:v>
                </c:pt>
                <c:pt idx="426">
                  <c:v>36287.327024952137</c:v>
                </c:pt>
                <c:pt idx="427">
                  <c:v>36287.327024952137</c:v>
                </c:pt>
                <c:pt idx="428">
                  <c:v>36287.327024952137</c:v>
                </c:pt>
                <c:pt idx="429">
                  <c:v>36287.327024952137</c:v>
                </c:pt>
                <c:pt idx="430">
                  <c:v>36287.327024952137</c:v>
                </c:pt>
                <c:pt idx="431">
                  <c:v>36287.327024952137</c:v>
                </c:pt>
                <c:pt idx="432">
                  <c:v>36287.327024952137</c:v>
                </c:pt>
                <c:pt idx="433">
                  <c:v>36287.327024952137</c:v>
                </c:pt>
                <c:pt idx="434">
                  <c:v>36287.327024952137</c:v>
                </c:pt>
                <c:pt idx="435">
                  <c:v>36287.327024952137</c:v>
                </c:pt>
                <c:pt idx="436">
                  <c:v>36287.327024952137</c:v>
                </c:pt>
                <c:pt idx="437">
                  <c:v>36287.327024952137</c:v>
                </c:pt>
                <c:pt idx="438">
                  <c:v>36287.327024952137</c:v>
                </c:pt>
                <c:pt idx="439">
                  <c:v>36287.327024952137</c:v>
                </c:pt>
                <c:pt idx="440">
                  <c:v>36287.327024952137</c:v>
                </c:pt>
                <c:pt idx="441">
                  <c:v>36287.327024952137</c:v>
                </c:pt>
                <c:pt idx="442">
                  <c:v>36287.327024952137</c:v>
                </c:pt>
                <c:pt idx="443">
                  <c:v>36287.327024952137</c:v>
                </c:pt>
                <c:pt idx="444">
                  <c:v>36287.327024952137</c:v>
                </c:pt>
                <c:pt idx="445">
                  <c:v>36287.327024952137</c:v>
                </c:pt>
                <c:pt idx="446">
                  <c:v>36287.327024952137</c:v>
                </c:pt>
                <c:pt idx="447">
                  <c:v>36287.327024952137</c:v>
                </c:pt>
                <c:pt idx="448">
                  <c:v>36287.327024952137</c:v>
                </c:pt>
                <c:pt idx="449">
                  <c:v>36287.327024952137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-22.012511530276875</c:v>
                </c:pt>
                <c:pt idx="2">
                  <c:v>-44.02502306055375</c:v>
                </c:pt>
                <c:pt idx="3">
                  <c:v>-66.037534590830631</c:v>
                </c:pt>
                <c:pt idx="4">
                  <c:v>-88.050046121107499</c:v>
                </c:pt>
                <c:pt idx="5">
                  <c:v>-110.06255765138437</c:v>
                </c:pt>
                <c:pt idx="6">
                  <c:v>-132.07506918166123</c:v>
                </c:pt>
                <c:pt idx="7">
                  <c:v>-154.0875807119381</c:v>
                </c:pt>
                <c:pt idx="8">
                  <c:v>-176.10009224221497</c:v>
                </c:pt>
                <c:pt idx="9">
                  <c:v>-198.11260377249184</c:v>
                </c:pt>
                <c:pt idx="10">
                  <c:v>-220.12511530276871</c:v>
                </c:pt>
                <c:pt idx="11">
                  <c:v>-242.13762683304557</c:v>
                </c:pt>
                <c:pt idx="12">
                  <c:v>-264.15013836332247</c:v>
                </c:pt>
                <c:pt idx="13">
                  <c:v>-286.16264989359934</c:v>
                </c:pt>
                <c:pt idx="14">
                  <c:v>-308.17516142387626</c:v>
                </c:pt>
                <c:pt idx="15">
                  <c:v>-330.18767295415313</c:v>
                </c:pt>
                <c:pt idx="16">
                  <c:v>-352.20018448443005</c:v>
                </c:pt>
                <c:pt idx="17">
                  <c:v>-374.21269601470692</c:v>
                </c:pt>
                <c:pt idx="18">
                  <c:v>-396.22520754498385</c:v>
                </c:pt>
                <c:pt idx="19">
                  <c:v>-418.23771907526071</c:v>
                </c:pt>
                <c:pt idx="20">
                  <c:v>-440.25023060553758</c:v>
                </c:pt>
                <c:pt idx="21">
                  <c:v>-462.26274213581445</c:v>
                </c:pt>
                <c:pt idx="22">
                  <c:v>-484.27525366609137</c:v>
                </c:pt>
                <c:pt idx="23">
                  <c:v>-506.28776519636824</c:v>
                </c:pt>
                <c:pt idx="24">
                  <c:v>-528.30027672664517</c:v>
                </c:pt>
                <c:pt idx="25">
                  <c:v>-550.31278825692198</c:v>
                </c:pt>
                <c:pt idx="26">
                  <c:v>-572.3252997871989</c:v>
                </c:pt>
                <c:pt idx="27">
                  <c:v>-594.33781131747583</c:v>
                </c:pt>
                <c:pt idx="28">
                  <c:v>-616.35032284775275</c:v>
                </c:pt>
                <c:pt idx="29">
                  <c:v>-638.36283437802956</c:v>
                </c:pt>
                <c:pt idx="30">
                  <c:v>-660.37534590830649</c:v>
                </c:pt>
                <c:pt idx="31">
                  <c:v>-682.38785743858341</c:v>
                </c:pt>
                <c:pt idx="32">
                  <c:v>-704.40036896886033</c:v>
                </c:pt>
                <c:pt idx="33">
                  <c:v>-726.41288049913715</c:v>
                </c:pt>
                <c:pt idx="34">
                  <c:v>-748.42539202941407</c:v>
                </c:pt>
                <c:pt idx="35">
                  <c:v>-770.43790355969099</c:v>
                </c:pt>
                <c:pt idx="36">
                  <c:v>-792.45041508996781</c:v>
                </c:pt>
                <c:pt idx="37">
                  <c:v>-814.46292662024473</c:v>
                </c:pt>
                <c:pt idx="38">
                  <c:v>-836.47543815052165</c:v>
                </c:pt>
                <c:pt idx="39">
                  <c:v>-858.48794968079858</c:v>
                </c:pt>
                <c:pt idx="40">
                  <c:v>-880.50046121107528</c:v>
                </c:pt>
                <c:pt idx="41">
                  <c:v>-902.51297274135209</c:v>
                </c:pt>
                <c:pt idx="42">
                  <c:v>-924.5254842716289</c:v>
                </c:pt>
                <c:pt idx="43">
                  <c:v>-946.53799580190571</c:v>
                </c:pt>
                <c:pt idx="44">
                  <c:v>-968.55050733218252</c:v>
                </c:pt>
                <c:pt idx="45">
                  <c:v>-990.56301886245933</c:v>
                </c:pt>
                <c:pt idx="46">
                  <c:v>-1012.5755303927361</c:v>
                </c:pt>
                <c:pt idx="47">
                  <c:v>-1034.588041923013</c:v>
                </c:pt>
                <c:pt idx="48">
                  <c:v>-1056.6005534532896</c:v>
                </c:pt>
                <c:pt idx="49">
                  <c:v>-1078.6130649835666</c:v>
                </c:pt>
                <c:pt idx="50">
                  <c:v>-1100.6255765138433</c:v>
                </c:pt>
                <c:pt idx="51">
                  <c:v>-1122.63808804412</c:v>
                </c:pt>
                <c:pt idx="52">
                  <c:v>-1144.6505995743969</c:v>
                </c:pt>
                <c:pt idx="53">
                  <c:v>-1166.6631111046736</c:v>
                </c:pt>
                <c:pt idx="54">
                  <c:v>-1188.6756226349505</c:v>
                </c:pt>
                <c:pt idx="55">
                  <c:v>-1210.6881341652272</c:v>
                </c:pt>
                <c:pt idx="56">
                  <c:v>-1232.7006456955041</c:v>
                </c:pt>
                <c:pt idx="57">
                  <c:v>-1254.7131572257808</c:v>
                </c:pt>
                <c:pt idx="58">
                  <c:v>-1276.7256687560575</c:v>
                </c:pt>
                <c:pt idx="59">
                  <c:v>-1298.7381802863345</c:v>
                </c:pt>
                <c:pt idx="60">
                  <c:v>-1320.7506918166112</c:v>
                </c:pt>
                <c:pt idx="61">
                  <c:v>-1342.7632033468881</c:v>
                </c:pt>
                <c:pt idx="62">
                  <c:v>-1364.7757148771648</c:v>
                </c:pt>
                <c:pt idx="63">
                  <c:v>-1386.7882264074417</c:v>
                </c:pt>
                <c:pt idx="64">
                  <c:v>-1408.8007379377184</c:v>
                </c:pt>
                <c:pt idx="65">
                  <c:v>-1430.8132494679951</c:v>
                </c:pt>
                <c:pt idx="66">
                  <c:v>-1452.825760998272</c:v>
                </c:pt>
                <c:pt idx="67">
                  <c:v>-1474.8382725285487</c:v>
                </c:pt>
                <c:pt idx="68">
                  <c:v>-1496.8507840588256</c:v>
                </c:pt>
                <c:pt idx="69">
                  <c:v>-1518.8632955891023</c:v>
                </c:pt>
                <c:pt idx="70">
                  <c:v>-1540.8758071193793</c:v>
                </c:pt>
                <c:pt idx="71">
                  <c:v>-1562.888318649656</c:v>
                </c:pt>
                <c:pt idx="72">
                  <c:v>-1584.9008301799329</c:v>
                </c:pt>
                <c:pt idx="73">
                  <c:v>-1606.9133417102096</c:v>
                </c:pt>
                <c:pt idx="74">
                  <c:v>-1628.9258532404863</c:v>
                </c:pt>
                <c:pt idx="75">
                  <c:v>-1650.9383647707632</c:v>
                </c:pt>
                <c:pt idx="76">
                  <c:v>-1672.9508763010399</c:v>
                </c:pt>
                <c:pt idx="77">
                  <c:v>-1694.9633878313168</c:v>
                </c:pt>
                <c:pt idx="78">
                  <c:v>-1716.9758993615935</c:v>
                </c:pt>
                <c:pt idx="79">
                  <c:v>-1738.9884108918704</c:v>
                </c:pt>
                <c:pt idx="80">
                  <c:v>-1761.0009224221471</c:v>
                </c:pt>
                <c:pt idx="81">
                  <c:v>-1783.0134339524238</c:v>
                </c:pt>
                <c:pt idx="82">
                  <c:v>-1805.0259454827008</c:v>
                </c:pt>
                <c:pt idx="83">
                  <c:v>-1827.0384570129775</c:v>
                </c:pt>
                <c:pt idx="84">
                  <c:v>-1849.0509685432544</c:v>
                </c:pt>
                <c:pt idx="85">
                  <c:v>-1871.0634800735311</c:v>
                </c:pt>
                <c:pt idx="86">
                  <c:v>-1893.075991603808</c:v>
                </c:pt>
                <c:pt idx="87">
                  <c:v>-1915.0885031340847</c:v>
                </c:pt>
                <c:pt idx="88">
                  <c:v>-1937.1010146643614</c:v>
                </c:pt>
                <c:pt idx="89">
                  <c:v>-1959.1135261946383</c:v>
                </c:pt>
                <c:pt idx="90">
                  <c:v>-1981.126037724915</c:v>
                </c:pt>
                <c:pt idx="91">
                  <c:v>-2003.1385492551919</c:v>
                </c:pt>
                <c:pt idx="92">
                  <c:v>-2025.1510607854686</c:v>
                </c:pt>
                <c:pt idx="93">
                  <c:v>-2047.1635723157456</c:v>
                </c:pt>
                <c:pt idx="94">
                  <c:v>-2069.1760838460223</c:v>
                </c:pt>
                <c:pt idx="95">
                  <c:v>-2091.188595376299</c:v>
                </c:pt>
                <c:pt idx="96">
                  <c:v>-2113.2011069065757</c:v>
                </c:pt>
                <c:pt idx="97">
                  <c:v>-2135.2136184368528</c:v>
                </c:pt>
                <c:pt idx="98">
                  <c:v>-2157.2261299671295</c:v>
                </c:pt>
                <c:pt idx="99">
                  <c:v>-2179.2386414974062</c:v>
                </c:pt>
                <c:pt idx="100">
                  <c:v>-2201.2511530276829</c:v>
                </c:pt>
                <c:pt idx="101">
                  <c:v>-2223.2636645579601</c:v>
                </c:pt>
                <c:pt idx="102">
                  <c:v>-2245.2761760882368</c:v>
                </c:pt>
                <c:pt idx="103">
                  <c:v>-2267.2886876185134</c:v>
                </c:pt>
                <c:pt idx="104">
                  <c:v>-2289.3011991487901</c:v>
                </c:pt>
                <c:pt idx="105">
                  <c:v>-2311.3137106790668</c:v>
                </c:pt>
                <c:pt idx="106">
                  <c:v>-2333.326222209344</c:v>
                </c:pt>
                <c:pt idx="107">
                  <c:v>-2355.3387337396207</c:v>
                </c:pt>
                <c:pt idx="108">
                  <c:v>-2377.3512452698974</c:v>
                </c:pt>
                <c:pt idx="109">
                  <c:v>-2399.3637568001741</c:v>
                </c:pt>
                <c:pt idx="110">
                  <c:v>-2421.3762683304508</c:v>
                </c:pt>
                <c:pt idx="111">
                  <c:v>-2443.3887798607279</c:v>
                </c:pt>
                <c:pt idx="112">
                  <c:v>-2465.4012913910046</c:v>
                </c:pt>
                <c:pt idx="113">
                  <c:v>-2487.4138029212813</c:v>
                </c:pt>
                <c:pt idx="114">
                  <c:v>-2509.426314451558</c:v>
                </c:pt>
                <c:pt idx="115">
                  <c:v>-2531.4388259818352</c:v>
                </c:pt>
                <c:pt idx="116">
                  <c:v>-2553.4513375121119</c:v>
                </c:pt>
                <c:pt idx="117">
                  <c:v>-2575.4638490423886</c:v>
                </c:pt>
                <c:pt idx="118">
                  <c:v>-2597.4763605726653</c:v>
                </c:pt>
                <c:pt idx="119">
                  <c:v>-2619.488872102942</c:v>
                </c:pt>
                <c:pt idx="120">
                  <c:v>-2641.5013836332191</c:v>
                </c:pt>
                <c:pt idx="121">
                  <c:v>-2663.5138951634958</c:v>
                </c:pt>
                <c:pt idx="122">
                  <c:v>-2685.5264066937725</c:v>
                </c:pt>
                <c:pt idx="123">
                  <c:v>-2707.5389182240492</c:v>
                </c:pt>
                <c:pt idx="124">
                  <c:v>-2729.5514297543259</c:v>
                </c:pt>
                <c:pt idx="125">
                  <c:v>-2751.5639412846031</c:v>
                </c:pt>
                <c:pt idx="126">
                  <c:v>-2773.5764528148798</c:v>
                </c:pt>
                <c:pt idx="127">
                  <c:v>-2795.5889643451565</c:v>
                </c:pt>
                <c:pt idx="128">
                  <c:v>-2817.6014758754332</c:v>
                </c:pt>
                <c:pt idx="129">
                  <c:v>-2839.6139874057103</c:v>
                </c:pt>
                <c:pt idx="130">
                  <c:v>-2861.626498935987</c:v>
                </c:pt>
                <c:pt idx="131">
                  <c:v>-2883.6390104662637</c:v>
                </c:pt>
                <c:pt idx="132">
                  <c:v>-2905.6515219965404</c:v>
                </c:pt>
                <c:pt idx="133">
                  <c:v>-2927.6640335268171</c:v>
                </c:pt>
                <c:pt idx="134">
                  <c:v>-2949.6765450570942</c:v>
                </c:pt>
                <c:pt idx="135">
                  <c:v>-2971.6890565873709</c:v>
                </c:pt>
                <c:pt idx="136">
                  <c:v>-2993.7015681176476</c:v>
                </c:pt>
                <c:pt idx="137">
                  <c:v>-3015.7140796479243</c:v>
                </c:pt>
                <c:pt idx="138">
                  <c:v>-3037.726591178201</c:v>
                </c:pt>
                <c:pt idx="139">
                  <c:v>-3059.7391027084782</c:v>
                </c:pt>
                <c:pt idx="140">
                  <c:v>-3081.7516142387549</c:v>
                </c:pt>
                <c:pt idx="141">
                  <c:v>-3103.7641257690316</c:v>
                </c:pt>
                <c:pt idx="142">
                  <c:v>-3125.7766372993083</c:v>
                </c:pt>
                <c:pt idx="143">
                  <c:v>-3147.7891488295854</c:v>
                </c:pt>
                <c:pt idx="144">
                  <c:v>-3169.8016603598621</c:v>
                </c:pt>
                <c:pt idx="145">
                  <c:v>-3191.8141718901388</c:v>
                </c:pt>
                <c:pt idx="146">
                  <c:v>-3213.8266834204155</c:v>
                </c:pt>
                <c:pt idx="147">
                  <c:v>-3235.8391949506922</c:v>
                </c:pt>
                <c:pt idx="148">
                  <c:v>-3257.8517064809694</c:v>
                </c:pt>
                <c:pt idx="149">
                  <c:v>-3279.8642180112461</c:v>
                </c:pt>
                <c:pt idx="150">
                  <c:v>-3301.8767295415228</c:v>
                </c:pt>
                <c:pt idx="151">
                  <c:v>-3323.8892410717995</c:v>
                </c:pt>
                <c:pt idx="152">
                  <c:v>-3345.9017526020762</c:v>
                </c:pt>
                <c:pt idx="153">
                  <c:v>-3367.9142641323533</c:v>
                </c:pt>
                <c:pt idx="154">
                  <c:v>-3389.92677566263</c:v>
                </c:pt>
                <c:pt idx="155">
                  <c:v>-3411.9392871929067</c:v>
                </c:pt>
                <c:pt idx="156">
                  <c:v>-3433.9517987231834</c:v>
                </c:pt>
                <c:pt idx="157">
                  <c:v>-3455.9643102534606</c:v>
                </c:pt>
                <c:pt idx="158">
                  <c:v>-3477.9768217837373</c:v>
                </c:pt>
                <c:pt idx="159">
                  <c:v>-3499.9893333140139</c:v>
                </c:pt>
                <c:pt idx="160">
                  <c:v>-3522.0018448442906</c:v>
                </c:pt>
                <c:pt idx="161">
                  <c:v>-3544.0143563745673</c:v>
                </c:pt>
                <c:pt idx="162">
                  <c:v>-3566.0268679048449</c:v>
                </c:pt>
                <c:pt idx="163">
                  <c:v>-3588.0393794351221</c:v>
                </c:pt>
                <c:pt idx="164">
                  <c:v>-3610.0518909653993</c:v>
                </c:pt>
                <c:pt idx="165">
                  <c:v>-3632.0644024956764</c:v>
                </c:pt>
                <c:pt idx="166">
                  <c:v>-3654.0769140259536</c:v>
                </c:pt>
                <c:pt idx="167">
                  <c:v>-3676.0894255562307</c:v>
                </c:pt>
                <c:pt idx="168">
                  <c:v>-3698.1019370865079</c:v>
                </c:pt>
                <c:pt idx="169">
                  <c:v>-3720.114448616785</c:v>
                </c:pt>
                <c:pt idx="170">
                  <c:v>-3742.1269601470622</c:v>
                </c:pt>
                <c:pt idx="171">
                  <c:v>-3764.1394716773393</c:v>
                </c:pt>
                <c:pt idx="172">
                  <c:v>-3786.1519832076165</c:v>
                </c:pt>
                <c:pt idx="173">
                  <c:v>-3808.1644947378936</c:v>
                </c:pt>
                <c:pt idx="174">
                  <c:v>-3830.1770062681708</c:v>
                </c:pt>
                <c:pt idx="175">
                  <c:v>-3852.1895177984479</c:v>
                </c:pt>
                <c:pt idx="176">
                  <c:v>-3874.2020293287255</c:v>
                </c:pt>
                <c:pt idx="177">
                  <c:v>-3896.2145408590027</c:v>
                </c:pt>
                <c:pt idx="178">
                  <c:v>-3918.2270523892798</c:v>
                </c:pt>
                <c:pt idx="179">
                  <c:v>-3940.239563919557</c:v>
                </c:pt>
                <c:pt idx="180">
                  <c:v>-3962.2520754498378</c:v>
                </c:pt>
                <c:pt idx="181">
                  <c:v>-3959.3351588536452</c:v>
                </c:pt>
                <c:pt idx="182">
                  <c:v>-3956.4182422574522</c:v>
                </c:pt>
                <c:pt idx="183">
                  <c:v>-3953.5013256612597</c:v>
                </c:pt>
                <c:pt idx="184">
                  <c:v>-3950.5844090650671</c:v>
                </c:pt>
                <c:pt idx="185">
                  <c:v>-3947.6674924688741</c:v>
                </c:pt>
                <c:pt idx="186">
                  <c:v>-3944.7505758726816</c:v>
                </c:pt>
                <c:pt idx="187">
                  <c:v>-3941.8336592764895</c:v>
                </c:pt>
                <c:pt idx="188">
                  <c:v>-3938.9167426802969</c:v>
                </c:pt>
                <c:pt idx="189">
                  <c:v>-3935.9998260841039</c:v>
                </c:pt>
                <c:pt idx="190">
                  <c:v>-3933.0829094879114</c:v>
                </c:pt>
                <c:pt idx="191">
                  <c:v>-3930.1659928917188</c:v>
                </c:pt>
                <c:pt idx="192">
                  <c:v>-3927.2490762955258</c:v>
                </c:pt>
                <c:pt idx="193">
                  <c:v>-3924.3321596993333</c:v>
                </c:pt>
                <c:pt idx="194">
                  <c:v>-3921.4152431031407</c:v>
                </c:pt>
                <c:pt idx="195">
                  <c:v>-3918.4983265069477</c:v>
                </c:pt>
                <c:pt idx="196">
                  <c:v>-3915.5814099107552</c:v>
                </c:pt>
                <c:pt idx="197">
                  <c:v>-3912.6644933145626</c:v>
                </c:pt>
                <c:pt idx="198">
                  <c:v>-3909.7475767183701</c:v>
                </c:pt>
                <c:pt idx="199">
                  <c:v>-3906.8306601221771</c:v>
                </c:pt>
                <c:pt idx="200">
                  <c:v>-3903.9137435259845</c:v>
                </c:pt>
                <c:pt idx="201">
                  <c:v>-3900.996826929792</c:v>
                </c:pt>
                <c:pt idx="202">
                  <c:v>-3898.0799103335994</c:v>
                </c:pt>
                <c:pt idx="203">
                  <c:v>-3895.1629937374064</c:v>
                </c:pt>
                <c:pt idx="204">
                  <c:v>-3892.2460771412138</c:v>
                </c:pt>
                <c:pt idx="205">
                  <c:v>-3889.3291605450213</c:v>
                </c:pt>
                <c:pt idx="206">
                  <c:v>-3886.4122439488283</c:v>
                </c:pt>
                <c:pt idx="207">
                  <c:v>-3883.4953273526357</c:v>
                </c:pt>
                <c:pt idx="208">
                  <c:v>-3880.5784107564432</c:v>
                </c:pt>
                <c:pt idx="209">
                  <c:v>-3877.6614941602511</c:v>
                </c:pt>
                <c:pt idx="210">
                  <c:v>-3874.7445775640585</c:v>
                </c:pt>
                <c:pt idx="211">
                  <c:v>-3871.827660967866</c:v>
                </c:pt>
                <c:pt idx="212">
                  <c:v>-3868.9107443716734</c:v>
                </c:pt>
                <c:pt idx="213">
                  <c:v>-3865.9938277754809</c:v>
                </c:pt>
                <c:pt idx="214">
                  <c:v>-3863.0769111792879</c:v>
                </c:pt>
                <c:pt idx="215">
                  <c:v>-3860.1599945830953</c:v>
                </c:pt>
                <c:pt idx="216">
                  <c:v>-3857.2430779869028</c:v>
                </c:pt>
                <c:pt idx="217">
                  <c:v>-3854.3261613907098</c:v>
                </c:pt>
                <c:pt idx="218">
                  <c:v>-3851.4092447945172</c:v>
                </c:pt>
                <c:pt idx="219">
                  <c:v>-3848.4923281983247</c:v>
                </c:pt>
                <c:pt idx="220">
                  <c:v>-3845.5754116021317</c:v>
                </c:pt>
                <c:pt idx="221">
                  <c:v>-3842.6584950059391</c:v>
                </c:pt>
                <c:pt idx="222">
                  <c:v>-3839.7415784097466</c:v>
                </c:pt>
                <c:pt idx="223">
                  <c:v>-3836.8246618135536</c:v>
                </c:pt>
                <c:pt idx="224">
                  <c:v>-3833.907745217361</c:v>
                </c:pt>
                <c:pt idx="225">
                  <c:v>-3830.9908286211685</c:v>
                </c:pt>
                <c:pt idx="226">
                  <c:v>-3828.0739120249755</c:v>
                </c:pt>
                <c:pt idx="227">
                  <c:v>-3825.1569954287834</c:v>
                </c:pt>
                <c:pt idx="228">
                  <c:v>-3822.2400788325904</c:v>
                </c:pt>
                <c:pt idx="229">
                  <c:v>-3819.3231622363978</c:v>
                </c:pt>
                <c:pt idx="230">
                  <c:v>-3816.4062456402053</c:v>
                </c:pt>
                <c:pt idx="231">
                  <c:v>-3813.4893290440123</c:v>
                </c:pt>
                <c:pt idx="232">
                  <c:v>-3810.5724124478197</c:v>
                </c:pt>
                <c:pt idx="233">
                  <c:v>-3807.6554958516272</c:v>
                </c:pt>
                <c:pt idx="234">
                  <c:v>-3804.7385792554342</c:v>
                </c:pt>
                <c:pt idx="235">
                  <c:v>-3801.8216626592425</c:v>
                </c:pt>
                <c:pt idx="236">
                  <c:v>-3798.90474606305</c:v>
                </c:pt>
                <c:pt idx="237">
                  <c:v>-3795.987829466857</c:v>
                </c:pt>
                <c:pt idx="238">
                  <c:v>-3793.0709128706644</c:v>
                </c:pt>
                <c:pt idx="239">
                  <c:v>-3790.1539962744719</c:v>
                </c:pt>
                <c:pt idx="240">
                  <c:v>-3787.2370796782789</c:v>
                </c:pt>
                <c:pt idx="241">
                  <c:v>-3784.3201630820868</c:v>
                </c:pt>
                <c:pt idx="242">
                  <c:v>-3781.4032464858938</c:v>
                </c:pt>
                <c:pt idx="243">
                  <c:v>-3778.4863298897012</c:v>
                </c:pt>
                <c:pt idx="244">
                  <c:v>-3775.5694132935087</c:v>
                </c:pt>
                <c:pt idx="245">
                  <c:v>-3772.6524966973157</c:v>
                </c:pt>
                <c:pt idx="246">
                  <c:v>-3769.7355801011231</c:v>
                </c:pt>
                <c:pt idx="247">
                  <c:v>-3766.8186635049306</c:v>
                </c:pt>
                <c:pt idx="248">
                  <c:v>-3763.9017469087376</c:v>
                </c:pt>
                <c:pt idx="249">
                  <c:v>-3760.984830312545</c:v>
                </c:pt>
                <c:pt idx="250">
                  <c:v>-3758.0679137163525</c:v>
                </c:pt>
                <c:pt idx="251">
                  <c:v>-3755.1509971201594</c:v>
                </c:pt>
                <c:pt idx="252">
                  <c:v>-3752.2340805239669</c:v>
                </c:pt>
                <c:pt idx="253">
                  <c:v>-3749.3171639277743</c:v>
                </c:pt>
                <c:pt idx="254">
                  <c:v>-3746.4002473315813</c:v>
                </c:pt>
                <c:pt idx="255">
                  <c:v>-3743.4833307353892</c:v>
                </c:pt>
                <c:pt idx="256">
                  <c:v>-3740.5664141391962</c:v>
                </c:pt>
                <c:pt idx="257">
                  <c:v>-3737.6494975430037</c:v>
                </c:pt>
                <c:pt idx="258">
                  <c:v>-3734.7325809468111</c:v>
                </c:pt>
                <c:pt idx="259">
                  <c:v>-3731.8156643506181</c:v>
                </c:pt>
                <c:pt idx="260">
                  <c:v>-3728.8987477544256</c:v>
                </c:pt>
                <c:pt idx="261">
                  <c:v>-3725.981831158233</c:v>
                </c:pt>
                <c:pt idx="262">
                  <c:v>-3723.0649145620409</c:v>
                </c:pt>
                <c:pt idx="263">
                  <c:v>-3720.1479979658484</c:v>
                </c:pt>
                <c:pt idx="264">
                  <c:v>-3717.2310813696558</c:v>
                </c:pt>
                <c:pt idx="265">
                  <c:v>-3714.3141647734633</c:v>
                </c:pt>
                <c:pt idx="266">
                  <c:v>-3711.3972481772703</c:v>
                </c:pt>
                <c:pt idx="267">
                  <c:v>-3708.4803315810777</c:v>
                </c:pt>
                <c:pt idx="268">
                  <c:v>-3705.5634149848852</c:v>
                </c:pt>
                <c:pt idx="269">
                  <c:v>-3702.6464983886922</c:v>
                </c:pt>
                <c:pt idx="270">
                  <c:v>-3699.7295817924996</c:v>
                </c:pt>
                <c:pt idx="271">
                  <c:v>-3696.8126651963071</c:v>
                </c:pt>
                <c:pt idx="272">
                  <c:v>-3693.8957486001145</c:v>
                </c:pt>
                <c:pt idx="273">
                  <c:v>-3690.9788320039215</c:v>
                </c:pt>
                <c:pt idx="274">
                  <c:v>-3688.061915407729</c:v>
                </c:pt>
                <c:pt idx="275">
                  <c:v>-3685.1449988115364</c:v>
                </c:pt>
                <c:pt idx="276">
                  <c:v>-3682.2280822153434</c:v>
                </c:pt>
                <c:pt idx="277">
                  <c:v>-3679.3111656191509</c:v>
                </c:pt>
                <c:pt idx="278">
                  <c:v>-3676.3942490229583</c:v>
                </c:pt>
                <c:pt idx="279">
                  <c:v>-3673.4773324267658</c:v>
                </c:pt>
                <c:pt idx="280">
                  <c:v>-3670.5604158305728</c:v>
                </c:pt>
                <c:pt idx="281">
                  <c:v>-3667.6434992343802</c:v>
                </c:pt>
                <c:pt idx="282">
                  <c:v>-3664.7265826381877</c:v>
                </c:pt>
                <c:pt idx="283">
                  <c:v>-3661.8096660419947</c:v>
                </c:pt>
                <c:pt idx="284">
                  <c:v>-3658.8927494458021</c:v>
                </c:pt>
                <c:pt idx="285">
                  <c:v>-3655.9758328496096</c:v>
                </c:pt>
                <c:pt idx="286">
                  <c:v>-3653.058916253417</c:v>
                </c:pt>
                <c:pt idx="287">
                  <c:v>-3650.141999657224</c:v>
                </c:pt>
                <c:pt idx="288">
                  <c:v>-3647.2250830610324</c:v>
                </c:pt>
                <c:pt idx="289">
                  <c:v>-3644.3081664648398</c:v>
                </c:pt>
                <c:pt idx="290">
                  <c:v>-3641.3912498686468</c:v>
                </c:pt>
                <c:pt idx="291">
                  <c:v>-3638.4743332724543</c:v>
                </c:pt>
                <c:pt idx="292">
                  <c:v>-3635.5574166762617</c:v>
                </c:pt>
                <c:pt idx="293">
                  <c:v>-3632.6405000800692</c:v>
                </c:pt>
                <c:pt idx="294">
                  <c:v>-3629.7235834838762</c:v>
                </c:pt>
                <c:pt idx="295">
                  <c:v>-3626.8066668876836</c:v>
                </c:pt>
                <c:pt idx="296">
                  <c:v>-3623.8897502914911</c:v>
                </c:pt>
                <c:pt idx="297">
                  <c:v>-3620.972833695298</c:v>
                </c:pt>
                <c:pt idx="298">
                  <c:v>-3618.0559170991055</c:v>
                </c:pt>
                <c:pt idx="299">
                  <c:v>-3615.1390005029129</c:v>
                </c:pt>
                <c:pt idx="300">
                  <c:v>-3612.2220839067204</c:v>
                </c:pt>
                <c:pt idx="301">
                  <c:v>-3609.3051673105274</c:v>
                </c:pt>
                <c:pt idx="302">
                  <c:v>-3606.3882507143348</c:v>
                </c:pt>
                <c:pt idx="303">
                  <c:v>-3603.4713341181423</c:v>
                </c:pt>
                <c:pt idx="304">
                  <c:v>-3600.5544175219493</c:v>
                </c:pt>
                <c:pt idx="305">
                  <c:v>-3597.6375009257567</c:v>
                </c:pt>
                <c:pt idx="306">
                  <c:v>-3594.7205843295642</c:v>
                </c:pt>
                <c:pt idx="307">
                  <c:v>-3591.8036677333716</c:v>
                </c:pt>
                <c:pt idx="308">
                  <c:v>-3588.8867511371786</c:v>
                </c:pt>
                <c:pt idx="309">
                  <c:v>-3585.9698345409861</c:v>
                </c:pt>
                <c:pt idx="310">
                  <c:v>-3583.0529179447935</c:v>
                </c:pt>
                <c:pt idx="311">
                  <c:v>-3580.1360013486005</c:v>
                </c:pt>
                <c:pt idx="312">
                  <c:v>-3577.219084752408</c:v>
                </c:pt>
                <c:pt idx="313">
                  <c:v>-3574.3021681562154</c:v>
                </c:pt>
                <c:pt idx="314">
                  <c:v>-3571.3852515600229</c:v>
                </c:pt>
                <c:pt idx="315">
                  <c:v>-3568.4683349638308</c:v>
                </c:pt>
                <c:pt idx="316">
                  <c:v>-3565.5514183676382</c:v>
                </c:pt>
                <c:pt idx="317">
                  <c:v>-3562.6345017714457</c:v>
                </c:pt>
                <c:pt idx="318">
                  <c:v>-3559.7175851752527</c:v>
                </c:pt>
                <c:pt idx="319">
                  <c:v>-3556.8006685790601</c:v>
                </c:pt>
                <c:pt idx="320">
                  <c:v>-3553.8837519828676</c:v>
                </c:pt>
                <c:pt idx="321">
                  <c:v>-3550.966835386675</c:v>
                </c:pt>
                <c:pt idx="322">
                  <c:v>-3548.049918790482</c:v>
                </c:pt>
                <c:pt idx="323">
                  <c:v>-3545.1330021942895</c:v>
                </c:pt>
                <c:pt idx="324">
                  <c:v>-3542.2160855980969</c:v>
                </c:pt>
                <c:pt idx="325">
                  <c:v>-3539.2991690019039</c:v>
                </c:pt>
                <c:pt idx="326">
                  <c:v>-3536.3822524057114</c:v>
                </c:pt>
                <c:pt idx="327">
                  <c:v>-3533.4653358095188</c:v>
                </c:pt>
                <c:pt idx="328">
                  <c:v>-3530.5484192133263</c:v>
                </c:pt>
                <c:pt idx="329">
                  <c:v>-3527.6315026171333</c:v>
                </c:pt>
                <c:pt idx="330">
                  <c:v>-3524.7145860209407</c:v>
                </c:pt>
                <c:pt idx="331">
                  <c:v>-3521.7976694247482</c:v>
                </c:pt>
                <c:pt idx="332">
                  <c:v>-3518.8807528285552</c:v>
                </c:pt>
                <c:pt idx="333">
                  <c:v>-3515.9638362323626</c:v>
                </c:pt>
                <c:pt idx="334">
                  <c:v>-3513.0469196361701</c:v>
                </c:pt>
                <c:pt idx="335">
                  <c:v>-3510.1300030399775</c:v>
                </c:pt>
                <c:pt idx="336">
                  <c:v>-3507.2130864437845</c:v>
                </c:pt>
                <c:pt idx="337">
                  <c:v>-3504.296169847592</c:v>
                </c:pt>
                <c:pt idx="338">
                  <c:v>-3501.3792532513994</c:v>
                </c:pt>
                <c:pt idx="339">
                  <c:v>-3498.4623366552064</c:v>
                </c:pt>
                <c:pt idx="340">
                  <c:v>-3495.5454200590138</c:v>
                </c:pt>
                <c:pt idx="341">
                  <c:v>-3492.6285034628222</c:v>
                </c:pt>
                <c:pt idx="342">
                  <c:v>-3489.7115868666297</c:v>
                </c:pt>
                <c:pt idx="343">
                  <c:v>-3486.7946702704367</c:v>
                </c:pt>
                <c:pt idx="344">
                  <c:v>-3483.8777536742441</c:v>
                </c:pt>
                <c:pt idx="345">
                  <c:v>-3480.9608370780516</c:v>
                </c:pt>
                <c:pt idx="346">
                  <c:v>-3478.0439204818585</c:v>
                </c:pt>
                <c:pt idx="347">
                  <c:v>-3475.1270038856665</c:v>
                </c:pt>
                <c:pt idx="348">
                  <c:v>-3472.2100872894734</c:v>
                </c:pt>
                <c:pt idx="349">
                  <c:v>-3469.2931706932804</c:v>
                </c:pt>
                <c:pt idx="350">
                  <c:v>-3466.3762540970883</c:v>
                </c:pt>
                <c:pt idx="351">
                  <c:v>-3463.4593375008953</c:v>
                </c:pt>
                <c:pt idx="352">
                  <c:v>-3460.5424209047023</c:v>
                </c:pt>
                <c:pt idx="353">
                  <c:v>-3457.6255043085102</c:v>
                </c:pt>
                <c:pt idx="354">
                  <c:v>-3454.7085877123172</c:v>
                </c:pt>
                <c:pt idx="355">
                  <c:v>-3451.7916711161242</c:v>
                </c:pt>
                <c:pt idx="356">
                  <c:v>-3448.8747545199321</c:v>
                </c:pt>
                <c:pt idx="357">
                  <c:v>-3445.9578379237391</c:v>
                </c:pt>
                <c:pt idx="358">
                  <c:v>-3443.040921327547</c:v>
                </c:pt>
                <c:pt idx="359">
                  <c:v>-3440.124004731354</c:v>
                </c:pt>
                <c:pt idx="360">
                  <c:v>-3437.207088135161</c:v>
                </c:pt>
                <c:pt idx="361">
                  <c:v>-3434.2901715389689</c:v>
                </c:pt>
                <c:pt idx="362">
                  <c:v>-3431.3732549427759</c:v>
                </c:pt>
                <c:pt idx="363">
                  <c:v>-3428.4563383465829</c:v>
                </c:pt>
                <c:pt idx="364">
                  <c:v>-3425.5394217503908</c:v>
                </c:pt>
                <c:pt idx="365">
                  <c:v>-3422.6225051541978</c:v>
                </c:pt>
                <c:pt idx="366">
                  <c:v>-3419.7055885580048</c:v>
                </c:pt>
                <c:pt idx="367">
                  <c:v>-3416.7886719618127</c:v>
                </c:pt>
                <c:pt idx="368">
                  <c:v>-3413.8717553656206</c:v>
                </c:pt>
                <c:pt idx="369">
                  <c:v>-3410.9548387694276</c:v>
                </c:pt>
                <c:pt idx="370">
                  <c:v>-3408.0379221732355</c:v>
                </c:pt>
                <c:pt idx="371">
                  <c:v>-3405.1210055770425</c:v>
                </c:pt>
                <c:pt idx="372">
                  <c:v>-3402.2040889808504</c:v>
                </c:pt>
                <c:pt idx="373">
                  <c:v>-3399.2871723846574</c:v>
                </c:pt>
                <c:pt idx="374">
                  <c:v>-3396.3702557884635</c:v>
                </c:pt>
                <c:pt idx="375">
                  <c:v>-3393.4533391922723</c:v>
                </c:pt>
                <c:pt idx="376">
                  <c:v>-3390.5364225960784</c:v>
                </c:pt>
                <c:pt idx="377">
                  <c:v>-3387.6195059998863</c:v>
                </c:pt>
                <c:pt idx="378">
                  <c:v>-3384.7025894036933</c:v>
                </c:pt>
                <c:pt idx="379">
                  <c:v>-3381.7856728075012</c:v>
                </c:pt>
                <c:pt idx="380">
                  <c:v>-3378.8687562113073</c:v>
                </c:pt>
                <c:pt idx="381">
                  <c:v>-3375.9518396151161</c:v>
                </c:pt>
                <c:pt idx="382">
                  <c:v>-3373.034923018924</c:v>
                </c:pt>
                <c:pt idx="383">
                  <c:v>-3370.1180064227301</c:v>
                </c:pt>
                <c:pt idx="384">
                  <c:v>-3367.2010898265389</c:v>
                </c:pt>
                <c:pt idx="385">
                  <c:v>-3364.284173230345</c:v>
                </c:pt>
                <c:pt idx="386">
                  <c:v>-3361.3672566341538</c:v>
                </c:pt>
                <c:pt idx="387">
                  <c:v>-3358.4503400379599</c:v>
                </c:pt>
                <c:pt idx="388">
                  <c:v>-3355.5334234417678</c:v>
                </c:pt>
                <c:pt idx="389">
                  <c:v>-3352.6165068455748</c:v>
                </c:pt>
                <c:pt idx="390">
                  <c:v>-3349.6995902493827</c:v>
                </c:pt>
                <c:pt idx="391">
                  <c:v>-3346.7826736531888</c:v>
                </c:pt>
                <c:pt idx="392">
                  <c:v>-3343.8657570569976</c:v>
                </c:pt>
                <c:pt idx="393">
                  <c:v>-3340.9488404608037</c:v>
                </c:pt>
                <c:pt idx="394">
                  <c:v>-3338.0319238646116</c:v>
                </c:pt>
                <c:pt idx="395">
                  <c:v>-3335.1150072684186</c:v>
                </c:pt>
                <c:pt idx="396">
                  <c:v>-3332.1980906722265</c:v>
                </c:pt>
                <c:pt idx="397">
                  <c:v>-3329.2811740760326</c:v>
                </c:pt>
                <c:pt idx="398">
                  <c:v>-3326.3642574798414</c:v>
                </c:pt>
                <c:pt idx="399">
                  <c:v>-3323.4473408836475</c:v>
                </c:pt>
                <c:pt idx="400">
                  <c:v>-3320.5304242874563</c:v>
                </c:pt>
                <c:pt idx="401">
                  <c:v>-3317.6135076912624</c:v>
                </c:pt>
                <c:pt idx="402">
                  <c:v>-3314.6965910950703</c:v>
                </c:pt>
                <c:pt idx="403">
                  <c:v>-3311.7796744988773</c:v>
                </c:pt>
                <c:pt idx="404">
                  <c:v>-3308.8627579026852</c:v>
                </c:pt>
                <c:pt idx="405">
                  <c:v>-3305.9458413064913</c:v>
                </c:pt>
                <c:pt idx="406">
                  <c:v>-3303.0289247103001</c:v>
                </c:pt>
                <c:pt idx="407">
                  <c:v>-3300.1120081141062</c:v>
                </c:pt>
                <c:pt idx="408">
                  <c:v>-3297.1950915179141</c:v>
                </c:pt>
                <c:pt idx="409">
                  <c:v>-3294.2781749217229</c:v>
                </c:pt>
                <c:pt idx="410">
                  <c:v>-3291.361258325529</c:v>
                </c:pt>
                <c:pt idx="411">
                  <c:v>-3288.4443417293369</c:v>
                </c:pt>
                <c:pt idx="412">
                  <c:v>-3285.5274251331439</c:v>
                </c:pt>
                <c:pt idx="413">
                  <c:v>-3282.6105085369518</c:v>
                </c:pt>
                <c:pt idx="414">
                  <c:v>-3279.6935919407588</c:v>
                </c:pt>
                <c:pt idx="415">
                  <c:v>-3276.7766753445667</c:v>
                </c:pt>
                <c:pt idx="416">
                  <c:v>-3273.8597587483728</c:v>
                </c:pt>
                <c:pt idx="417">
                  <c:v>-3270.9428421521816</c:v>
                </c:pt>
                <c:pt idx="418">
                  <c:v>-3268.0259255559877</c:v>
                </c:pt>
                <c:pt idx="419">
                  <c:v>-3265.1090089597956</c:v>
                </c:pt>
                <c:pt idx="420">
                  <c:v>-3262.1920923636026</c:v>
                </c:pt>
                <c:pt idx="421">
                  <c:v>-3259.2751757674105</c:v>
                </c:pt>
                <c:pt idx="422">
                  <c:v>-3256.3582591712166</c:v>
                </c:pt>
                <c:pt idx="423">
                  <c:v>-3253.4413425750254</c:v>
                </c:pt>
                <c:pt idx="424">
                  <c:v>-3250.5244259788315</c:v>
                </c:pt>
                <c:pt idx="425">
                  <c:v>-3247.6075093826394</c:v>
                </c:pt>
                <c:pt idx="426">
                  <c:v>-3244.6905927864464</c:v>
                </c:pt>
                <c:pt idx="427">
                  <c:v>-3241.7736761902543</c:v>
                </c:pt>
                <c:pt idx="428">
                  <c:v>-3238.8567595940613</c:v>
                </c:pt>
                <c:pt idx="429">
                  <c:v>-3235.9398429978692</c:v>
                </c:pt>
                <c:pt idx="430">
                  <c:v>-3233.0229264016752</c:v>
                </c:pt>
                <c:pt idx="431">
                  <c:v>-3230.1060098054841</c:v>
                </c:pt>
                <c:pt idx="432">
                  <c:v>-3227.1890932092901</c:v>
                </c:pt>
                <c:pt idx="433">
                  <c:v>-3224.2721766130981</c:v>
                </c:pt>
                <c:pt idx="434">
                  <c:v>-3221.3552600169069</c:v>
                </c:pt>
                <c:pt idx="435">
                  <c:v>-3218.438343420713</c:v>
                </c:pt>
                <c:pt idx="436">
                  <c:v>-3215.5214268245209</c:v>
                </c:pt>
                <c:pt idx="437">
                  <c:v>-3212.6045102283279</c:v>
                </c:pt>
                <c:pt idx="438">
                  <c:v>-3209.6875936321358</c:v>
                </c:pt>
                <c:pt idx="439">
                  <c:v>-3206.7706770359418</c:v>
                </c:pt>
                <c:pt idx="440">
                  <c:v>-3203.8537604397507</c:v>
                </c:pt>
                <c:pt idx="441">
                  <c:v>-3200.9368438435567</c:v>
                </c:pt>
                <c:pt idx="442">
                  <c:v>-3198.0199272473656</c:v>
                </c:pt>
                <c:pt idx="443">
                  <c:v>-3195.1030106511716</c:v>
                </c:pt>
                <c:pt idx="444">
                  <c:v>-3192.1860940549795</c:v>
                </c:pt>
                <c:pt idx="445">
                  <c:v>-3189.2691774587865</c:v>
                </c:pt>
                <c:pt idx="446">
                  <c:v>-3186.3522608625944</c:v>
                </c:pt>
                <c:pt idx="447">
                  <c:v>-3183.4353442664005</c:v>
                </c:pt>
                <c:pt idx="448">
                  <c:v>-3180.5184276702093</c:v>
                </c:pt>
                <c:pt idx="449">
                  <c:v>-3177.6015110740154</c:v>
                </c:pt>
                <c:pt idx="450">
                  <c:v>17775.813431549897</c:v>
                </c:pt>
                <c:pt idx="451">
                  <c:v>17677.058912485729</c:v>
                </c:pt>
                <c:pt idx="452">
                  <c:v>17578.30439342156</c:v>
                </c:pt>
                <c:pt idx="453">
                  <c:v>17479.549874357392</c:v>
                </c:pt>
                <c:pt idx="454">
                  <c:v>17380.795355293219</c:v>
                </c:pt>
                <c:pt idx="455">
                  <c:v>17282.040836229051</c:v>
                </c:pt>
                <c:pt idx="456">
                  <c:v>17183.286317164879</c:v>
                </c:pt>
                <c:pt idx="457">
                  <c:v>17084.53179810071</c:v>
                </c:pt>
                <c:pt idx="458">
                  <c:v>16985.777279036542</c:v>
                </c:pt>
                <c:pt idx="459">
                  <c:v>16887.022759972373</c:v>
                </c:pt>
                <c:pt idx="460">
                  <c:v>16788.268240908204</c:v>
                </c:pt>
                <c:pt idx="461">
                  <c:v>16689.513721844032</c:v>
                </c:pt>
                <c:pt idx="462">
                  <c:v>16590.759202779864</c:v>
                </c:pt>
                <c:pt idx="463">
                  <c:v>16492.004683715691</c:v>
                </c:pt>
                <c:pt idx="464">
                  <c:v>16393.250164651523</c:v>
                </c:pt>
                <c:pt idx="465">
                  <c:v>16294.495645587354</c:v>
                </c:pt>
                <c:pt idx="466">
                  <c:v>16195.741126523186</c:v>
                </c:pt>
                <c:pt idx="467">
                  <c:v>16096.986607459015</c:v>
                </c:pt>
                <c:pt idx="468">
                  <c:v>15998.232088394847</c:v>
                </c:pt>
                <c:pt idx="469">
                  <c:v>15899.477569330676</c:v>
                </c:pt>
                <c:pt idx="470">
                  <c:v>15800.723050266508</c:v>
                </c:pt>
                <c:pt idx="471">
                  <c:v>15701.968531202338</c:v>
                </c:pt>
                <c:pt idx="472">
                  <c:v>15603.214012138169</c:v>
                </c:pt>
                <c:pt idx="473">
                  <c:v>15504.459493073999</c:v>
                </c:pt>
                <c:pt idx="474">
                  <c:v>15405.70497400983</c:v>
                </c:pt>
                <c:pt idx="475">
                  <c:v>15306.95045494566</c:v>
                </c:pt>
                <c:pt idx="476">
                  <c:v>15208.195935881489</c:v>
                </c:pt>
                <c:pt idx="477">
                  <c:v>15109.441416817321</c:v>
                </c:pt>
                <c:pt idx="478">
                  <c:v>15010.686897753152</c:v>
                </c:pt>
                <c:pt idx="479">
                  <c:v>14911.93237868898</c:v>
                </c:pt>
                <c:pt idx="480">
                  <c:v>14813.177859624813</c:v>
                </c:pt>
                <c:pt idx="481">
                  <c:v>14714.423340560643</c:v>
                </c:pt>
                <c:pt idx="482">
                  <c:v>14615.668821496474</c:v>
                </c:pt>
                <c:pt idx="483">
                  <c:v>14516.914302432302</c:v>
                </c:pt>
                <c:pt idx="484">
                  <c:v>14418.159783368134</c:v>
                </c:pt>
                <c:pt idx="485">
                  <c:v>14319.405264303965</c:v>
                </c:pt>
                <c:pt idx="486">
                  <c:v>14220.650745239796</c:v>
                </c:pt>
                <c:pt idx="487">
                  <c:v>14121.896226175624</c:v>
                </c:pt>
                <c:pt idx="488">
                  <c:v>14023.141707111456</c:v>
                </c:pt>
                <c:pt idx="489">
                  <c:v>13924.387188047287</c:v>
                </c:pt>
                <c:pt idx="490">
                  <c:v>13825.632668983115</c:v>
                </c:pt>
                <c:pt idx="491">
                  <c:v>13726.878149918946</c:v>
                </c:pt>
                <c:pt idx="492">
                  <c:v>13628.123630854778</c:v>
                </c:pt>
                <c:pt idx="493">
                  <c:v>13529.369111790607</c:v>
                </c:pt>
                <c:pt idx="494">
                  <c:v>13430.614592726437</c:v>
                </c:pt>
                <c:pt idx="495">
                  <c:v>13331.860073662268</c:v>
                </c:pt>
                <c:pt idx="496">
                  <c:v>13233.105554598098</c:v>
                </c:pt>
                <c:pt idx="497">
                  <c:v>13134.351035533931</c:v>
                </c:pt>
                <c:pt idx="498">
                  <c:v>13035.596516469759</c:v>
                </c:pt>
                <c:pt idx="499">
                  <c:v>12936.841997405591</c:v>
                </c:pt>
                <c:pt idx="500">
                  <c:v>12838.087478341422</c:v>
                </c:pt>
                <c:pt idx="501">
                  <c:v>12739.332959277252</c:v>
                </c:pt>
                <c:pt idx="502">
                  <c:v>12640.578440213081</c:v>
                </c:pt>
                <c:pt idx="503">
                  <c:v>12541.823921148913</c:v>
                </c:pt>
                <c:pt idx="504">
                  <c:v>12443.069402084742</c:v>
                </c:pt>
                <c:pt idx="505">
                  <c:v>12344.314883020574</c:v>
                </c:pt>
                <c:pt idx="506">
                  <c:v>12245.560363956403</c:v>
                </c:pt>
                <c:pt idx="507">
                  <c:v>12146.805844892235</c:v>
                </c:pt>
                <c:pt idx="508">
                  <c:v>12048.051325828064</c:v>
                </c:pt>
                <c:pt idx="509">
                  <c:v>11949.296806763894</c:v>
                </c:pt>
                <c:pt idx="510">
                  <c:v>11850.542287699725</c:v>
                </c:pt>
                <c:pt idx="511">
                  <c:v>11751.787768635557</c:v>
                </c:pt>
                <c:pt idx="512">
                  <c:v>11653.033249571386</c:v>
                </c:pt>
                <c:pt idx="513">
                  <c:v>11554.27873050722</c:v>
                </c:pt>
                <c:pt idx="514">
                  <c:v>11455.524211443048</c:v>
                </c:pt>
                <c:pt idx="515">
                  <c:v>11356.769692378875</c:v>
                </c:pt>
                <c:pt idx="516">
                  <c:v>11258.015173314709</c:v>
                </c:pt>
                <c:pt idx="517">
                  <c:v>11159.260654250538</c:v>
                </c:pt>
                <c:pt idx="518">
                  <c:v>11060.50613518637</c:v>
                </c:pt>
                <c:pt idx="519">
                  <c:v>10961.751616122197</c:v>
                </c:pt>
                <c:pt idx="520">
                  <c:v>10862.997097058029</c:v>
                </c:pt>
                <c:pt idx="521">
                  <c:v>10764.24257799386</c:v>
                </c:pt>
                <c:pt idx="522">
                  <c:v>10665.488058929692</c:v>
                </c:pt>
                <c:pt idx="523">
                  <c:v>10566.733539865521</c:v>
                </c:pt>
                <c:pt idx="524">
                  <c:v>10467.979020801353</c:v>
                </c:pt>
                <c:pt idx="525">
                  <c:v>10369.224501737181</c:v>
                </c:pt>
                <c:pt idx="526">
                  <c:v>10270.469982673014</c:v>
                </c:pt>
                <c:pt idx="527">
                  <c:v>10171.715463608842</c:v>
                </c:pt>
                <c:pt idx="528">
                  <c:v>10072.960944544673</c:v>
                </c:pt>
                <c:pt idx="529">
                  <c:v>9974.2064254805045</c:v>
                </c:pt>
                <c:pt idx="530">
                  <c:v>9875.451906416336</c:v>
                </c:pt>
                <c:pt idx="531">
                  <c:v>9776.6973873521638</c:v>
                </c:pt>
                <c:pt idx="532">
                  <c:v>9677.9428682879952</c:v>
                </c:pt>
                <c:pt idx="533">
                  <c:v>9579.1883492238248</c:v>
                </c:pt>
                <c:pt idx="534">
                  <c:v>9480.4338301596581</c:v>
                </c:pt>
                <c:pt idx="535">
                  <c:v>9381.6793110954877</c:v>
                </c:pt>
                <c:pt idx="536">
                  <c:v>9282.9247920313173</c:v>
                </c:pt>
                <c:pt idx="537">
                  <c:v>9184.170272967147</c:v>
                </c:pt>
                <c:pt idx="538">
                  <c:v>9085.4157539029784</c:v>
                </c:pt>
                <c:pt idx="539">
                  <c:v>8986.661234838808</c:v>
                </c:pt>
                <c:pt idx="540">
                  <c:v>8887.9067157746376</c:v>
                </c:pt>
                <c:pt idx="541">
                  <c:v>8789.1521967104709</c:v>
                </c:pt>
                <c:pt idx="542">
                  <c:v>8690.3976776462987</c:v>
                </c:pt>
                <c:pt idx="543">
                  <c:v>8591.6431585821301</c:v>
                </c:pt>
                <c:pt idx="544">
                  <c:v>8492.8886395179597</c:v>
                </c:pt>
                <c:pt idx="545">
                  <c:v>8394.1341204537912</c:v>
                </c:pt>
                <c:pt idx="546">
                  <c:v>8295.3796013896208</c:v>
                </c:pt>
                <c:pt idx="547">
                  <c:v>8196.6250823254522</c:v>
                </c:pt>
                <c:pt idx="548">
                  <c:v>8097.8705632612819</c:v>
                </c:pt>
                <c:pt idx="549">
                  <c:v>7999.1160441971133</c:v>
                </c:pt>
                <c:pt idx="550">
                  <c:v>7900.3615251329429</c:v>
                </c:pt>
                <c:pt idx="551">
                  <c:v>7801.6070060687744</c:v>
                </c:pt>
                <c:pt idx="552">
                  <c:v>7702.852487004604</c:v>
                </c:pt>
                <c:pt idx="553">
                  <c:v>7604.0979679404354</c:v>
                </c:pt>
                <c:pt idx="554">
                  <c:v>7505.343448876265</c:v>
                </c:pt>
                <c:pt idx="555">
                  <c:v>7406.5889298120965</c:v>
                </c:pt>
                <c:pt idx="556">
                  <c:v>7307.8344107479261</c:v>
                </c:pt>
                <c:pt idx="557">
                  <c:v>7209.0798916837575</c:v>
                </c:pt>
                <c:pt idx="558">
                  <c:v>7110.3253726195871</c:v>
                </c:pt>
                <c:pt idx="559">
                  <c:v>7011.5708535554168</c:v>
                </c:pt>
                <c:pt idx="560">
                  <c:v>6912.8163344912482</c:v>
                </c:pt>
                <c:pt idx="561">
                  <c:v>6814.0618154270796</c:v>
                </c:pt>
                <c:pt idx="562">
                  <c:v>6715.3072963629093</c:v>
                </c:pt>
                <c:pt idx="563">
                  <c:v>6616.5527772987407</c:v>
                </c:pt>
                <c:pt idx="564">
                  <c:v>6517.7982582345685</c:v>
                </c:pt>
                <c:pt idx="565">
                  <c:v>6419.0437391703999</c:v>
                </c:pt>
                <c:pt idx="566">
                  <c:v>6320.2892201062314</c:v>
                </c:pt>
                <c:pt idx="567">
                  <c:v>6221.534701042061</c:v>
                </c:pt>
                <c:pt idx="568">
                  <c:v>6122.7801819778924</c:v>
                </c:pt>
                <c:pt idx="569">
                  <c:v>6024.025662913722</c:v>
                </c:pt>
                <c:pt idx="570">
                  <c:v>5925.2711438495517</c:v>
                </c:pt>
                <c:pt idx="571">
                  <c:v>5826.5166247853813</c:v>
                </c:pt>
                <c:pt idx="572">
                  <c:v>5727.7621057212127</c:v>
                </c:pt>
                <c:pt idx="573">
                  <c:v>5629.0075866570442</c:v>
                </c:pt>
                <c:pt idx="574">
                  <c:v>5530.2530675928756</c:v>
                </c:pt>
                <c:pt idx="575">
                  <c:v>5431.4985485287034</c:v>
                </c:pt>
                <c:pt idx="576">
                  <c:v>5332.7440294645348</c:v>
                </c:pt>
                <c:pt idx="577">
                  <c:v>5233.9895104003645</c:v>
                </c:pt>
                <c:pt idx="578">
                  <c:v>5135.2349913361959</c:v>
                </c:pt>
                <c:pt idx="579">
                  <c:v>5036.4804722720273</c:v>
                </c:pt>
                <c:pt idx="580">
                  <c:v>4937.7259532078588</c:v>
                </c:pt>
                <c:pt idx="581">
                  <c:v>4838.9714341436866</c:v>
                </c:pt>
                <c:pt idx="582">
                  <c:v>4740.216915079518</c:v>
                </c:pt>
                <c:pt idx="583">
                  <c:v>4641.4623960153476</c:v>
                </c:pt>
                <c:pt idx="584">
                  <c:v>4542.7078769511791</c:v>
                </c:pt>
                <c:pt idx="585">
                  <c:v>4443.9533578870069</c:v>
                </c:pt>
                <c:pt idx="586">
                  <c:v>4345.1988388228419</c:v>
                </c:pt>
                <c:pt idx="587">
                  <c:v>4246.4443197586697</c:v>
                </c:pt>
                <c:pt idx="588">
                  <c:v>4147.6898006945012</c:v>
                </c:pt>
                <c:pt idx="589">
                  <c:v>4048.9352816303326</c:v>
                </c:pt>
                <c:pt idx="590">
                  <c:v>3950.180762566164</c:v>
                </c:pt>
                <c:pt idx="591">
                  <c:v>3851.4262435019918</c:v>
                </c:pt>
                <c:pt idx="592">
                  <c:v>3752.6717244378233</c:v>
                </c:pt>
                <c:pt idx="593">
                  <c:v>3653.9172053736511</c:v>
                </c:pt>
                <c:pt idx="594">
                  <c:v>3555.1626863094825</c:v>
                </c:pt>
                <c:pt idx="595">
                  <c:v>3456.408167245314</c:v>
                </c:pt>
                <c:pt idx="596">
                  <c:v>3357.6536481811454</c:v>
                </c:pt>
                <c:pt idx="597">
                  <c:v>3258.8991291169768</c:v>
                </c:pt>
                <c:pt idx="598">
                  <c:v>3160.1446100528046</c:v>
                </c:pt>
                <c:pt idx="599">
                  <c:v>3061.3900909886361</c:v>
                </c:pt>
                <c:pt idx="600">
                  <c:v>2962.6355719244639</c:v>
                </c:pt>
                <c:pt idx="601">
                  <c:v>2863.8810528602953</c:v>
                </c:pt>
                <c:pt idx="602">
                  <c:v>2765.1265337961268</c:v>
                </c:pt>
                <c:pt idx="603">
                  <c:v>2666.3720147319582</c:v>
                </c:pt>
                <c:pt idx="604">
                  <c:v>2567.617495667786</c:v>
                </c:pt>
                <c:pt idx="605">
                  <c:v>2468.8629766036211</c:v>
                </c:pt>
                <c:pt idx="606">
                  <c:v>2370.1084575394489</c:v>
                </c:pt>
                <c:pt idx="607">
                  <c:v>2271.3539384752803</c:v>
                </c:pt>
                <c:pt idx="608">
                  <c:v>2172.5994194111081</c:v>
                </c:pt>
                <c:pt idx="609">
                  <c:v>2073.8449003469395</c:v>
                </c:pt>
                <c:pt idx="610">
                  <c:v>1975.090381282771</c:v>
                </c:pt>
                <c:pt idx="611">
                  <c:v>1876.3358622186024</c:v>
                </c:pt>
                <c:pt idx="612">
                  <c:v>1777.5813431544302</c:v>
                </c:pt>
                <c:pt idx="613">
                  <c:v>1678.8268240902617</c:v>
                </c:pt>
                <c:pt idx="614">
                  <c:v>1580.0723050260967</c:v>
                </c:pt>
                <c:pt idx="615">
                  <c:v>1481.3177859619245</c:v>
                </c:pt>
                <c:pt idx="616">
                  <c:v>1382.5632668977523</c:v>
                </c:pt>
                <c:pt idx="617">
                  <c:v>1283.8087478335838</c:v>
                </c:pt>
                <c:pt idx="618">
                  <c:v>1185.0542287694152</c:v>
                </c:pt>
                <c:pt idx="619">
                  <c:v>1086.2997097052466</c:v>
                </c:pt>
                <c:pt idx="620">
                  <c:v>987.54519064107444</c:v>
                </c:pt>
                <c:pt idx="621">
                  <c:v>888.79067157690224</c:v>
                </c:pt>
                <c:pt idx="622">
                  <c:v>790.03615251273368</c:v>
                </c:pt>
                <c:pt idx="623">
                  <c:v>691.28163344856512</c:v>
                </c:pt>
                <c:pt idx="624">
                  <c:v>592.52711438439655</c:v>
                </c:pt>
                <c:pt idx="625">
                  <c:v>493.77259532022799</c:v>
                </c:pt>
                <c:pt idx="626">
                  <c:v>395.01807625605579</c:v>
                </c:pt>
                <c:pt idx="627">
                  <c:v>296.26355719189087</c:v>
                </c:pt>
                <c:pt idx="628">
                  <c:v>197.50903812772231</c:v>
                </c:pt>
                <c:pt idx="629">
                  <c:v>98.754519063550106</c:v>
                </c:pt>
                <c:pt idx="630">
                  <c:v>-6.184563972055912E-10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Mfz(x)</a:t>
            </a:r>
          </a:p>
        </c:rich>
      </c:tx>
      <c:layout>
        <c:manualLayout>
          <c:xMode val="edge"/>
          <c:yMode val="edge"/>
          <c:x val="0.495951224846894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7'!$H$54:$H$684</c:f>
              <c:numCache>
                <c:formatCode>General</c:formatCode>
                <c:ptCount val="631"/>
                <c:pt idx="0">
                  <c:v>0</c:v>
                </c:pt>
                <c:pt idx="1">
                  <c:v>60.478878374920228</c:v>
                </c:pt>
                <c:pt idx="2">
                  <c:v>120.95775674984046</c:v>
                </c:pt>
                <c:pt idx="3">
                  <c:v>181.4366351247607</c:v>
                </c:pt>
                <c:pt idx="4">
                  <c:v>241.91551349968091</c:v>
                </c:pt>
                <c:pt idx="5">
                  <c:v>302.39439187460113</c:v>
                </c:pt>
                <c:pt idx="6">
                  <c:v>362.87327024952134</c:v>
                </c:pt>
                <c:pt idx="7">
                  <c:v>423.35214862444155</c:v>
                </c:pt>
                <c:pt idx="8">
                  <c:v>483.83102699936177</c:v>
                </c:pt>
                <c:pt idx="9">
                  <c:v>544.30990537428193</c:v>
                </c:pt>
                <c:pt idx="10">
                  <c:v>604.78878374920214</c:v>
                </c:pt>
                <c:pt idx="11">
                  <c:v>665.26766212412235</c:v>
                </c:pt>
                <c:pt idx="12">
                  <c:v>725.74654049904268</c:v>
                </c:pt>
                <c:pt idx="13">
                  <c:v>786.22541887396301</c:v>
                </c:pt>
                <c:pt idx="14">
                  <c:v>846.70429724888322</c:v>
                </c:pt>
                <c:pt idx="15">
                  <c:v>907.18317562380355</c:v>
                </c:pt>
                <c:pt idx="16">
                  <c:v>967.66205399872376</c:v>
                </c:pt>
                <c:pt idx="17">
                  <c:v>1028.1409323736441</c:v>
                </c:pt>
                <c:pt idx="18">
                  <c:v>1088.6198107485643</c:v>
                </c:pt>
                <c:pt idx="19">
                  <c:v>1149.0986891234845</c:v>
                </c:pt>
                <c:pt idx="20">
                  <c:v>1209.5775674984047</c:v>
                </c:pt>
                <c:pt idx="21">
                  <c:v>1270.0564458733249</c:v>
                </c:pt>
                <c:pt idx="22">
                  <c:v>1330.5353242482454</c:v>
                </c:pt>
                <c:pt idx="23">
                  <c:v>1391.0142026231656</c:v>
                </c:pt>
                <c:pt idx="24">
                  <c:v>1451.4930809980858</c:v>
                </c:pt>
                <c:pt idx="25">
                  <c:v>1511.9719593730063</c:v>
                </c:pt>
                <c:pt idx="26">
                  <c:v>1572.4508377479265</c:v>
                </c:pt>
                <c:pt idx="27">
                  <c:v>1632.9297161228467</c:v>
                </c:pt>
                <c:pt idx="28">
                  <c:v>1693.4085944977669</c:v>
                </c:pt>
                <c:pt idx="29">
                  <c:v>1753.8874728726873</c:v>
                </c:pt>
                <c:pt idx="30">
                  <c:v>1814.3663512476076</c:v>
                </c:pt>
                <c:pt idx="31">
                  <c:v>1874.8452296225278</c:v>
                </c:pt>
                <c:pt idx="32">
                  <c:v>1935.3241079974482</c:v>
                </c:pt>
                <c:pt idx="33">
                  <c:v>1995.8029863723684</c:v>
                </c:pt>
                <c:pt idx="34">
                  <c:v>2056.2818647472886</c:v>
                </c:pt>
                <c:pt idx="35">
                  <c:v>2116.7607431222091</c:v>
                </c:pt>
                <c:pt idx="36">
                  <c:v>2177.2396214971291</c:v>
                </c:pt>
                <c:pt idx="37">
                  <c:v>2237.7184998720495</c:v>
                </c:pt>
                <c:pt idx="38">
                  <c:v>2298.1973782469699</c:v>
                </c:pt>
                <c:pt idx="39">
                  <c:v>2358.6762566218899</c:v>
                </c:pt>
                <c:pt idx="40">
                  <c:v>2419.1551349968099</c:v>
                </c:pt>
                <c:pt idx="41">
                  <c:v>2479.6340133717299</c:v>
                </c:pt>
                <c:pt idx="42">
                  <c:v>2540.1128917466499</c:v>
                </c:pt>
                <c:pt idx="43">
                  <c:v>2600.5917701215703</c:v>
                </c:pt>
                <c:pt idx="44">
                  <c:v>2661.0706484964903</c:v>
                </c:pt>
                <c:pt idx="45">
                  <c:v>2721.5495268714103</c:v>
                </c:pt>
                <c:pt idx="46">
                  <c:v>2782.0284052463303</c:v>
                </c:pt>
                <c:pt idx="47">
                  <c:v>2842.5072836212503</c:v>
                </c:pt>
                <c:pt idx="48">
                  <c:v>2902.9861619961703</c:v>
                </c:pt>
                <c:pt idx="49">
                  <c:v>2963.4650403710903</c:v>
                </c:pt>
                <c:pt idx="50">
                  <c:v>3023.9439187460102</c:v>
                </c:pt>
                <c:pt idx="51">
                  <c:v>3084.4227971209302</c:v>
                </c:pt>
                <c:pt idx="52">
                  <c:v>3144.9016754958502</c:v>
                </c:pt>
                <c:pt idx="53">
                  <c:v>3205.3805538707702</c:v>
                </c:pt>
                <c:pt idx="54">
                  <c:v>3265.8594322456902</c:v>
                </c:pt>
                <c:pt idx="55">
                  <c:v>3326.3383106206102</c:v>
                </c:pt>
                <c:pt idx="56">
                  <c:v>3386.8171889955302</c:v>
                </c:pt>
                <c:pt idx="57">
                  <c:v>3447.2960673704501</c:v>
                </c:pt>
                <c:pt idx="58">
                  <c:v>3507.7749457453701</c:v>
                </c:pt>
                <c:pt idx="59">
                  <c:v>3568.2538241202901</c:v>
                </c:pt>
                <c:pt idx="60">
                  <c:v>3628.7327024952101</c:v>
                </c:pt>
                <c:pt idx="61">
                  <c:v>3689.2115808701301</c:v>
                </c:pt>
                <c:pt idx="62">
                  <c:v>3749.6904592450505</c:v>
                </c:pt>
                <c:pt idx="63">
                  <c:v>3810.1693376199705</c:v>
                </c:pt>
                <c:pt idx="64">
                  <c:v>3870.6482159948905</c:v>
                </c:pt>
                <c:pt idx="65">
                  <c:v>3931.1270943698105</c:v>
                </c:pt>
                <c:pt idx="66">
                  <c:v>3991.6059727447305</c:v>
                </c:pt>
                <c:pt idx="67">
                  <c:v>4052.0848511196505</c:v>
                </c:pt>
                <c:pt idx="68">
                  <c:v>4112.56372949457</c:v>
                </c:pt>
                <c:pt idx="69">
                  <c:v>4173.04260786949</c:v>
                </c:pt>
                <c:pt idx="70">
                  <c:v>4233.52148624441</c:v>
                </c:pt>
                <c:pt idx="71">
                  <c:v>4294.00036461933</c:v>
                </c:pt>
                <c:pt idx="72">
                  <c:v>4354.4792429942509</c:v>
                </c:pt>
                <c:pt idx="73">
                  <c:v>4414.9581213691708</c:v>
                </c:pt>
                <c:pt idx="74">
                  <c:v>4475.4369997440908</c:v>
                </c:pt>
                <c:pt idx="75">
                  <c:v>4535.9158781190108</c:v>
                </c:pt>
                <c:pt idx="76">
                  <c:v>4596.3947564939308</c:v>
                </c:pt>
                <c:pt idx="77">
                  <c:v>4656.8736348688508</c:v>
                </c:pt>
                <c:pt idx="78">
                  <c:v>4717.3525132437708</c:v>
                </c:pt>
                <c:pt idx="79">
                  <c:v>4777.8313916186908</c:v>
                </c:pt>
                <c:pt idx="80">
                  <c:v>4838.3102699936107</c:v>
                </c:pt>
                <c:pt idx="81">
                  <c:v>4898.7891483685307</c:v>
                </c:pt>
                <c:pt idx="82">
                  <c:v>4959.2680267434507</c:v>
                </c:pt>
                <c:pt idx="83">
                  <c:v>5019.7469051183707</c:v>
                </c:pt>
                <c:pt idx="84">
                  <c:v>5080.2257834932907</c:v>
                </c:pt>
                <c:pt idx="85">
                  <c:v>5140.7046618682107</c:v>
                </c:pt>
                <c:pt idx="86">
                  <c:v>5201.1835402431307</c:v>
                </c:pt>
                <c:pt idx="87">
                  <c:v>5261.6624186180507</c:v>
                </c:pt>
                <c:pt idx="88">
                  <c:v>5322.1412969929706</c:v>
                </c:pt>
                <c:pt idx="89">
                  <c:v>5382.6201753678906</c:v>
                </c:pt>
                <c:pt idx="90">
                  <c:v>5443.0990537428106</c:v>
                </c:pt>
                <c:pt idx="91">
                  <c:v>5503.5779321177306</c:v>
                </c:pt>
                <c:pt idx="92">
                  <c:v>5564.0568104926506</c:v>
                </c:pt>
                <c:pt idx="93">
                  <c:v>5624.5356888675706</c:v>
                </c:pt>
                <c:pt idx="94">
                  <c:v>5685.0145672424906</c:v>
                </c:pt>
                <c:pt idx="95">
                  <c:v>5745.4934456174105</c:v>
                </c:pt>
                <c:pt idx="96">
                  <c:v>5805.9723239923305</c:v>
                </c:pt>
                <c:pt idx="97">
                  <c:v>5866.4512023672505</c:v>
                </c:pt>
                <c:pt idx="98">
                  <c:v>5926.9300807421705</c:v>
                </c:pt>
                <c:pt idx="99">
                  <c:v>5987.4089591170905</c:v>
                </c:pt>
                <c:pt idx="100">
                  <c:v>6047.8878374920105</c:v>
                </c:pt>
                <c:pt idx="101">
                  <c:v>6108.3667158669305</c:v>
                </c:pt>
                <c:pt idx="102">
                  <c:v>6168.8455942418504</c:v>
                </c:pt>
                <c:pt idx="103">
                  <c:v>6229.3244726167704</c:v>
                </c:pt>
                <c:pt idx="104">
                  <c:v>6289.8033509916904</c:v>
                </c:pt>
                <c:pt idx="105">
                  <c:v>6350.2822293666104</c:v>
                </c:pt>
                <c:pt idx="106">
                  <c:v>6410.7611077415304</c:v>
                </c:pt>
                <c:pt idx="107">
                  <c:v>6471.2399861164504</c:v>
                </c:pt>
                <c:pt idx="108">
                  <c:v>6531.7188644913704</c:v>
                </c:pt>
                <c:pt idx="109">
                  <c:v>6592.1977428662904</c:v>
                </c:pt>
                <c:pt idx="110">
                  <c:v>6652.6766212412113</c:v>
                </c:pt>
                <c:pt idx="111">
                  <c:v>6713.1554996161312</c:v>
                </c:pt>
                <c:pt idx="112">
                  <c:v>6773.6343779910512</c:v>
                </c:pt>
                <c:pt idx="113">
                  <c:v>6834.1132563659712</c:v>
                </c:pt>
                <c:pt idx="114">
                  <c:v>6894.5921347408912</c:v>
                </c:pt>
                <c:pt idx="115">
                  <c:v>6955.0710131158112</c:v>
                </c:pt>
                <c:pt idx="116">
                  <c:v>7015.5498914907312</c:v>
                </c:pt>
                <c:pt idx="117">
                  <c:v>7076.0287698656512</c:v>
                </c:pt>
                <c:pt idx="118">
                  <c:v>7136.5076482405711</c:v>
                </c:pt>
                <c:pt idx="119">
                  <c:v>7196.9865266154911</c:v>
                </c:pt>
                <c:pt idx="120">
                  <c:v>7257.4654049904111</c:v>
                </c:pt>
                <c:pt idx="121">
                  <c:v>7317.9442833653311</c:v>
                </c:pt>
                <c:pt idx="122">
                  <c:v>7378.4231617402511</c:v>
                </c:pt>
                <c:pt idx="123">
                  <c:v>7438.9020401151711</c:v>
                </c:pt>
                <c:pt idx="124">
                  <c:v>7499.3809184900911</c:v>
                </c:pt>
                <c:pt idx="125">
                  <c:v>7559.859796865011</c:v>
                </c:pt>
                <c:pt idx="126">
                  <c:v>7620.338675239931</c:v>
                </c:pt>
                <c:pt idx="127">
                  <c:v>7680.817553614851</c:v>
                </c:pt>
                <c:pt idx="128">
                  <c:v>7741.296431989771</c:v>
                </c:pt>
                <c:pt idx="129">
                  <c:v>7801.775310364691</c:v>
                </c:pt>
                <c:pt idx="130">
                  <c:v>7862.254188739611</c:v>
                </c:pt>
                <c:pt idx="131">
                  <c:v>7922.733067114531</c:v>
                </c:pt>
                <c:pt idx="132">
                  <c:v>7983.211945489451</c:v>
                </c:pt>
                <c:pt idx="133">
                  <c:v>8043.6908238643709</c:v>
                </c:pt>
                <c:pt idx="134">
                  <c:v>8104.1697022392909</c:v>
                </c:pt>
                <c:pt idx="135">
                  <c:v>8164.6485806142109</c:v>
                </c:pt>
                <c:pt idx="136">
                  <c:v>8225.1274589891309</c:v>
                </c:pt>
                <c:pt idx="137">
                  <c:v>8285.6063373640518</c:v>
                </c:pt>
                <c:pt idx="138">
                  <c:v>8346.0852157389709</c:v>
                </c:pt>
                <c:pt idx="139">
                  <c:v>8406.5640941138918</c:v>
                </c:pt>
                <c:pt idx="140">
                  <c:v>8467.0429724888108</c:v>
                </c:pt>
                <c:pt idx="141">
                  <c:v>8527.5218508637317</c:v>
                </c:pt>
                <c:pt idx="142">
                  <c:v>8588.0007292386508</c:v>
                </c:pt>
                <c:pt idx="143">
                  <c:v>8648.4796076135717</c:v>
                </c:pt>
                <c:pt idx="144">
                  <c:v>8708.9584859884908</c:v>
                </c:pt>
                <c:pt idx="145">
                  <c:v>8769.4373643634117</c:v>
                </c:pt>
                <c:pt idx="146">
                  <c:v>8829.9162427383308</c:v>
                </c:pt>
                <c:pt idx="147">
                  <c:v>8890.3951211132517</c:v>
                </c:pt>
                <c:pt idx="148">
                  <c:v>8950.8739994881707</c:v>
                </c:pt>
                <c:pt idx="149">
                  <c:v>9011.3528778630916</c:v>
                </c:pt>
                <c:pt idx="150">
                  <c:v>9071.8317562380107</c:v>
                </c:pt>
                <c:pt idx="151">
                  <c:v>9132.3106346129316</c:v>
                </c:pt>
                <c:pt idx="152">
                  <c:v>9192.7895129878507</c:v>
                </c:pt>
                <c:pt idx="153">
                  <c:v>9253.2683913627716</c:v>
                </c:pt>
                <c:pt idx="154">
                  <c:v>9313.7472697376907</c:v>
                </c:pt>
                <c:pt idx="155">
                  <c:v>9374.2261481126116</c:v>
                </c:pt>
                <c:pt idx="156">
                  <c:v>9434.7050264875306</c:v>
                </c:pt>
                <c:pt idx="157">
                  <c:v>9495.1839048624515</c:v>
                </c:pt>
                <c:pt idx="158">
                  <c:v>9555.6627832373706</c:v>
                </c:pt>
                <c:pt idx="159">
                  <c:v>9616.1416616122915</c:v>
                </c:pt>
                <c:pt idx="160">
                  <c:v>9676.6205399872106</c:v>
                </c:pt>
                <c:pt idx="161">
                  <c:v>9737.0994183621315</c:v>
                </c:pt>
                <c:pt idx="162">
                  <c:v>9797.5782967370524</c:v>
                </c:pt>
                <c:pt idx="163">
                  <c:v>9858.0571751119733</c:v>
                </c:pt>
                <c:pt idx="164">
                  <c:v>9918.5360534868942</c:v>
                </c:pt>
                <c:pt idx="165">
                  <c:v>9979.0149318618151</c:v>
                </c:pt>
                <c:pt idx="166">
                  <c:v>10039.493810236736</c:v>
                </c:pt>
                <c:pt idx="167">
                  <c:v>10099.972688611659</c:v>
                </c:pt>
                <c:pt idx="168">
                  <c:v>10160.45156698658</c:v>
                </c:pt>
                <c:pt idx="169">
                  <c:v>10220.9304453615</c:v>
                </c:pt>
                <c:pt idx="170">
                  <c:v>10281.409323736421</c:v>
                </c:pt>
                <c:pt idx="171">
                  <c:v>10341.888202111342</c:v>
                </c:pt>
                <c:pt idx="172">
                  <c:v>10402.367080486263</c:v>
                </c:pt>
                <c:pt idx="173">
                  <c:v>10462.845958861184</c:v>
                </c:pt>
                <c:pt idx="174">
                  <c:v>10523.324837236105</c:v>
                </c:pt>
                <c:pt idx="175">
                  <c:v>10583.803715611026</c:v>
                </c:pt>
                <c:pt idx="176">
                  <c:v>10644.282593985947</c:v>
                </c:pt>
                <c:pt idx="177">
                  <c:v>10704.761472360869</c:v>
                </c:pt>
                <c:pt idx="178">
                  <c:v>10765.24035073579</c:v>
                </c:pt>
                <c:pt idx="179">
                  <c:v>10825.719229110711</c:v>
                </c:pt>
                <c:pt idx="180">
                  <c:v>10867.738107485631</c:v>
                </c:pt>
                <c:pt idx="181">
                  <c:v>10928.086985860553</c:v>
                </c:pt>
                <c:pt idx="182">
                  <c:v>10988.435864235475</c:v>
                </c:pt>
                <c:pt idx="183">
                  <c:v>11048.784742610394</c:v>
                </c:pt>
                <c:pt idx="184">
                  <c:v>11109.133620985316</c:v>
                </c:pt>
                <c:pt idx="185">
                  <c:v>11169.482499360236</c:v>
                </c:pt>
                <c:pt idx="186">
                  <c:v>11229.83137773516</c:v>
                </c:pt>
                <c:pt idx="187">
                  <c:v>11290.180256110079</c:v>
                </c:pt>
                <c:pt idx="188">
                  <c:v>11350.529134485001</c:v>
                </c:pt>
                <c:pt idx="189">
                  <c:v>11410.878012859921</c:v>
                </c:pt>
                <c:pt idx="190">
                  <c:v>11471.226891234843</c:v>
                </c:pt>
                <c:pt idx="191">
                  <c:v>11531.575769609764</c:v>
                </c:pt>
                <c:pt idx="192">
                  <c:v>11591.924647984684</c:v>
                </c:pt>
                <c:pt idx="193">
                  <c:v>11652.273526359606</c:v>
                </c:pt>
                <c:pt idx="194">
                  <c:v>11712.622404734526</c:v>
                </c:pt>
                <c:pt idx="195">
                  <c:v>11772.971283109448</c:v>
                </c:pt>
                <c:pt idx="196">
                  <c:v>11833.320161484369</c:v>
                </c:pt>
                <c:pt idx="197">
                  <c:v>11893.669039859291</c:v>
                </c:pt>
                <c:pt idx="198">
                  <c:v>11954.017918234211</c:v>
                </c:pt>
                <c:pt idx="199">
                  <c:v>12014.366796609133</c:v>
                </c:pt>
                <c:pt idx="200">
                  <c:v>12074.715674984054</c:v>
                </c:pt>
                <c:pt idx="201">
                  <c:v>12135.064553358974</c:v>
                </c:pt>
                <c:pt idx="202">
                  <c:v>12195.413431733896</c:v>
                </c:pt>
                <c:pt idx="203">
                  <c:v>12255.762310108816</c:v>
                </c:pt>
                <c:pt idx="204">
                  <c:v>12316.111188483737</c:v>
                </c:pt>
                <c:pt idx="205">
                  <c:v>12376.460066858657</c:v>
                </c:pt>
                <c:pt idx="206">
                  <c:v>12436.808945233581</c:v>
                </c:pt>
                <c:pt idx="207">
                  <c:v>12497.157823608501</c:v>
                </c:pt>
                <c:pt idx="208">
                  <c:v>12557.506701983422</c:v>
                </c:pt>
                <c:pt idx="209">
                  <c:v>12617.855580358344</c:v>
                </c:pt>
                <c:pt idx="210">
                  <c:v>12678.204458733264</c:v>
                </c:pt>
                <c:pt idx="211">
                  <c:v>12738.553337108186</c:v>
                </c:pt>
                <c:pt idx="212">
                  <c:v>12798.902215483105</c:v>
                </c:pt>
                <c:pt idx="213">
                  <c:v>12859.251093858027</c:v>
                </c:pt>
                <c:pt idx="214">
                  <c:v>12919.599972232947</c:v>
                </c:pt>
                <c:pt idx="215">
                  <c:v>12979.948850607871</c:v>
                </c:pt>
                <c:pt idx="216">
                  <c:v>13040.297728982792</c:v>
                </c:pt>
                <c:pt idx="217">
                  <c:v>13100.646607357712</c:v>
                </c:pt>
                <c:pt idx="218">
                  <c:v>13160.995485732634</c:v>
                </c:pt>
                <c:pt idx="219">
                  <c:v>13221.344364107554</c:v>
                </c:pt>
                <c:pt idx="220">
                  <c:v>13281.693242482475</c:v>
                </c:pt>
                <c:pt idx="221">
                  <c:v>13342.042120857395</c:v>
                </c:pt>
                <c:pt idx="222">
                  <c:v>13402.390999232317</c:v>
                </c:pt>
                <c:pt idx="223">
                  <c:v>13462.739877607237</c:v>
                </c:pt>
                <c:pt idx="224">
                  <c:v>13523.088755982159</c:v>
                </c:pt>
                <c:pt idx="225">
                  <c:v>13583.437634357082</c:v>
                </c:pt>
                <c:pt idx="226">
                  <c:v>13643.786512732002</c:v>
                </c:pt>
                <c:pt idx="227">
                  <c:v>13704.135391106924</c:v>
                </c:pt>
                <c:pt idx="228">
                  <c:v>13764.484269481844</c:v>
                </c:pt>
                <c:pt idx="229">
                  <c:v>13824.833147856765</c:v>
                </c:pt>
                <c:pt idx="230">
                  <c:v>13885.182026231685</c:v>
                </c:pt>
                <c:pt idx="231">
                  <c:v>13945.530904606607</c:v>
                </c:pt>
                <c:pt idx="232">
                  <c:v>14005.879782981527</c:v>
                </c:pt>
                <c:pt idx="233">
                  <c:v>14066.228661356448</c:v>
                </c:pt>
                <c:pt idx="234">
                  <c:v>14126.577539731372</c:v>
                </c:pt>
                <c:pt idx="235">
                  <c:v>14186.926418106292</c:v>
                </c:pt>
                <c:pt idx="236">
                  <c:v>14247.275296481213</c:v>
                </c:pt>
                <c:pt idx="237">
                  <c:v>14307.624174856133</c:v>
                </c:pt>
                <c:pt idx="238">
                  <c:v>14367.973053231055</c:v>
                </c:pt>
                <c:pt idx="239">
                  <c:v>14428.321931605975</c:v>
                </c:pt>
                <c:pt idx="240">
                  <c:v>14488.670809980897</c:v>
                </c:pt>
                <c:pt idx="241">
                  <c:v>14549.019688355816</c:v>
                </c:pt>
                <c:pt idx="242">
                  <c:v>14609.368566730738</c:v>
                </c:pt>
                <c:pt idx="243">
                  <c:v>14669.71744510566</c:v>
                </c:pt>
                <c:pt idx="244">
                  <c:v>14730.066323480582</c:v>
                </c:pt>
                <c:pt idx="245">
                  <c:v>14790.415201855503</c:v>
                </c:pt>
                <c:pt idx="246">
                  <c:v>14850.764080230423</c:v>
                </c:pt>
                <c:pt idx="247">
                  <c:v>14911.112958605345</c:v>
                </c:pt>
                <c:pt idx="248">
                  <c:v>14971.461836980265</c:v>
                </c:pt>
                <c:pt idx="249">
                  <c:v>15031.810715355186</c:v>
                </c:pt>
                <c:pt idx="250">
                  <c:v>15092.159593730106</c:v>
                </c:pt>
                <c:pt idx="251">
                  <c:v>15152.508472105028</c:v>
                </c:pt>
                <c:pt idx="252">
                  <c:v>15212.85735047995</c:v>
                </c:pt>
                <c:pt idx="253">
                  <c:v>15273.20622885487</c:v>
                </c:pt>
                <c:pt idx="254">
                  <c:v>15333.555107229793</c:v>
                </c:pt>
                <c:pt idx="255">
                  <c:v>15393.903985604713</c:v>
                </c:pt>
                <c:pt idx="256">
                  <c:v>15454.252863979635</c:v>
                </c:pt>
                <c:pt idx="257">
                  <c:v>15514.601742354555</c:v>
                </c:pt>
                <c:pt idx="258">
                  <c:v>15574.950620729476</c:v>
                </c:pt>
                <c:pt idx="259">
                  <c:v>15635.299499104398</c:v>
                </c:pt>
                <c:pt idx="260">
                  <c:v>15695.648377479318</c:v>
                </c:pt>
                <c:pt idx="261">
                  <c:v>15755.997255854239</c:v>
                </c:pt>
                <c:pt idx="262">
                  <c:v>15816.346134229159</c:v>
                </c:pt>
                <c:pt idx="263">
                  <c:v>15876.695012604083</c:v>
                </c:pt>
                <c:pt idx="264">
                  <c:v>15937.043890979003</c:v>
                </c:pt>
                <c:pt idx="265">
                  <c:v>15997.392769353924</c:v>
                </c:pt>
                <c:pt idx="266">
                  <c:v>16057.741647728844</c:v>
                </c:pt>
                <c:pt idx="267">
                  <c:v>16118.090526103766</c:v>
                </c:pt>
                <c:pt idx="268">
                  <c:v>16178.439404478688</c:v>
                </c:pt>
                <c:pt idx="269">
                  <c:v>16238.788282853608</c:v>
                </c:pt>
                <c:pt idx="270">
                  <c:v>16299.137161228529</c:v>
                </c:pt>
                <c:pt idx="271">
                  <c:v>16359.486039603449</c:v>
                </c:pt>
                <c:pt idx="272">
                  <c:v>16419.834917978369</c:v>
                </c:pt>
                <c:pt idx="273">
                  <c:v>16480.183796353293</c:v>
                </c:pt>
                <c:pt idx="274">
                  <c:v>16540.532674728212</c:v>
                </c:pt>
                <c:pt idx="275">
                  <c:v>16600.881553103132</c:v>
                </c:pt>
                <c:pt idx="276">
                  <c:v>16661.230431478052</c:v>
                </c:pt>
                <c:pt idx="277">
                  <c:v>16721.579309852976</c:v>
                </c:pt>
                <c:pt idx="278">
                  <c:v>16781.928188227899</c:v>
                </c:pt>
                <c:pt idx="279">
                  <c:v>16842.277066602819</c:v>
                </c:pt>
                <c:pt idx="280">
                  <c:v>16902.625944977743</c:v>
                </c:pt>
                <c:pt idx="281">
                  <c:v>16962.974823352662</c:v>
                </c:pt>
                <c:pt idx="282">
                  <c:v>17023.323701727582</c:v>
                </c:pt>
                <c:pt idx="283">
                  <c:v>17083.672580102502</c:v>
                </c:pt>
                <c:pt idx="284">
                  <c:v>17144.021458477426</c:v>
                </c:pt>
                <c:pt idx="285">
                  <c:v>17204.370336852346</c:v>
                </c:pt>
                <c:pt idx="286">
                  <c:v>17264.719215227266</c:v>
                </c:pt>
                <c:pt idx="287">
                  <c:v>17325.068093602189</c:v>
                </c:pt>
                <c:pt idx="288">
                  <c:v>17385.416971977109</c:v>
                </c:pt>
                <c:pt idx="289">
                  <c:v>17445.765850352029</c:v>
                </c:pt>
                <c:pt idx="290">
                  <c:v>17506.114728726949</c:v>
                </c:pt>
                <c:pt idx="291">
                  <c:v>17566.463607101872</c:v>
                </c:pt>
                <c:pt idx="292">
                  <c:v>17626.812485476792</c:v>
                </c:pt>
                <c:pt idx="293">
                  <c:v>17687.161363851712</c:v>
                </c:pt>
                <c:pt idx="294">
                  <c:v>17747.510242226635</c:v>
                </c:pt>
                <c:pt idx="295">
                  <c:v>17807.859120601555</c:v>
                </c:pt>
                <c:pt idx="296">
                  <c:v>17868.207998976475</c:v>
                </c:pt>
                <c:pt idx="297">
                  <c:v>17928.556877351399</c:v>
                </c:pt>
                <c:pt idx="298">
                  <c:v>17988.905755726322</c:v>
                </c:pt>
                <c:pt idx="299">
                  <c:v>18049.254634101242</c:v>
                </c:pt>
                <c:pt idx="300">
                  <c:v>18109.603512476162</c:v>
                </c:pt>
                <c:pt idx="301">
                  <c:v>18169.952390851082</c:v>
                </c:pt>
                <c:pt idx="302">
                  <c:v>18230.301269226005</c:v>
                </c:pt>
                <c:pt idx="303">
                  <c:v>18290.650147600925</c:v>
                </c:pt>
                <c:pt idx="304">
                  <c:v>18350.999025975845</c:v>
                </c:pt>
                <c:pt idx="305">
                  <c:v>18411.347904350769</c:v>
                </c:pt>
                <c:pt idx="306">
                  <c:v>18471.696782725689</c:v>
                </c:pt>
                <c:pt idx="307">
                  <c:v>18532.045661100608</c:v>
                </c:pt>
                <c:pt idx="308">
                  <c:v>18592.394539475528</c:v>
                </c:pt>
                <c:pt idx="309">
                  <c:v>18652.743417850452</c:v>
                </c:pt>
                <c:pt idx="310">
                  <c:v>18713.092296225372</c:v>
                </c:pt>
                <c:pt idx="311">
                  <c:v>18773.441174600292</c:v>
                </c:pt>
                <c:pt idx="312">
                  <c:v>18833.790052975215</c:v>
                </c:pt>
                <c:pt idx="313">
                  <c:v>18894.138931350135</c:v>
                </c:pt>
                <c:pt idx="314">
                  <c:v>18954.487809725055</c:v>
                </c:pt>
                <c:pt idx="315">
                  <c:v>19014.836688099975</c:v>
                </c:pt>
                <c:pt idx="316">
                  <c:v>19075.185566474902</c:v>
                </c:pt>
                <c:pt idx="317">
                  <c:v>19135.534444849822</c:v>
                </c:pt>
                <c:pt idx="318">
                  <c:v>19195.883323224742</c:v>
                </c:pt>
                <c:pt idx="319">
                  <c:v>19256.232201599661</c:v>
                </c:pt>
                <c:pt idx="320">
                  <c:v>19316.581079974585</c:v>
                </c:pt>
                <c:pt idx="321">
                  <c:v>19376.929958349505</c:v>
                </c:pt>
                <c:pt idx="322">
                  <c:v>19437.278836724425</c:v>
                </c:pt>
                <c:pt idx="323">
                  <c:v>19497.627715099348</c:v>
                </c:pt>
                <c:pt idx="324">
                  <c:v>19557.976593474268</c:v>
                </c:pt>
                <c:pt idx="325">
                  <c:v>19618.325471849188</c:v>
                </c:pt>
                <c:pt idx="326">
                  <c:v>19678.674350224108</c:v>
                </c:pt>
                <c:pt idx="327">
                  <c:v>19739.023228599031</c:v>
                </c:pt>
                <c:pt idx="328">
                  <c:v>19799.372106973951</c:v>
                </c:pt>
                <c:pt idx="329">
                  <c:v>19859.720985348871</c:v>
                </c:pt>
                <c:pt idx="330">
                  <c:v>19920.069863723795</c:v>
                </c:pt>
                <c:pt idx="331">
                  <c:v>19980.418742098715</c:v>
                </c:pt>
                <c:pt idx="332">
                  <c:v>20040.767620473634</c:v>
                </c:pt>
                <c:pt idx="333">
                  <c:v>20101.116498848554</c:v>
                </c:pt>
                <c:pt idx="334">
                  <c:v>20161.465377223478</c:v>
                </c:pt>
                <c:pt idx="335">
                  <c:v>20221.814255598398</c:v>
                </c:pt>
                <c:pt idx="336">
                  <c:v>20282.163133973321</c:v>
                </c:pt>
                <c:pt idx="337">
                  <c:v>20342.512012348245</c:v>
                </c:pt>
                <c:pt idx="338">
                  <c:v>20402.860890723165</c:v>
                </c:pt>
                <c:pt idx="339">
                  <c:v>20463.209769098085</c:v>
                </c:pt>
                <c:pt idx="340">
                  <c:v>20523.558647473004</c:v>
                </c:pt>
                <c:pt idx="341">
                  <c:v>20583.907525847928</c:v>
                </c:pt>
                <c:pt idx="342">
                  <c:v>20644.256404222848</c:v>
                </c:pt>
                <c:pt idx="343">
                  <c:v>20704.605282597768</c:v>
                </c:pt>
                <c:pt idx="344">
                  <c:v>20764.954160972688</c:v>
                </c:pt>
                <c:pt idx="345">
                  <c:v>20825.303039347611</c:v>
                </c:pt>
                <c:pt idx="346">
                  <c:v>20885.651917722531</c:v>
                </c:pt>
                <c:pt idx="347">
                  <c:v>20946.000796097451</c:v>
                </c:pt>
                <c:pt idx="348">
                  <c:v>21006.349674472374</c:v>
                </c:pt>
                <c:pt idx="349">
                  <c:v>21066.698552847294</c:v>
                </c:pt>
                <c:pt idx="350">
                  <c:v>21127.047431222214</c:v>
                </c:pt>
                <c:pt idx="351">
                  <c:v>21187.396309597134</c:v>
                </c:pt>
                <c:pt idx="352">
                  <c:v>21247.745187972057</c:v>
                </c:pt>
                <c:pt idx="353">
                  <c:v>21308.094066346977</c:v>
                </c:pt>
                <c:pt idx="354">
                  <c:v>21368.442944721897</c:v>
                </c:pt>
                <c:pt idx="355">
                  <c:v>21428.791823096824</c:v>
                </c:pt>
                <c:pt idx="356">
                  <c:v>21489.140701471744</c:v>
                </c:pt>
                <c:pt idx="357">
                  <c:v>21549.489579846664</c:v>
                </c:pt>
                <c:pt idx="358">
                  <c:v>21609.838458221584</c:v>
                </c:pt>
                <c:pt idx="359">
                  <c:v>21670.187336596508</c:v>
                </c:pt>
                <c:pt idx="360">
                  <c:v>21730.536214971427</c:v>
                </c:pt>
                <c:pt idx="361">
                  <c:v>21790.885093346347</c:v>
                </c:pt>
                <c:pt idx="362">
                  <c:v>21851.233971721267</c:v>
                </c:pt>
                <c:pt idx="363">
                  <c:v>21911.582850096191</c:v>
                </c:pt>
                <c:pt idx="364">
                  <c:v>21971.931728471111</c:v>
                </c:pt>
                <c:pt idx="365">
                  <c:v>22032.28060684603</c:v>
                </c:pt>
                <c:pt idx="366">
                  <c:v>22092.629485220954</c:v>
                </c:pt>
                <c:pt idx="367">
                  <c:v>22152.978363595874</c:v>
                </c:pt>
                <c:pt idx="368">
                  <c:v>22213.327241970794</c:v>
                </c:pt>
                <c:pt idx="369">
                  <c:v>22273.676120345714</c:v>
                </c:pt>
                <c:pt idx="370">
                  <c:v>22334.024998720637</c:v>
                </c:pt>
                <c:pt idx="371">
                  <c:v>22394.373877095557</c:v>
                </c:pt>
                <c:pt idx="372">
                  <c:v>22454.722755470477</c:v>
                </c:pt>
                <c:pt idx="373">
                  <c:v>22515.0716338454</c:v>
                </c:pt>
                <c:pt idx="374">
                  <c:v>22575.420512220324</c:v>
                </c:pt>
                <c:pt idx="375">
                  <c:v>22635.769390595244</c:v>
                </c:pt>
                <c:pt idx="376">
                  <c:v>22696.118268970164</c:v>
                </c:pt>
                <c:pt idx="377">
                  <c:v>22756.467147345087</c:v>
                </c:pt>
                <c:pt idx="378">
                  <c:v>22816.816025720007</c:v>
                </c:pt>
                <c:pt idx="379">
                  <c:v>22877.164904094927</c:v>
                </c:pt>
                <c:pt idx="380">
                  <c:v>22937.51378246985</c:v>
                </c:pt>
                <c:pt idx="381">
                  <c:v>22997.86266084477</c:v>
                </c:pt>
                <c:pt idx="382">
                  <c:v>23058.21153921969</c:v>
                </c:pt>
                <c:pt idx="383">
                  <c:v>23118.56041759461</c:v>
                </c:pt>
                <c:pt idx="384">
                  <c:v>23178.909295969534</c:v>
                </c:pt>
                <c:pt idx="385">
                  <c:v>23239.258174344453</c:v>
                </c:pt>
                <c:pt idx="386">
                  <c:v>23299.607052719373</c:v>
                </c:pt>
                <c:pt idx="387">
                  <c:v>23359.955931094293</c:v>
                </c:pt>
                <c:pt idx="388">
                  <c:v>23420.304809469217</c:v>
                </c:pt>
                <c:pt idx="389">
                  <c:v>23480.653687844137</c:v>
                </c:pt>
                <c:pt idx="390">
                  <c:v>23541.002566219056</c:v>
                </c:pt>
                <c:pt idx="391">
                  <c:v>23601.35144459398</c:v>
                </c:pt>
                <c:pt idx="392">
                  <c:v>23661.7003229689</c:v>
                </c:pt>
                <c:pt idx="393">
                  <c:v>23722.04920134382</c:v>
                </c:pt>
                <c:pt idx="394">
                  <c:v>23782.398079718743</c:v>
                </c:pt>
                <c:pt idx="395">
                  <c:v>23842.746958093667</c:v>
                </c:pt>
                <c:pt idx="396">
                  <c:v>23903.095836468587</c:v>
                </c:pt>
                <c:pt idx="397">
                  <c:v>23963.444714843507</c:v>
                </c:pt>
                <c:pt idx="398">
                  <c:v>24023.79359321843</c:v>
                </c:pt>
                <c:pt idx="399">
                  <c:v>24084.14247159335</c:v>
                </c:pt>
                <c:pt idx="400">
                  <c:v>24144.49134996827</c:v>
                </c:pt>
                <c:pt idx="401">
                  <c:v>24204.84022834319</c:v>
                </c:pt>
                <c:pt idx="402">
                  <c:v>24265.189106718113</c:v>
                </c:pt>
                <c:pt idx="403">
                  <c:v>24325.537985093033</c:v>
                </c:pt>
                <c:pt idx="404">
                  <c:v>24385.886863467953</c:v>
                </c:pt>
                <c:pt idx="405">
                  <c:v>24446.235741842873</c:v>
                </c:pt>
                <c:pt idx="406">
                  <c:v>24506.584620217796</c:v>
                </c:pt>
                <c:pt idx="407">
                  <c:v>24566.933498592716</c:v>
                </c:pt>
                <c:pt idx="408">
                  <c:v>24627.282376967636</c:v>
                </c:pt>
                <c:pt idx="409">
                  <c:v>24687.63125534256</c:v>
                </c:pt>
                <c:pt idx="410">
                  <c:v>24747.980133717479</c:v>
                </c:pt>
                <c:pt idx="411">
                  <c:v>24808.329012092399</c:v>
                </c:pt>
                <c:pt idx="412">
                  <c:v>24868.677890467319</c:v>
                </c:pt>
                <c:pt idx="413">
                  <c:v>24929.026768842246</c:v>
                </c:pt>
                <c:pt idx="414">
                  <c:v>24989.375647217166</c:v>
                </c:pt>
                <c:pt idx="415">
                  <c:v>25049.724525592086</c:v>
                </c:pt>
                <c:pt idx="416">
                  <c:v>25110.07340396701</c:v>
                </c:pt>
                <c:pt idx="417">
                  <c:v>25170.42228234193</c:v>
                </c:pt>
                <c:pt idx="418">
                  <c:v>25230.771160716849</c:v>
                </c:pt>
                <c:pt idx="419">
                  <c:v>25291.120039091769</c:v>
                </c:pt>
                <c:pt idx="420">
                  <c:v>25351.468917466693</c:v>
                </c:pt>
                <c:pt idx="421">
                  <c:v>25411.817795841613</c:v>
                </c:pt>
                <c:pt idx="422">
                  <c:v>25472.166674216533</c:v>
                </c:pt>
                <c:pt idx="423">
                  <c:v>25532.515552591456</c:v>
                </c:pt>
                <c:pt idx="424">
                  <c:v>25592.864430966376</c:v>
                </c:pt>
                <c:pt idx="425">
                  <c:v>25653.213309341296</c:v>
                </c:pt>
                <c:pt idx="426">
                  <c:v>25713.562187716216</c:v>
                </c:pt>
                <c:pt idx="427">
                  <c:v>25773.911066091139</c:v>
                </c:pt>
                <c:pt idx="428">
                  <c:v>25834.259944466059</c:v>
                </c:pt>
                <c:pt idx="429">
                  <c:v>25894.608822840979</c:v>
                </c:pt>
                <c:pt idx="430">
                  <c:v>25954.957701215899</c:v>
                </c:pt>
                <c:pt idx="431">
                  <c:v>26015.306579590822</c:v>
                </c:pt>
                <c:pt idx="432">
                  <c:v>26075.655457965746</c:v>
                </c:pt>
                <c:pt idx="433">
                  <c:v>26136.004336340666</c:v>
                </c:pt>
                <c:pt idx="434">
                  <c:v>26196.353214715589</c:v>
                </c:pt>
                <c:pt idx="435">
                  <c:v>26256.702093090509</c:v>
                </c:pt>
                <c:pt idx="436">
                  <c:v>26317.050971465429</c:v>
                </c:pt>
                <c:pt idx="437">
                  <c:v>26377.399849840349</c:v>
                </c:pt>
                <c:pt idx="438">
                  <c:v>26437.748728215272</c:v>
                </c:pt>
                <c:pt idx="439">
                  <c:v>26498.097606590192</c:v>
                </c:pt>
                <c:pt idx="440">
                  <c:v>26558.446484965112</c:v>
                </c:pt>
                <c:pt idx="441">
                  <c:v>26618.795363340036</c:v>
                </c:pt>
                <c:pt idx="442">
                  <c:v>26679.144241714956</c:v>
                </c:pt>
                <c:pt idx="443">
                  <c:v>26739.493120089875</c:v>
                </c:pt>
                <c:pt idx="444">
                  <c:v>26799.841998464795</c:v>
                </c:pt>
                <c:pt idx="445">
                  <c:v>26860.190876839719</c:v>
                </c:pt>
                <c:pt idx="446">
                  <c:v>26920.539755214639</c:v>
                </c:pt>
                <c:pt idx="447">
                  <c:v>26980.888633589559</c:v>
                </c:pt>
                <c:pt idx="448">
                  <c:v>27041.237511964478</c:v>
                </c:pt>
                <c:pt idx="449">
                  <c:v>27101.586390339402</c:v>
                </c:pt>
                <c:pt idx="450">
                  <c:v>30481.354700959168</c:v>
                </c:pt>
                <c:pt idx="451">
                  <c:v>30312.01384150939</c:v>
                </c:pt>
                <c:pt idx="452">
                  <c:v>30142.672982059612</c:v>
                </c:pt>
                <c:pt idx="453">
                  <c:v>29973.332122609834</c:v>
                </c:pt>
                <c:pt idx="454">
                  <c:v>29803.991263160053</c:v>
                </c:pt>
                <c:pt idx="455">
                  <c:v>29634.650403710275</c:v>
                </c:pt>
                <c:pt idx="456">
                  <c:v>29465.309544260494</c:v>
                </c:pt>
                <c:pt idx="457">
                  <c:v>29295.968684810716</c:v>
                </c:pt>
                <c:pt idx="458">
                  <c:v>29126.627825360938</c:v>
                </c:pt>
                <c:pt idx="459">
                  <c:v>28957.286965911157</c:v>
                </c:pt>
                <c:pt idx="460">
                  <c:v>28787.946106461379</c:v>
                </c:pt>
                <c:pt idx="461">
                  <c:v>28618.605247011601</c:v>
                </c:pt>
                <c:pt idx="462">
                  <c:v>28449.26438756182</c:v>
                </c:pt>
                <c:pt idx="463">
                  <c:v>28279.923528112042</c:v>
                </c:pt>
                <c:pt idx="464">
                  <c:v>28110.58266866226</c:v>
                </c:pt>
                <c:pt idx="465">
                  <c:v>27941.241809212483</c:v>
                </c:pt>
                <c:pt idx="466">
                  <c:v>27771.900949762705</c:v>
                </c:pt>
                <c:pt idx="467">
                  <c:v>27602.560090312927</c:v>
                </c:pt>
                <c:pt idx="468">
                  <c:v>27433.219230863142</c:v>
                </c:pt>
                <c:pt idx="469">
                  <c:v>27263.878371413364</c:v>
                </c:pt>
                <c:pt idx="470">
                  <c:v>27094.537511963586</c:v>
                </c:pt>
                <c:pt idx="471">
                  <c:v>26925.196652513812</c:v>
                </c:pt>
                <c:pt idx="472">
                  <c:v>26755.855793064031</c:v>
                </c:pt>
                <c:pt idx="473">
                  <c:v>26586.514933614249</c:v>
                </c:pt>
                <c:pt idx="474">
                  <c:v>26417.174074164472</c:v>
                </c:pt>
                <c:pt idx="475">
                  <c:v>26247.833214714694</c:v>
                </c:pt>
                <c:pt idx="476">
                  <c:v>26078.492355264916</c:v>
                </c:pt>
                <c:pt idx="477">
                  <c:v>25909.151495815138</c:v>
                </c:pt>
                <c:pt idx="478">
                  <c:v>25739.810636365357</c:v>
                </c:pt>
                <c:pt idx="479">
                  <c:v>25570.469776915575</c:v>
                </c:pt>
                <c:pt idx="480">
                  <c:v>25401.128917465798</c:v>
                </c:pt>
                <c:pt idx="481">
                  <c:v>25231.78805801602</c:v>
                </c:pt>
                <c:pt idx="482">
                  <c:v>25062.447198566239</c:v>
                </c:pt>
                <c:pt idx="483">
                  <c:v>24893.106339116464</c:v>
                </c:pt>
                <c:pt idx="484">
                  <c:v>24723.765479666683</c:v>
                </c:pt>
                <c:pt idx="485">
                  <c:v>24554.424620216905</c:v>
                </c:pt>
                <c:pt idx="486">
                  <c:v>24385.083760767124</c:v>
                </c:pt>
                <c:pt idx="487">
                  <c:v>24215.742901317339</c:v>
                </c:pt>
                <c:pt idx="488">
                  <c:v>24046.402041867565</c:v>
                </c:pt>
                <c:pt idx="489">
                  <c:v>23877.061182417783</c:v>
                </c:pt>
                <c:pt idx="490">
                  <c:v>23707.720322968009</c:v>
                </c:pt>
                <c:pt idx="491">
                  <c:v>23538.379463518235</c:v>
                </c:pt>
                <c:pt idx="492">
                  <c:v>23369.038604068453</c:v>
                </c:pt>
                <c:pt idx="493">
                  <c:v>23199.697744618672</c:v>
                </c:pt>
                <c:pt idx="494">
                  <c:v>23030.356885168894</c:v>
                </c:pt>
                <c:pt idx="495">
                  <c:v>22861.016025719113</c:v>
                </c:pt>
                <c:pt idx="496">
                  <c:v>22691.675166269331</c:v>
                </c:pt>
                <c:pt idx="497">
                  <c:v>22522.334306819554</c:v>
                </c:pt>
                <c:pt idx="498">
                  <c:v>22352.993447369772</c:v>
                </c:pt>
                <c:pt idx="499">
                  <c:v>22183.652587919998</c:v>
                </c:pt>
                <c:pt idx="500">
                  <c:v>22014.311728470217</c:v>
                </c:pt>
                <c:pt idx="501">
                  <c:v>21844.970869020442</c:v>
                </c:pt>
                <c:pt idx="502">
                  <c:v>21675.630009570661</c:v>
                </c:pt>
                <c:pt idx="503">
                  <c:v>21506.28915012088</c:v>
                </c:pt>
                <c:pt idx="504">
                  <c:v>21336.948290671102</c:v>
                </c:pt>
                <c:pt idx="505">
                  <c:v>21167.60743122132</c:v>
                </c:pt>
                <c:pt idx="506">
                  <c:v>20998.266571771543</c:v>
                </c:pt>
                <c:pt idx="507">
                  <c:v>20828.925712321761</c:v>
                </c:pt>
                <c:pt idx="508">
                  <c:v>20659.58485287198</c:v>
                </c:pt>
                <c:pt idx="509">
                  <c:v>20490.243993422206</c:v>
                </c:pt>
                <c:pt idx="510">
                  <c:v>20320.903133972432</c:v>
                </c:pt>
                <c:pt idx="511">
                  <c:v>20151.56227452265</c:v>
                </c:pt>
                <c:pt idx="512">
                  <c:v>19982.221415072876</c:v>
                </c:pt>
                <c:pt idx="513">
                  <c:v>19812.880555623091</c:v>
                </c:pt>
                <c:pt idx="514">
                  <c:v>19643.539696173309</c:v>
                </c:pt>
                <c:pt idx="515">
                  <c:v>19474.198836723535</c:v>
                </c:pt>
                <c:pt idx="516">
                  <c:v>19304.85797727375</c:v>
                </c:pt>
                <c:pt idx="517">
                  <c:v>19135.517117823976</c:v>
                </c:pt>
                <c:pt idx="518">
                  <c:v>18966.176258374195</c:v>
                </c:pt>
                <c:pt idx="519">
                  <c:v>18796.835398924413</c:v>
                </c:pt>
                <c:pt idx="520">
                  <c:v>18627.494539474639</c:v>
                </c:pt>
                <c:pt idx="521">
                  <c:v>18458.153680024858</c:v>
                </c:pt>
                <c:pt idx="522">
                  <c:v>18288.81282057508</c:v>
                </c:pt>
                <c:pt idx="523">
                  <c:v>18119.471961125299</c:v>
                </c:pt>
                <c:pt idx="524">
                  <c:v>17950.131101675517</c:v>
                </c:pt>
                <c:pt idx="525">
                  <c:v>17780.790242225743</c:v>
                </c:pt>
                <c:pt idx="526">
                  <c:v>17611.449382775962</c:v>
                </c:pt>
                <c:pt idx="527">
                  <c:v>17442.108523326184</c:v>
                </c:pt>
                <c:pt idx="528">
                  <c:v>17272.767663876402</c:v>
                </c:pt>
                <c:pt idx="529">
                  <c:v>17103.426804426628</c:v>
                </c:pt>
                <c:pt idx="530">
                  <c:v>16934.085944976847</c:v>
                </c:pt>
                <c:pt idx="531">
                  <c:v>16764.745085527069</c:v>
                </c:pt>
                <c:pt idx="532">
                  <c:v>16595.404226077288</c:v>
                </c:pt>
                <c:pt idx="533">
                  <c:v>16426.063366627513</c:v>
                </c:pt>
                <c:pt idx="534">
                  <c:v>16256.722507177732</c:v>
                </c:pt>
                <c:pt idx="535">
                  <c:v>16087.381647727951</c:v>
                </c:pt>
                <c:pt idx="536">
                  <c:v>15918.040788278173</c:v>
                </c:pt>
                <c:pt idx="537">
                  <c:v>15748.699928828391</c:v>
                </c:pt>
                <c:pt idx="538">
                  <c:v>15579.35906937861</c:v>
                </c:pt>
                <c:pt idx="539">
                  <c:v>15410.018209928836</c:v>
                </c:pt>
                <c:pt idx="540">
                  <c:v>15240.677350479054</c:v>
                </c:pt>
                <c:pt idx="541">
                  <c:v>15071.336491029277</c:v>
                </c:pt>
                <c:pt idx="542">
                  <c:v>14901.995631579503</c:v>
                </c:pt>
                <c:pt idx="543">
                  <c:v>14732.654772129721</c:v>
                </c:pt>
                <c:pt idx="544">
                  <c:v>14563.313912679947</c:v>
                </c:pt>
                <c:pt idx="545">
                  <c:v>14393.973053230158</c:v>
                </c:pt>
                <c:pt idx="546">
                  <c:v>14224.63219378038</c:v>
                </c:pt>
                <c:pt idx="547">
                  <c:v>14055.291334330599</c:v>
                </c:pt>
                <c:pt idx="548">
                  <c:v>13885.950474880825</c:v>
                </c:pt>
                <c:pt idx="549">
                  <c:v>13716.609615431043</c:v>
                </c:pt>
                <c:pt idx="550">
                  <c:v>13547.268755981269</c:v>
                </c:pt>
                <c:pt idx="551">
                  <c:v>13377.927896531484</c:v>
                </c:pt>
                <c:pt idx="552">
                  <c:v>13208.58703708171</c:v>
                </c:pt>
                <c:pt idx="553">
                  <c:v>13039.246177631929</c:v>
                </c:pt>
                <c:pt idx="554">
                  <c:v>12869.905318182155</c:v>
                </c:pt>
                <c:pt idx="555">
                  <c:v>12700.564458732366</c:v>
                </c:pt>
                <c:pt idx="556">
                  <c:v>12531.223599282588</c:v>
                </c:pt>
                <c:pt idx="557">
                  <c:v>12361.882739832814</c:v>
                </c:pt>
                <c:pt idx="558">
                  <c:v>12192.541880383033</c:v>
                </c:pt>
                <c:pt idx="559">
                  <c:v>12023.201020933258</c:v>
                </c:pt>
                <c:pt idx="560">
                  <c:v>11853.860161483473</c:v>
                </c:pt>
                <c:pt idx="561">
                  <c:v>11684.519302033699</c:v>
                </c:pt>
                <c:pt idx="562">
                  <c:v>11515.178442583918</c:v>
                </c:pt>
                <c:pt idx="563">
                  <c:v>11345.837583134144</c:v>
                </c:pt>
                <c:pt idx="564">
                  <c:v>11176.496723684362</c:v>
                </c:pt>
                <c:pt idx="565">
                  <c:v>11007.155864234584</c:v>
                </c:pt>
                <c:pt idx="566">
                  <c:v>10837.815004784796</c:v>
                </c:pt>
                <c:pt idx="567">
                  <c:v>10668.474145335022</c:v>
                </c:pt>
                <c:pt idx="568">
                  <c:v>10499.13328588524</c:v>
                </c:pt>
                <c:pt idx="569">
                  <c:v>10329.792426435466</c:v>
                </c:pt>
                <c:pt idx="570">
                  <c:v>10160.451566985681</c:v>
                </c:pt>
                <c:pt idx="571">
                  <c:v>9991.1107075359068</c:v>
                </c:pt>
                <c:pt idx="572">
                  <c:v>9821.7698480861254</c:v>
                </c:pt>
                <c:pt idx="573">
                  <c:v>9652.4289886363513</c:v>
                </c:pt>
                <c:pt idx="574">
                  <c:v>9483.0881291865699</c:v>
                </c:pt>
                <c:pt idx="575">
                  <c:v>9313.7472697367921</c:v>
                </c:pt>
                <c:pt idx="576">
                  <c:v>9144.4064102870034</c:v>
                </c:pt>
                <c:pt idx="577">
                  <c:v>8975.0655508372292</c:v>
                </c:pt>
                <c:pt idx="578">
                  <c:v>8805.7246913874551</c:v>
                </c:pt>
                <c:pt idx="579">
                  <c:v>8636.3838319376737</c:v>
                </c:pt>
                <c:pt idx="580">
                  <c:v>8467.0429724878959</c:v>
                </c:pt>
                <c:pt idx="581">
                  <c:v>8297.7021130381145</c:v>
                </c:pt>
                <c:pt idx="582">
                  <c:v>8128.3612535883403</c:v>
                </c:pt>
                <c:pt idx="583">
                  <c:v>7959.0203941385589</c:v>
                </c:pt>
                <c:pt idx="584">
                  <c:v>7789.6795346887848</c:v>
                </c:pt>
                <c:pt idx="585">
                  <c:v>7620.3386752389997</c:v>
                </c:pt>
                <c:pt idx="586">
                  <c:v>7450.9978157892256</c:v>
                </c:pt>
                <c:pt idx="587">
                  <c:v>7281.6569563394369</c:v>
                </c:pt>
                <c:pt idx="588">
                  <c:v>7112.3160968896627</c:v>
                </c:pt>
                <c:pt idx="589">
                  <c:v>6942.9752374398813</c:v>
                </c:pt>
                <c:pt idx="590">
                  <c:v>6773.6343779901072</c:v>
                </c:pt>
                <c:pt idx="591">
                  <c:v>6604.2935185403257</c:v>
                </c:pt>
                <c:pt idx="592">
                  <c:v>6434.9526590905443</c:v>
                </c:pt>
                <c:pt idx="593">
                  <c:v>6265.6117996407629</c:v>
                </c:pt>
                <c:pt idx="594">
                  <c:v>6096.2709401909888</c:v>
                </c:pt>
                <c:pt idx="595">
                  <c:v>5926.9300807412073</c:v>
                </c:pt>
                <c:pt idx="596">
                  <c:v>5757.5892212914332</c:v>
                </c:pt>
                <c:pt idx="597">
                  <c:v>5588.2483618416591</c:v>
                </c:pt>
                <c:pt idx="598">
                  <c:v>5418.9075023918704</c:v>
                </c:pt>
                <c:pt idx="599">
                  <c:v>5249.5666429420962</c:v>
                </c:pt>
                <c:pt idx="600">
                  <c:v>5080.2257834923148</c:v>
                </c:pt>
                <c:pt idx="601">
                  <c:v>4910.8849240425334</c:v>
                </c:pt>
                <c:pt idx="602">
                  <c:v>4741.544064592752</c:v>
                </c:pt>
                <c:pt idx="603">
                  <c:v>4572.2032051429778</c:v>
                </c:pt>
                <c:pt idx="604">
                  <c:v>4402.8623456931964</c:v>
                </c:pt>
                <c:pt idx="605">
                  <c:v>4233.5214862434223</c:v>
                </c:pt>
                <c:pt idx="606">
                  <c:v>4064.1806267936408</c:v>
                </c:pt>
                <c:pt idx="607">
                  <c:v>3894.8397673438667</c:v>
                </c:pt>
                <c:pt idx="608">
                  <c:v>3725.498907894078</c:v>
                </c:pt>
                <c:pt idx="609">
                  <c:v>3556.1580484443039</c:v>
                </c:pt>
                <c:pt idx="610">
                  <c:v>3386.8171889945224</c:v>
                </c:pt>
                <c:pt idx="611">
                  <c:v>3217.476329544741</c:v>
                </c:pt>
                <c:pt idx="612">
                  <c:v>3048.1354700949596</c:v>
                </c:pt>
                <c:pt idx="613">
                  <c:v>2878.7946106451855</c:v>
                </c:pt>
                <c:pt idx="614">
                  <c:v>2709.453751195404</c:v>
                </c:pt>
                <c:pt idx="615">
                  <c:v>2540.1128917456299</c:v>
                </c:pt>
                <c:pt idx="616">
                  <c:v>2370.7720322958558</c:v>
                </c:pt>
                <c:pt idx="617">
                  <c:v>2201.4311728460743</c:v>
                </c:pt>
                <c:pt idx="618">
                  <c:v>2032.0903133963002</c:v>
                </c:pt>
                <c:pt idx="619">
                  <c:v>1862.7494539465115</c:v>
                </c:pt>
                <c:pt idx="620">
                  <c:v>1693.4085944967374</c:v>
                </c:pt>
                <c:pt idx="621">
                  <c:v>1524.0677350469487</c:v>
                </c:pt>
                <c:pt idx="622">
                  <c:v>1354.7268755971745</c:v>
                </c:pt>
                <c:pt idx="623">
                  <c:v>1185.3860161473931</c:v>
                </c:pt>
                <c:pt idx="624">
                  <c:v>1016.0451566976189</c:v>
                </c:pt>
                <c:pt idx="625">
                  <c:v>846.70429724783753</c:v>
                </c:pt>
                <c:pt idx="626">
                  <c:v>677.36343779806339</c:v>
                </c:pt>
                <c:pt idx="627">
                  <c:v>508.02257834828197</c:v>
                </c:pt>
                <c:pt idx="628">
                  <c:v>338.68171889850782</c:v>
                </c:pt>
                <c:pt idx="629">
                  <c:v>169.34085944871913</c:v>
                </c:pt>
                <c:pt idx="630">
                  <c:v>-1.0622898116707802E-9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9-4C28-B6EE-BAF2041F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7247"/>
        <c:axId val="796330159"/>
      </c:scatterChart>
      <c:valAx>
        <c:axId val="796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30159"/>
        <c:crosses val="autoZero"/>
        <c:crossBetween val="midCat"/>
      </c:valAx>
      <c:valAx>
        <c:axId val="7963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374650</xdr:colOff>
      <xdr:row>0</xdr:row>
      <xdr:rowOff>171450</xdr:rowOff>
    </xdr:from>
    <xdr:to>
      <xdr:col>17</xdr:col>
      <xdr:colOff>374650</xdr:colOff>
      <xdr:row>15</xdr:row>
      <xdr:rowOff>133350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349250</xdr:colOff>
      <xdr:row>16</xdr:row>
      <xdr:rowOff>127000</xdr:rowOff>
    </xdr:from>
    <xdr:to>
      <xdr:col>17</xdr:col>
      <xdr:colOff>349250</xdr:colOff>
      <xdr:row>31</xdr:row>
      <xdr:rowOff>107950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317500</xdr:colOff>
      <xdr:row>32</xdr:row>
      <xdr:rowOff>25400</xdr:rowOff>
    </xdr:from>
    <xdr:to>
      <xdr:col>17</xdr:col>
      <xdr:colOff>317500</xdr:colOff>
      <xdr:row>47</xdr:row>
      <xdr:rowOff>6350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625475</xdr:colOff>
      <xdr:row>1</xdr:row>
      <xdr:rowOff>12700</xdr:rowOff>
    </xdr:from>
    <xdr:to>
      <xdr:col>23</xdr:col>
      <xdr:colOff>631825</xdr:colOff>
      <xdr:row>15</xdr:row>
      <xdr:rowOff>146050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653143</xdr:colOff>
      <xdr:row>16</xdr:row>
      <xdr:rowOff>172357</xdr:rowOff>
    </xdr:from>
    <xdr:to>
      <xdr:col>23</xdr:col>
      <xdr:colOff>653143</xdr:colOff>
      <xdr:row>32</xdr:row>
      <xdr:rowOff>12699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632239</xdr:colOff>
      <xdr:row>32</xdr:row>
      <xdr:rowOff>69574</xdr:rowOff>
    </xdr:from>
    <xdr:to>
      <xdr:col>23</xdr:col>
      <xdr:colOff>632239</xdr:colOff>
      <xdr:row>47</xdr:row>
      <xdr:rowOff>79513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2F2A67-3663-4F16-8A08-E9399B46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O30"/>
  <sheetViews>
    <sheetView topLeftCell="A4" zoomScale="115" zoomScaleNormal="115" workbookViewId="0">
      <selection activeCell="F17" sqref="F17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3" max="13" width="10.54296875" customWidth="1"/>
    <col min="14" max="14" width="26.81640625" customWidth="1"/>
    <col min="15" max="15" width="16.54296875" customWidth="1"/>
  </cols>
  <sheetData>
    <row r="1" spans="1:15" ht="15" thickBot="1" x14ac:dyDescent="0.4">
      <c r="A1" s="9" t="s">
        <v>0</v>
      </c>
      <c r="B1" s="9" t="s">
        <v>8</v>
      </c>
      <c r="C1" s="20" t="s">
        <v>9</v>
      </c>
      <c r="D1" s="20" t="s">
        <v>10</v>
      </c>
      <c r="E1" s="1"/>
      <c r="F1" s="9" t="s">
        <v>25</v>
      </c>
      <c r="G1" s="9" t="s">
        <v>8</v>
      </c>
      <c r="H1" s="9" t="s">
        <v>9</v>
      </c>
      <c r="I1" s="9" t="s">
        <v>10</v>
      </c>
      <c r="J1" s="1"/>
      <c r="K1" s="9" t="s">
        <v>36</v>
      </c>
      <c r="L1" s="9" t="s">
        <v>8</v>
      </c>
      <c r="M1" s="9" t="s">
        <v>9</v>
      </c>
      <c r="N1" s="9" t="s">
        <v>10</v>
      </c>
      <c r="O1" s="1"/>
    </row>
    <row r="2" spans="1:15" ht="15.5" thickTop="1" thickBot="1" x14ac:dyDescent="0.4">
      <c r="A2" s="58" t="s">
        <v>1</v>
      </c>
      <c r="B2" s="58">
        <v>1500</v>
      </c>
      <c r="C2" s="59" t="s">
        <v>2</v>
      </c>
      <c r="D2" s="41" t="s">
        <v>11</v>
      </c>
      <c r="E2" s="1"/>
      <c r="F2" s="58" t="s">
        <v>29</v>
      </c>
      <c r="G2" s="17">
        <v>60</v>
      </c>
      <c r="H2" s="18" t="s">
        <v>28</v>
      </c>
      <c r="I2" s="19" t="s">
        <v>56</v>
      </c>
      <c r="J2" s="1"/>
      <c r="K2" s="50" t="s">
        <v>35</v>
      </c>
      <c r="L2" s="51">
        <f>G4*G5</f>
        <v>7.1428571428571425E-2</v>
      </c>
      <c r="M2" s="55" t="s">
        <v>17</v>
      </c>
      <c r="N2" s="56" t="s">
        <v>39</v>
      </c>
      <c r="O2" s="1"/>
    </row>
    <row r="3" spans="1:15" ht="15.5" thickTop="1" thickBot="1" x14ac:dyDescent="0.4">
      <c r="A3" s="58" t="s">
        <v>3</v>
      </c>
      <c r="B3" s="58">
        <v>3000</v>
      </c>
      <c r="C3" s="18" t="s">
        <v>4</v>
      </c>
      <c r="D3" s="19" t="s">
        <v>12</v>
      </c>
      <c r="E3" s="1"/>
      <c r="F3" s="58" t="s">
        <v>31</v>
      </c>
      <c r="G3" s="17">
        <v>120</v>
      </c>
      <c r="H3" s="59" t="s">
        <v>28</v>
      </c>
      <c r="I3" s="41" t="s">
        <v>58</v>
      </c>
      <c r="J3" s="1"/>
      <c r="K3" s="50" t="s">
        <v>37</v>
      </c>
      <c r="L3" s="51">
        <f>((B5^2)*B3)/(L2*B2*2*PI()/60)</f>
        <v>241.31072471593171</v>
      </c>
      <c r="M3" s="57"/>
      <c r="N3" s="57" t="s">
        <v>38</v>
      </c>
      <c r="O3" s="1"/>
    </row>
    <row r="4" spans="1:15" ht="15" thickTop="1" x14ac:dyDescent="0.35">
      <c r="A4" s="75" t="s">
        <v>5</v>
      </c>
      <c r="B4" s="75">
        <v>240</v>
      </c>
      <c r="C4" s="21" t="s">
        <v>6</v>
      </c>
      <c r="D4" s="22" t="s">
        <v>7</v>
      </c>
      <c r="E4" s="1"/>
      <c r="F4" s="58" t="s">
        <v>26</v>
      </c>
      <c r="G4" s="60">
        <f>1/2</f>
        <v>0.5</v>
      </c>
      <c r="H4" s="18" t="s">
        <v>17</v>
      </c>
      <c r="I4" s="19" t="s">
        <v>33</v>
      </c>
      <c r="J4" s="1"/>
      <c r="K4" s="16"/>
      <c r="L4" s="16"/>
      <c r="M4" s="16"/>
      <c r="N4" s="16"/>
      <c r="O4" s="1"/>
    </row>
    <row r="5" spans="1:15" x14ac:dyDescent="0.35">
      <c r="A5" s="76" t="s">
        <v>23</v>
      </c>
      <c r="B5" s="76">
        <v>0.95</v>
      </c>
      <c r="C5" s="59" t="s">
        <v>17</v>
      </c>
      <c r="D5" s="41" t="s">
        <v>24</v>
      </c>
      <c r="E5" s="1"/>
      <c r="F5" s="58" t="s">
        <v>27</v>
      </c>
      <c r="G5" s="17">
        <f>1/7</f>
        <v>0.14285714285714285</v>
      </c>
      <c r="H5" s="59" t="s">
        <v>17</v>
      </c>
      <c r="I5" s="41" t="s">
        <v>34</v>
      </c>
      <c r="J5" s="1"/>
      <c r="K5" s="16"/>
      <c r="L5" s="16"/>
      <c r="M5" s="16"/>
      <c r="N5" s="16"/>
      <c r="O5" s="1"/>
    </row>
    <row r="6" spans="1:15" x14ac:dyDescent="0.35">
      <c r="A6" s="16"/>
      <c r="B6" s="16"/>
      <c r="C6" s="16"/>
      <c r="D6" s="16"/>
      <c r="E6" s="1"/>
      <c r="F6" s="58" t="s">
        <v>41</v>
      </c>
      <c r="G6" s="17">
        <v>20</v>
      </c>
      <c r="H6" s="18" t="s">
        <v>42</v>
      </c>
      <c r="I6" s="19" t="s">
        <v>43</v>
      </c>
      <c r="J6" s="1"/>
      <c r="K6" s="16"/>
      <c r="L6" s="16"/>
      <c r="M6" s="16"/>
      <c r="N6" s="16"/>
      <c r="O6" s="1"/>
    </row>
    <row r="7" spans="1:15" x14ac:dyDescent="0.35">
      <c r="A7" s="16"/>
      <c r="B7" s="16"/>
      <c r="C7" s="16"/>
      <c r="D7" s="16"/>
      <c r="E7" s="1"/>
      <c r="F7" s="58" t="s">
        <v>44</v>
      </c>
      <c r="G7" s="17">
        <v>30</v>
      </c>
      <c r="H7" s="59" t="s">
        <v>42</v>
      </c>
      <c r="I7" s="41" t="s">
        <v>43</v>
      </c>
      <c r="J7" s="1"/>
      <c r="K7" s="16"/>
      <c r="L7" s="16"/>
      <c r="M7" s="16"/>
      <c r="N7" s="16"/>
      <c r="O7" s="1"/>
    </row>
    <row r="8" spans="1:15" x14ac:dyDescent="0.35">
      <c r="A8" s="1"/>
      <c r="B8" s="1"/>
      <c r="C8" s="1"/>
      <c r="D8" s="1"/>
      <c r="E8" s="1"/>
      <c r="F8" s="58" t="s">
        <v>40</v>
      </c>
      <c r="G8" s="17">
        <f>B$10/((G2/2)*COS(G6))</f>
        <v>0.16336583473044705</v>
      </c>
      <c r="H8" s="18"/>
      <c r="I8" s="19" t="s">
        <v>62</v>
      </c>
      <c r="J8" s="1"/>
      <c r="K8" s="16"/>
      <c r="L8" s="16"/>
      <c r="M8" s="16"/>
      <c r="N8" s="16"/>
      <c r="O8" s="1"/>
    </row>
    <row r="9" spans="1:15" x14ac:dyDescent="0.35">
      <c r="A9" s="9" t="s">
        <v>13</v>
      </c>
      <c r="B9" s="9" t="s">
        <v>8</v>
      </c>
      <c r="C9" s="9" t="s">
        <v>9</v>
      </c>
      <c r="D9" s="9" t="s">
        <v>10</v>
      </c>
      <c r="E9" s="1"/>
      <c r="F9" s="58" t="s">
        <v>45</v>
      </c>
      <c r="G9" s="17">
        <f>(B$10*(1/G$4))/((B14/2)*COS(G$6))</f>
        <v>0.65346333892178821</v>
      </c>
      <c r="H9" s="59"/>
      <c r="I9" s="41" t="s">
        <v>63</v>
      </c>
      <c r="J9" s="1"/>
      <c r="K9" s="16"/>
      <c r="L9" s="16"/>
      <c r="M9" s="16"/>
      <c r="N9" s="16"/>
      <c r="O9" s="1"/>
    </row>
    <row r="10" spans="1:15" x14ac:dyDescent="0.35">
      <c r="A10" s="37" t="s">
        <v>14</v>
      </c>
      <c r="B10" s="37">
        <f>B3/B2</f>
        <v>2</v>
      </c>
      <c r="C10" s="102" t="s">
        <v>6</v>
      </c>
      <c r="D10" s="53" t="s">
        <v>15</v>
      </c>
      <c r="E10" s="1"/>
      <c r="F10" s="58" t="s">
        <v>46</v>
      </c>
      <c r="G10" s="17">
        <f>(B$10*(1/G$4))/((G3/2)*COS(G$6))</f>
        <v>0.16336583473044705</v>
      </c>
      <c r="H10" s="18"/>
      <c r="I10" s="19" t="s">
        <v>64</v>
      </c>
      <c r="J10" s="1"/>
      <c r="K10" s="16"/>
      <c r="L10" s="16"/>
      <c r="M10" s="16"/>
      <c r="N10" s="16"/>
      <c r="O10" s="1"/>
    </row>
    <row r="11" spans="1:15" x14ac:dyDescent="0.35">
      <c r="A11" s="37" t="s">
        <v>18</v>
      </c>
      <c r="B11" s="37">
        <f>B13/B2</f>
        <v>7.1818668070217778E-2</v>
      </c>
      <c r="C11" s="96" t="s">
        <v>17</v>
      </c>
      <c r="D11" s="54" t="s">
        <v>16</v>
      </c>
      <c r="E11" s="1"/>
      <c r="F11" s="58" t="s">
        <v>47</v>
      </c>
      <c r="G11" s="17">
        <f>(B$10*(1/G$4*G$5))/((B15/2)*COS(G$6))</f>
        <v>0.16336583473044705</v>
      </c>
      <c r="H11" s="59"/>
      <c r="I11" s="41" t="s">
        <v>65</v>
      </c>
      <c r="J11" s="1"/>
      <c r="K11" s="16"/>
      <c r="L11" s="16"/>
      <c r="M11" s="16"/>
      <c r="N11" s="16"/>
      <c r="O11" s="1"/>
    </row>
    <row r="12" spans="1:15" x14ac:dyDescent="0.35">
      <c r="A12" s="37" t="s">
        <v>21</v>
      </c>
      <c r="B12" s="37">
        <f>B5^2 * B3</f>
        <v>2707.5</v>
      </c>
      <c r="C12" s="102" t="s">
        <v>4</v>
      </c>
      <c r="D12" s="53" t="s">
        <v>22</v>
      </c>
      <c r="E12" s="1"/>
      <c r="F12" s="58" t="s">
        <v>60</v>
      </c>
      <c r="G12" s="17">
        <v>150</v>
      </c>
      <c r="H12" s="18"/>
      <c r="I12" s="19" t="s">
        <v>61</v>
      </c>
      <c r="J12" s="1"/>
      <c r="K12" s="16"/>
      <c r="L12" s="16"/>
      <c r="M12" s="16"/>
      <c r="N12" s="16"/>
      <c r="O12" s="1"/>
    </row>
    <row r="13" spans="1:15" x14ac:dyDescent="0.35">
      <c r="A13" s="37" t="s">
        <v>19</v>
      </c>
      <c r="B13" s="37">
        <f>B12/B4 * 60/(2*PI())</f>
        <v>107.72800210532667</v>
      </c>
      <c r="C13" s="96" t="s">
        <v>2</v>
      </c>
      <c r="D13" s="54" t="s">
        <v>20</v>
      </c>
      <c r="E13" s="1"/>
      <c r="F13" s="58" t="s">
        <v>66</v>
      </c>
      <c r="G13" s="17">
        <v>12</v>
      </c>
      <c r="H13" s="59"/>
      <c r="I13" s="41" t="s">
        <v>69</v>
      </c>
      <c r="J13" s="1"/>
      <c r="K13" s="16"/>
      <c r="L13" s="16"/>
      <c r="M13" s="16"/>
      <c r="N13" s="16"/>
      <c r="O13" s="1"/>
    </row>
    <row r="14" spans="1:15" x14ac:dyDescent="0.35">
      <c r="A14" s="37" t="s">
        <v>30</v>
      </c>
      <c r="B14" s="37">
        <f>G4*G2</f>
        <v>30</v>
      </c>
      <c r="C14" s="102" t="s">
        <v>28</v>
      </c>
      <c r="D14" s="53" t="s">
        <v>57</v>
      </c>
      <c r="E14" s="1"/>
      <c r="F14" s="58" t="s">
        <v>67</v>
      </c>
      <c r="G14" s="17">
        <v>7</v>
      </c>
      <c r="H14" s="42"/>
      <c r="I14" s="41" t="s">
        <v>68</v>
      </c>
      <c r="J14" s="1"/>
      <c r="K14" s="16"/>
      <c r="L14" s="16"/>
      <c r="M14" s="16"/>
      <c r="N14" s="16"/>
      <c r="O14" s="1"/>
    </row>
    <row r="15" spans="1:15" x14ac:dyDescent="0.35">
      <c r="A15" s="37" t="s">
        <v>32</v>
      </c>
      <c r="B15" s="37">
        <f>G3*G5</f>
        <v>17.142857142857142</v>
      </c>
      <c r="C15" s="96" t="s">
        <v>28</v>
      </c>
      <c r="D15" s="54" t="s">
        <v>59</v>
      </c>
      <c r="E15" s="1"/>
      <c r="F15" s="16"/>
      <c r="G15" s="16"/>
      <c r="H15" s="16"/>
      <c r="I15" s="16"/>
      <c r="J15" s="1"/>
      <c r="K15" s="16"/>
      <c r="L15" s="16"/>
      <c r="M15" s="16"/>
      <c r="N15" s="16"/>
      <c r="O15" s="1"/>
    </row>
    <row r="16" spans="1:15" x14ac:dyDescent="0.35">
      <c r="A16" s="37" t="s">
        <v>48</v>
      </c>
      <c r="B16" s="52">
        <f>2.34*SQRT((G8*10^3)/(G13*G12))</f>
        <v>0.70495309719868593</v>
      </c>
      <c r="C16" s="103">
        <v>1</v>
      </c>
      <c r="D16" s="53" t="s">
        <v>52</v>
      </c>
      <c r="E16" s="1"/>
      <c r="F16" s="16"/>
      <c r="G16" s="16"/>
      <c r="H16" s="16"/>
      <c r="I16" s="16"/>
      <c r="J16" s="1"/>
      <c r="K16" s="16"/>
      <c r="L16" s="16"/>
      <c r="M16" s="16"/>
      <c r="N16" s="16"/>
      <c r="O16" s="1"/>
    </row>
    <row r="17" spans="1:15" x14ac:dyDescent="0.35">
      <c r="A17" s="37" t="s">
        <v>49</v>
      </c>
      <c r="B17" s="52">
        <f>2.34*SQRT((G9*10^3)/(G$13*G$12))</f>
        <v>1.4099061943973719</v>
      </c>
      <c r="C17" s="104">
        <v>1</v>
      </c>
      <c r="D17" s="54" t="s">
        <v>53</v>
      </c>
      <c r="E17" s="1"/>
      <c r="F17" s="16"/>
      <c r="G17" s="16"/>
      <c r="H17" s="16"/>
      <c r="I17" s="16"/>
      <c r="J17" s="1"/>
      <c r="K17" s="16"/>
      <c r="L17" s="16"/>
      <c r="M17" s="16"/>
      <c r="N17" s="16"/>
      <c r="O17" s="1"/>
    </row>
    <row r="18" spans="1:15" x14ac:dyDescent="0.35">
      <c r="A18" s="37" t="s">
        <v>50</v>
      </c>
      <c r="B18" s="52">
        <f>2.34*SQRT((G10*10^3)/(G$14*G$12))</f>
        <v>0.92300026551615422</v>
      </c>
      <c r="C18" s="103">
        <v>1</v>
      </c>
      <c r="D18" s="53" t="s">
        <v>54</v>
      </c>
      <c r="E18" s="1"/>
      <c r="F18" s="16"/>
      <c r="G18" s="16"/>
      <c r="H18" s="16"/>
      <c r="I18" s="16"/>
      <c r="J18" s="1"/>
      <c r="K18" s="16"/>
      <c r="L18" s="16"/>
      <c r="M18" s="16"/>
      <c r="N18" s="16"/>
      <c r="O18" s="1"/>
    </row>
    <row r="19" spans="1:15" x14ac:dyDescent="0.35">
      <c r="A19" s="37" t="s">
        <v>51</v>
      </c>
      <c r="B19" s="52">
        <f>2.34*SQRT((G11*10^3)/(G$14*G$12))</f>
        <v>0.92300026551615422</v>
      </c>
      <c r="C19" s="104">
        <v>1</v>
      </c>
      <c r="D19" s="54" t="s">
        <v>55</v>
      </c>
      <c r="E19" s="1"/>
      <c r="F19" s="16"/>
      <c r="G19" s="16"/>
      <c r="H19" s="16"/>
      <c r="I19" s="16"/>
      <c r="J19" s="1"/>
      <c r="K19" s="16"/>
      <c r="L19" s="16"/>
      <c r="M19" s="16"/>
      <c r="N19" s="16"/>
      <c r="O19" s="1"/>
    </row>
    <row r="20" spans="1:15" x14ac:dyDescent="0.35">
      <c r="A20" s="16"/>
      <c r="B20" s="16"/>
      <c r="C20" s="16"/>
      <c r="D20" s="16"/>
      <c r="E20" s="1"/>
      <c r="F20" s="16"/>
      <c r="G20" s="16"/>
      <c r="H20" s="16"/>
      <c r="I20" s="16"/>
      <c r="J20" s="1"/>
      <c r="K20" s="16"/>
      <c r="L20" s="16"/>
      <c r="M20" s="16"/>
      <c r="N20" s="16"/>
      <c r="O20" s="1"/>
    </row>
    <row r="21" spans="1:15" x14ac:dyDescent="0.35">
      <c r="A21" s="16"/>
      <c r="B21" s="16"/>
      <c r="C21" s="16"/>
      <c r="D21" s="16"/>
      <c r="E21" s="1"/>
      <c r="F21" s="16"/>
      <c r="G21" s="16"/>
      <c r="H21" s="16"/>
      <c r="I21" s="16"/>
      <c r="J21" s="1"/>
      <c r="K21" s="16"/>
      <c r="L21" s="16"/>
      <c r="M21" s="16"/>
      <c r="N21" s="16"/>
      <c r="O21" s="1"/>
    </row>
    <row r="22" spans="1:15" x14ac:dyDescent="0.35">
      <c r="A22" s="16"/>
      <c r="B22" s="16"/>
      <c r="C22" s="16"/>
      <c r="D22" s="16"/>
      <c r="E22" s="1"/>
      <c r="F22" s="16"/>
      <c r="G22" s="16"/>
      <c r="H22" s="16"/>
      <c r="I22" s="16"/>
      <c r="J22" s="1"/>
      <c r="K22" s="16"/>
      <c r="L22" s="16"/>
      <c r="M22" s="16"/>
      <c r="N22" s="16"/>
      <c r="O22" s="1"/>
    </row>
    <row r="23" spans="1:15" x14ac:dyDescent="0.35">
      <c r="A23" s="16"/>
      <c r="B23" s="16"/>
      <c r="C23" s="16"/>
      <c r="D23" s="16"/>
      <c r="E23" s="1"/>
      <c r="F23" s="16"/>
      <c r="G23" s="16"/>
      <c r="H23" s="16"/>
      <c r="I23" s="16"/>
      <c r="J23" s="1"/>
      <c r="K23" s="16"/>
      <c r="L23" s="16"/>
      <c r="M23" s="16"/>
      <c r="N23" s="16"/>
      <c r="O23" s="1"/>
    </row>
    <row r="24" spans="1:15" x14ac:dyDescent="0.35">
      <c r="A24" s="16"/>
      <c r="B24" s="16"/>
      <c r="C24" s="16"/>
      <c r="D24" s="16"/>
      <c r="E24" s="1"/>
      <c r="F24" s="16"/>
      <c r="G24" s="16"/>
      <c r="H24" s="16"/>
      <c r="I24" s="16"/>
      <c r="J24" s="1"/>
      <c r="K24" s="16"/>
      <c r="L24" s="16"/>
      <c r="M24" s="16"/>
      <c r="N24" s="16"/>
      <c r="O24" s="1"/>
    </row>
    <row r="25" spans="1:15" x14ac:dyDescent="0.35">
      <c r="A25" s="16"/>
      <c r="B25" s="16"/>
      <c r="C25" s="16"/>
      <c r="D25" s="16"/>
      <c r="E25" s="1"/>
      <c r="F25" s="16"/>
      <c r="G25" s="16"/>
      <c r="H25" s="16"/>
      <c r="I25" s="16"/>
      <c r="J25" s="1"/>
      <c r="K25" s="16"/>
      <c r="L25" s="16"/>
      <c r="M25" s="16"/>
      <c r="N25" s="16"/>
      <c r="O25" s="1"/>
    </row>
    <row r="26" spans="1:15" x14ac:dyDescent="0.35">
      <c r="A26" s="16"/>
      <c r="B26" s="16"/>
      <c r="C26" s="16"/>
      <c r="D26" s="16"/>
      <c r="E26" s="1"/>
      <c r="F26" s="16"/>
      <c r="G26" s="16"/>
      <c r="H26" s="16"/>
      <c r="I26" s="16"/>
      <c r="J26" s="1"/>
      <c r="K26" s="16"/>
      <c r="L26" s="16"/>
      <c r="M26" s="16"/>
      <c r="N26" s="16"/>
      <c r="O26" s="1"/>
    </row>
    <row r="27" spans="1:15" x14ac:dyDescent="0.35">
      <c r="A27" s="16"/>
      <c r="B27" s="16"/>
      <c r="C27" s="16"/>
      <c r="D27" s="16"/>
      <c r="E27" s="1"/>
      <c r="F27" s="16"/>
      <c r="G27" s="16"/>
      <c r="H27" s="16"/>
      <c r="I27" s="16"/>
      <c r="J27" s="1"/>
      <c r="K27" s="16"/>
      <c r="L27" s="16"/>
      <c r="M27" s="16"/>
      <c r="N27" s="16"/>
      <c r="O27" s="1"/>
    </row>
    <row r="28" spans="1:15" x14ac:dyDescent="0.35">
      <c r="A28" s="16"/>
      <c r="B28" s="16"/>
      <c r="C28" s="16"/>
      <c r="D28" s="16"/>
      <c r="E28" s="1"/>
      <c r="F28" s="16"/>
      <c r="G28" s="16"/>
      <c r="H28" s="16"/>
      <c r="I28" s="16"/>
      <c r="J28" s="1"/>
      <c r="K28" s="16"/>
      <c r="L28" s="16"/>
      <c r="M28" s="16"/>
      <c r="N28" s="16"/>
      <c r="O28" s="1"/>
    </row>
    <row r="29" spans="1:15" x14ac:dyDescent="0.35">
      <c r="A29" s="16"/>
      <c r="B29" s="16"/>
      <c r="C29" s="16"/>
      <c r="D29" s="16"/>
      <c r="E29" s="1"/>
      <c r="F29" s="16"/>
      <c r="G29" s="16"/>
      <c r="H29" s="16"/>
      <c r="I29" s="16"/>
      <c r="J29" s="1"/>
      <c r="K29" s="16"/>
      <c r="L29" s="16"/>
      <c r="M29" s="16"/>
      <c r="N29" s="16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AR499"/>
  <sheetViews>
    <sheetView zoomScale="85" zoomScaleNormal="85" workbookViewId="0">
      <selection activeCell="T10" sqref="T10"/>
    </sheetView>
  </sheetViews>
  <sheetFormatPr baseColWidth="10" defaultRowHeight="14.5" x14ac:dyDescent="0.35"/>
  <cols>
    <col min="1" max="1" width="20.6328125" customWidth="1"/>
    <col min="2" max="2" width="11.906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1.08984375" customWidth="1"/>
    <col min="8" max="8" width="23.54296875" customWidth="1"/>
    <col min="9" max="9" width="34.7265625" customWidth="1"/>
    <col min="10" max="10" width="26.81640625" style="46" customWidth="1"/>
    <col min="13" max="13" width="11.90625" style="46" customWidth="1"/>
    <col min="14" max="14" width="12" customWidth="1"/>
    <col min="20" max="20" width="21.36328125" customWidth="1"/>
  </cols>
  <sheetData>
    <row r="1" spans="1:44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67" t="s">
        <v>25</v>
      </c>
      <c r="G1" s="67" t="s">
        <v>8</v>
      </c>
      <c r="H1" s="67" t="s">
        <v>105</v>
      </c>
      <c r="I1" s="67" t="s">
        <v>10</v>
      </c>
      <c r="J1" s="43"/>
      <c r="K1" s="70" t="s">
        <v>146</v>
      </c>
      <c r="L1" s="16"/>
      <c r="M1" s="69"/>
      <c r="N1" s="69"/>
      <c r="O1" s="16"/>
      <c r="P1" s="16"/>
      <c r="Q1" s="16"/>
      <c r="R1" s="16"/>
      <c r="S1" s="16"/>
      <c r="T1" s="16"/>
      <c r="U1" s="16"/>
      <c r="V1" s="16"/>
      <c r="W1" s="1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"/>
    </row>
    <row r="2" spans="1:44" x14ac:dyDescent="0.35">
      <c r="A2" s="58" t="s">
        <v>71</v>
      </c>
      <c r="B2" s="58">
        <f>'Résistance des engrenages'!B3</f>
        <v>3000</v>
      </c>
      <c r="C2" s="18" t="s">
        <v>4</v>
      </c>
      <c r="D2" s="19" t="s">
        <v>73</v>
      </c>
      <c r="E2" s="1"/>
      <c r="F2" s="90" t="s">
        <v>75</v>
      </c>
      <c r="G2" s="91">
        <f>'Résistance des engrenages'!G6</f>
        <v>20</v>
      </c>
      <c r="H2" s="27" t="s">
        <v>76</v>
      </c>
      <c r="I2" s="28" t="s">
        <v>77</v>
      </c>
      <c r="J2" s="43"/>
      <c r="K2" s="71" t="s">
        <v>147</v>
      </c>
      <c r="L2" s="16"/>
      <c r="M2" s="134" t="s">
        <v>201</v>
      </c>
      <c r="N2" s="134"/>
      <c r="O2" s="134"/>
      <c r="P2" s="134"/>
      <c r="Q2" s="134"/>
      <c r="R2" s="134"/>
      <c r="S2" s="134"/>
      <c r="T2" s="134"/>
      <c r="U2" s="16"/>
      <c r="V2" s="16"/>
      <c r="W2" s="1"/>
      <c r="X2" s="16"/>
      <c r="Y2" s="16"/>
      <c r="Z2" s="16"/>
      <c r="AA2" s="135" t="s">
        <v>202</v>
      </c>
      <c r="AB2" s="136"/>
      <c r="AC2" s="136"/>
      <c r="AD2" s="136"/>
      <c r="AE2" s="136"/>
      <c r="AF2" s="136"/>
      <c r="AG2" s="136"/>
      <c r="AH2" s="136"/>
      <c r="AI2" s="136"/>
      <c r="AJ2" s="136"/>
      <c r="AK2" s="136"/>
      <c r="AL2" s="136"/>
      <c r="AM2" s="136"/>
      <c r="AN2" s="137"/>
      <c r="AO2" s="16"/>
      <c r="AP2" s="16"/>
      <c r="AQ2" s="16"/>
      <c r="AR2" s="1"/>
    </row>
    <row r="3" spans="1:44" x14ac:dyDescent="0.35">
      <c r="A3" s="58" t="s">
        <v>72</v>
      </c>
      <c r="B3" s="58">
        <f>'Résistance des engrenages'!B2</f>
        <v>1500</v>
      </c>
      <c r="C3" s="88" t="s">
        <v>2</v>
      </c>
      <c r="D3" s="41" t="s">
        <v>74</v>
      </c>
      <c r="E3" s="1"/>
      <c r="F3" s="90" t="s">
        <v>44</v>
      </c>
      <c r="G3" s="91">
        <f>'Résistance des engrenages'!G7</f>
        <v>30</v>
      </c>
      <c r="H3" s="29" t="s">
        <v>76</v>
      </c>
      <c r="I3" s="30" t="s">
        <v>78</v>
      </c>
      <c r="J3" s="43"/>
      <c r="K3" s="16"/>
      <c r="L3" s="16"/>
      <c r="M3" s="134"/>
      <c r="N3" s="134"/>
      <c r="O3" s="134"/>
      <c r="P3" s="134"/>
      <c r="Q3" s="134"/>
      <c r="R3" s="134"/>
      <c r="S3" s="134"/>
      <c r="T3" s="134"/>
      <c r="U3" s="16"/>
      <c r="V3" s="16"/>
      <c r="W3" s="1"/>
      <c r="X3" s="16"/>
      <c r="Y3" s="16"/>
      <c r="Z3" s="16"/>
      <c r="AA3" s="138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40"/>
      <c r="AO3" s="16"/>
      <c r="AP3" s="16"/>
      <c r="AQ3" s="16"/>
      <c r="AR3" s="1"/>
    </row>
    <row r="4" spans="1:44" ht="15" thickBot="1" x14ac:dyDescent="0.4">
      <c r="A4" s="16"/>
      <c r="B4" s="16"/>
      <c r="C4" s="16"/>
      <c r="D4" s="16"/>
      <c r="E4" s="1"/>
      <c r="F4" s="90" t="s">
        <v>18</v>
      </c>
      <c r="G4" s="91">
        <f>'Résistance des engrenages'!G2/2</f>
        <v>30</v>
      </c>
      <c r="H4" s="42" t="s">
        <v>28</v>
      </c>
      <c r="I4" s="41" t="s">
        <v>106</v>
      </c>
      <c r="J4" s="43"/>
      <c r="K4" s="16"/>
      <c r="L4" s="16"/>
      <c r="M4" s="134"/>
      <c r="N4" s="134"/>
      <c r="O4" s="134"/>
      <c r="P4" s="134"/>
      <c r="Q4" s="134"/>
      <c r="R4" s="134"/>
      <c r="S4" s="134"/>
      <c r="T4" s="134"/>
      <c r="U4" s="16"/>
      <c r="V4" s="16"/>
      <c r="W4" s="1"/>
      <c r="X4" s="16"/>
      <c r="Y4" s="16"/>
      <c r="Z4" s="16"/>
      <c r="AA4" s="141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3"/>
      <c r="AO4" s="16"/>
      <c r="AP4" s="16"/>
      <c r="AQ4" s="16"/>
      <c r="AR4" s="1"/>
    </row>
    <row r="5" spans="1:44" x14ac:dyDescent="0.35">
      <c r="A5" s="74"/>
      <c r="B5" s="16"/>
      <c r="C5" s="16"/>
      <c r="D5" s="16"/>
      <c r="E5" s="1"/>
      <c r="F5" s="90" t="s">
        <v>91</v>
      </c>
      <c r="G5" s="91">
        <v>45</v>
      </c>
      <c r="H5" s="29" t="s">
        <v>28</v>
      </c>
      <c r="I5" s="30" t="s">
        <v>92</v>
      </c>
      <c r="J5" s="43"/>
      <c r="K5" s="16"/>
      <c r="L5" s="16"/>
      <c r="M5" s="69"/>
      <c r="N5" s="69"/>
      <c r="O5" s="16"/>
      <c r="P5" s="16"/>
      <c r="Q5" s="16"/>
      <c r="R5" s="16"/>
      <c r="S5" s="16"/>
      <c r="T5" s="16"/>
      <c r="U5" s="16"/>
      <c r="V5" s="16"/>
      <c r="W5" s="1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"/>
    </row>
    <row r="6" spans="1:44" x14ac:dyDescent="0.35">
      <c r="A6" s="74"/>
      <c r="B6" s="16"/>
      <c r="C6" s="16"/>
      <c r="D6" s="16"/>
      <c r="E6" s="1"/>
      <c r="F6" s="90" t="s">
        <v>213</v>
      </c>
      <c r="G6" s="91">
        <v>18</v>
      </c>
      <c r="H6" s="29" t="s">
        <v>28</v>
      </c>
      <c r="I6" s="30" t="s">
        <v>215</v>
      </c>
      <c r="J6" s="43"/>
      <c r="K6" s="16"/>
      <c r="L6" s="16"/>
      <c r="M6" s="69"/>
      <c r="N6" s="69"/>
      <c r="O6" s="16"/>
      <c r="P6" s="16"/>
      <c r="Q6" s="16"/>
      <c r="R6" s="16"/>
      <c r="S6" s="16"/>
      <c r="T6" s="16"/>
      <c r="U6" s="16"/>
      <c r="V6" s="16"/>
      <c r="W6" s="1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"/>
    </row>
    <row r="7" spans="1:44" ht="15" thickBot="1" x14ac:dyDescent="0.4">
      <c r="A7" s="61"/>
      <c r="B7" s="1"/>
      <c r="C7" s="1"/>
      <c r="D7" s="1"/>
      <c r="E7" s="1"/>
      <c r="F7" s="90" t="s">
        <v>214</v>
      </c>
      <c r="G7" s="91">
        <v>30</v>
      </c>
      <c r="H7" s="27" t="s">
        <v>28</v>
      </c>
      <c r="I7" s="28" t="s">
        <v>216</v>
      </c>
      <c r="J7" s="43"/>
      <c r="K7" s="16"/>
      <c r="L7" s="16"/>
      <c r="M7" s="69"/>
      <c r="N7" s="69"/>
      <c r="O7" s="16"/>
      <c r="P7" s="16"/>
      <c r="Q7" s="16"/>
      <c r="R7" s="16"/>
      <c r="S7" s="16"/>
      <c r="T7" s="16"/>
      <c r="U7" s="16"/>
      <c r="V7" s="16"/>
      <c r="W7" s="1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"/>
    </row>
    <row r="8" spans="1:44" ht="15" thickBot="1" x14ac:dyDescent="0.4">
      <c r="A8" s="68" t="s">
        <v>104</v>
      </c>
      <c r="B8" s="67" t="s">
        <v>8</v>
      </c>
      <c r="C8" s="67" t="s">
        <v>105</v>
      </c>
      <c r="D8" s="67" t="s">
        <v>10</v>
      </c>
      <c r="E8" s="1"/>
      <c r="F8" s="113" t="s">
        <v>93</v>
      </c>
      <c r="G8" s="113"/>
      <c r="H8" s="114"/>
      <c r="I8" s="114"/>
      <c r="J8" s="43"/>
      <c r="K8" s="16"/>
      <c r="L8" s="122" t="s">
        <v>205</v>
      </c>
      <c r="M8" s="123"/>
      <c r="N8" s="126">
        <f>0.000034</f>
        <v>3.4E-5</v>
      </c>
      <c r="O8" s="16"/>
      <c r="P8" s="16"/>
      <c r="Q8" s="16"/>
      <c r="R8" s="128" t="s">
        <v>204</v>
      </c>
      <c r="S8" s="129"/>
      <c r="T8" s="132">
        <v>6.7500000000000001E-5</v>
      </c>
      <c r="U8" s="16"/>
      <c r="V8" s="16"/>
      <c r="W8" s="1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"/>
    </row>
    <row r="9" spans="1:44" ht="15" thickBot="1" x14ac:dyDescent="0.4">
      <c r="A9" s="37" t="s">
        <v>79</v>
      </c>
      <c r="B9" s="36">
        <f>2*B3/60*PI()</f>
        <v>157.07963267948966</v>
      </c>
      <c r="C9" s="98" t="s">
        <v>80</v>
      </c>
      <c r="D9" s="39" t="s">
        <v>81</v>
      </c>
      <c r="E9" s="1"/>
      <c r="F9" s="90" t="s">
        <v>121</v>
      </c>
      <c r="G9" s="91">
        <v>0</v>
      </c>
      <c r="H9" s="23" t="s">
        <v>72</v>
      </c>
      <c r="I9" s="24" t="s">
        <v>122</v>
      </c>
      <c r="J9" s="43"/>
      <c r="K9" s="16"/>
      <c r="L9" s="124"/>
      <c r="M9" s="125"/>
      <c r="N9" s="127"/>
      <c r="O9" s="16"/>
      <c r="P9" s="16"/>
      <c r="Q9" s="16"/>
      <c r="R9" s="130"/>
      <c r="S9" s="131"/>
      <c r="T9" s="133"/>
      <c r="U9" s="16"/>
      <c r="V9" s="16"/>
      <c r="W9" s="1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"/>
    </row>
    <row r="10" spans="1:44" ht="15" thickBot="1" x14ac:dyDescent="0.4">
      <c r="A10" s="37" t="s">
        <v>82</v>
      </c>
      <c r="B10" s="36">
        <f>B2/B9*1000</f>
        <v>19098.593171027438</v>
      </c>
      <c r="C10" s="99" t="s">
        <v>83</v>
      </c>
      <c r="D10" s="38" t="s">
        <v>84</v>
      </c>
      <c r="E10" s="1"/>
      <c r="F10" s="90" t="s">
        <v>130</v>
      </c>
      <c r="G10" s="91">
        <v>2</v>
      </c>
      <c r="H10" s="66">
        <v>1</v>
      </c>
      <c r="I10" s="24" t="s">
        <v>129</v>
      </c>
      <c r="J10" s="43"/>
      <c r="K10" s="16"/>
      <c r="L10" s="16"/>
      <c r="M10" s="69"/>
      <c r="N10" s="69"/>
      <c r="O10" s="16"/>
      <c r="P10" s="16"/>
      <c r="Q10" s="16"/>
      <c r="R10" s="16"/>
      <c r="S10" s="16"/>
      <c r="T10" s="16"/>
      <c r="U10" s="16"/>
      <c r="V10" s="16"/>
      <c r="W10" s="1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"/>
    </row>
    <row r="11" spans="1:44" ht="16" thickBot="1" x14ac:dyDescent="0.4">
      <c r="A11" s="37" t="s">
        <v>87</v>
      </c>
      <c r="B11" s="36">
        <f>B10/G4</f>
        <v>636.61977236758128</v>
      </c>
      <c r="C11" s="98" t="s">
        <v>72</v>
      </c>
      <c r="D11" s="39" t="s">
        <v>88</v>
      </c>
      <c r="E11" s="1"/>
      <c r="F11" s="93" t="s">
        <v>131</v>
      </c>
      <c r="G11" s="94">
        <v>16</v>
      </c>
      <c r="H11" s="81" t="s">
        <v>28</v>
      </c>
      <c r="I11" s="81" t="s">
        <v>136</v>
      </c>
      <c r="J11" s="43"/>
      <c r="K11" s="16"/>
      <c r="L11" s="16"/>
      <c r="M11" s="69"/>
      <c r="N11" s="69"/>
      <c r="O11" s="16"/>
      <c r="P11" s="16"/>
      <c r="Q11" s="16"/>
      <c r="R11" s="16"/>
      <c r="S11" s="16"/>
      <c r="T11" s="16"/>
      <c r="U11" s="16"/>
      <c r="V11" s="16"/>
      <c r="W11" s="1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"/>
    </row>
    <row r="12" spans="1:44" ht="29" x14ac:dyDescent="0.35">
      <c r="A12" s="37" t="s">
        <v>85</v>
      </c>
      <c r="B12" s="36">
        <f>B11*TAN(RADIANS(G3))</f>
        <v>367.55259694786133</v>
      </c>
      <c r="C12" s="99" t="s">
        <v>72</v>
      </c>
      <c r="D12" s="38" t="s">
        <v>89</v>
      </c>
      <c r="E12" s="1"/>
      <c r="F12" s="90" t="s">
        <v>144</v>
      </c>
      <c r="G12" s="91">
        <v>225</v>
      </c>
      <c r="H12" s="27" t="s">
        <v>143</v>
      </c>
      <c r="I12" s="34" t="s">
        <v>203</v>
      </c>
      <c r="J12" s="43"/>
      <c r="K12" s="16"/>
      <c r="L12" s="16"/>
      <c r="M12" s="69"/>
      <c r="N12" s="16"/>
      <c r="O12" s="16"/>
      <c r="P12" s="16"/>
      <c r="Q12" s="16"/>
      <c r="R12" s="16"/>
      <c r="S12" s="16"/>
      <c r="T12" s="16"/>
      <c r="U12" s="16"/>
      <c r="V12" s="16"/>
      <c r="W12" s="1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"/>
    </row>
    <row r="13" spans="1:44" x14ac:dyDescent="0.35">
      <c r="A13" s="37" t="s">
        <v>86</v>
      </c>
      <c r="B13" s="36">
        <f>-B11*TAN(RADIANS(G2))/COS(RADIANS(G3))</f>
        <v>-267.55640963252824</v>
      </c>
      <c r="C13" s="98" t="s">
        <v>72</v>
      </c>
      <c r="D13" s="39" t="s">
        <v>90</v>
      </c>
      <c r="E13" s="1"/>
      <c r="F13" s="90" t="s">
        <v>145</v>
      </c>
      <c r="G13" s="91">
        <f>IF(G5/G11&lt;5,RADIANS(2/3),IF(G5/G11&gt;7,RADIANS(1/4),"A definir"))</f>
        <v>1.1635528346628864E-2</v>
      </c>
      <c r="H13" s="25" t="s">
        <v>164</v>
      </c>
      <c r="I13" s="26" t="s">
        <v>200</v>
      </c>
      <c r="J13" s="43"/>
      <c r="K13" s="16"/>
      <c r="L13" s="16"/>
      <c r="M13" s="69"/>
      <c r="N13" s="16"/>
      <c r="O13" s="16"/>
      <c r="P13" s="16"/>
      <c r="Q13" s="16"/>
      <c r="R13" s="16"/>
      <c r="S13" s="16"/>
      <c r="T13" s="16"/>
      <c r="U13" s="16"/>
      <c r="V13" s="16"/>
      <c r="W13" s="1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"/>
    </row>
    <row r="14" spans="1:44" x14ac:dyDescent="0.35">
      <c r="A14" s="37" t="s">
        <v>94</v>
      </c>
      <c r="B14" s="36">
        <f>-B12</f>
        <v>-367.55259694786133</v>
      </c>
      <c r="C14" s="99" t="s">
        <v>72</v>
      </c>
      <c r="D14" s="38" t="s">
        <v>99</v>
      </c>
      <c r="E14" s="1"/>
      <c r="F14" s="90" t="s">
        <v>151</v>
      </c>
      <c r="G14" s="91">
        <f>IF(B3&gt;500,G5/3000,G5/2000)</f>
        <v>1.4999999999999999E-2</v>
      </c>
      <c r="H14" s="29" t="s">
        <v>28</v>
      </c>
      <c r="I14" s="30" t="s">
        <v>199</v>
      </c>
      <c r="J14" s="43"/>
      <c r="K14" s="16"/>
      <c r="L14" s="16"/>
      <c r="M14" s="69"/>
      <c r="N14" s="16"/>
      <c r="O14" s="16"/>
      <c r="P14" s="16"/>
      <c r="Q14" s="16"/>
      <c r="R14" s="16"/>
      <c r="S14" s="16"/>
      <c r="T14" s="16"/>
      <c r="U14" s="16"/>
      <c r="V14" s="16"/>
      <c r="W14" s="1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"/>
    </row>
    <row r="15" spans="1:44" x14ac:dyDescent="0.35">
      <c r="A15" s="37" t="s">
        <v>95</v>
      </c>
      <c r="B15" s="36">
        <f>-B11*(G5-G6)/G5</f>
        <v>-381.9718634205488</v>
      </c>
      <c r="C15" s="98" t="s">
        <v>72</v>
      </c>
      <c r="D15" s="39" t="s">
        <v>100</v>
      </c>
      <c r="E15" s="1"/>
      <c r="F15" s="90" t="s">
        <v>148</v>
      </c>
      <c r="G15" s="91" t="s">
        <v>146</v>
      </c>
      <c r="H15" s="31">
        <v>1</v>
      </c>
      <c r="I15" s="30" t="s">
        <v>198</v>
      </c>
      <c r="J15" s="43"/>
      <c r="K15" s="16"/>
      <c r="L15" s="16"/>
      <c r="M15" s="69"/>
      <c r="N15" s="16"/>
      <c r="O15" s="16"/>
      <c r="P15" s="16"/>
      <c r="Q15" s="16"/>
      <c r="R15" s="16"/>
      <c r="S15" s="16"/>
      <c r="T15" s="16"/>
      <c r="U15" s="16"/>
      <c r="V15" s="16"/>
      <c r="W15" s="1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"/>
    </row>
    <row r="16" spans="1:44" ht="14.5" customHeight="1" x14ac:dyDescent="0.35">
      <c r="A16" s="37" t="s">
        <v>96</v>
      </c>
      <c r="B16" s="36">
        <f>-(B13*G5-G6*B13+G7*B12)/(G5)</f>
        <v>-84.501218852390608</v>
      </c>
      <c r="C16" s="99" t="s">
        <v>72</v>
      </c>
      <c r="D16" s="38" t="s">
        <v>101</v>
      </c>
      <c r="E16" s="1"/>
      <c r="F16" s="90" t="s">
        <v>149</v>
      </c>
      <c r="G16" s="91">
        <f>IF(G15="large",1/1500,1/500)</f>
        <v>6.6666666666666664E-4</v>
      </c>
      <c r="H16" s="32">
        <v>1</v>
      </c>
      <c r="I16" s="26" t="s">
        <v>197</v>
      </c>
      <c r="J16" s="43"/>
      <c r="K16" s="16"/>
      <c r="L16" s="16"/>
      <c r="M16" s="69"/>
      <c r="N16" s="16"/>
      <c r="O16" s="16"/>
      <c r="P16" s="16"/>
      <c r="Q16" s="16"/>
      <c r="R16" s="16"/>
      <c r="S16" s="16"/>
      <c r="T16" s="16"/>
      <c r="U16" s="16"/>
      <c r="V16" s="16"/>
      <c r="W16" s="1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"/>
    </row>
    <row r="17" spans="1:44" x14ac:dyDescent="0.35">
      <c r="A17" s="37" t="s">
        <v>97</v>
      </c>
      <c r="B17" s="36">
        <f>-(G6*B11)/(G5)</f>
        <v>-254.64790894703251</v>
      </c>
      <c r="C17" s="98" t="s">
        <v>72</v>
      </c>
      <c r="D17" s="39" t="s">
        <v>102</v>
      </c>
      <c r="E17" s="1"/>
      <c r="F17" s="90" t="s">
        <v>150</v>
      </c>
      <c r="G17" s="91">
        <v>3</v>
      </c>
      <c r="H17" s="29" t="s">
        <v>76</v>
      </c>
      <c r="I17" s="30" t="s">
        <v>196</v>
      </c>
      <c r="J17" s="43"/>
      <c r="K17" s="16"/>
      <c r="L17" s="16"/>
      <c r="M17" s="69"/>
      <c r="N17" s="16"/>
      <c r="O17" s="16"/>
      <c r="P17" s="16"/>
      <c r="Q17" s="16"/>
      <c r="R17" s="16"/>
      <c r="S17" s="16"/>
      <c r="T17" s="16"/>
      <c r="U17" s="16"/>
      <c r="V17" s="16"/>
      <c r="W17" s="1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"/>
    </row>
    <row r="18" spans="1:44" x14ac:dyDescent="0.35">
      <c r="A18" s="37" t="s">
        <v>98</v>
      </c>
      <c r="B18" s="36">
        <f>-(G6*B13-G7*B12)/(G5)</f>
        <v>352.05762848491884</v>
      </c>
      <c r="C18" s="99" t="s">
        <v>72</v>
      </c>
      <c r="D18" s="38" t="s">
        <v>103</v>
      </c>
      <c r="E18" s="1"/>
      <c r="F18" s="90" t="s">
        <v>156</v>
      </c>
      <c r="G18" s="92">
        <v>190000</v>
      </c>
      <c r="H18" s="25" t="s">
        <v>143</v>
      </c>
      <c r="I18" s="26" t="s">
        <v>161</v>
      </c>
      <c r="J18" s="43"/>
      <c r="K18" s="16"/>
      <c r="L18" s="16"/>
      <c r="M18" s="69"/>
      <c r="N18" s="16"/>
      <c r="O18" s="16"/>
      <c r="P18" s="16"/>
      <c r="Q18" s="16"/>
      <c r="R18" s="16"/>
      <c r="S18" s="16"/>
      <c r="T18" s="16"/>
      <c r="U18" s="16"/>
      <c r="V18" s="16"/>
      <c r="W18" s="1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"/>
    </row>
    <row r="19" spans="1:44" ht="29" x14ac:dyDescent="0.35">
      <c r="A19" s="37" t="s">
        <v>132</v>
      </c>
      <c r="B19" s="36">
        <f>G12/MAX(M41:M491)</f>
        <v>7.7123739556722173</v>
      </c>
      <c r="C19" s="100">
        <v>1</v>
      </c>
      <c r="D19" s="40" t="s">
        <v>134</v>
      </c>
      <c r="E19" s="1"/>
      <c r="F19" s="90" t="s">
        <v>157</v>
      </c>
      <c r="G19" s="92">
        <f>G18/(2*(1+0.3))</f>
        <v>73076.923076923078</v>
      </c>
      <c r="H19" s="29" t="s">
        <v>143</v>
      </c>
      <c r="I19" s="30" t="s">
        <v>162</v>
      </c>
      <c r="J19" s="43"/>
      <c r="K19" s="16"/>
      <c r="L19" s="16"/>
      <c r="M19" s="69"/>
      <c r="N19" s="16"/>
      <c r="O19" s="16"/>
      <c r="P19" s="16"/>
      <c r="Q19" s="16"/>
      <c r="R19" s="16"/>
      <c r="S19" s="16"/>
      <c r="T19" s="16"/>
      <c r="U19" s="16"/>
      <c r="V19" s="16"/>
      <c r="W19" s="1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"/>
    </row>
    <row r="20" spans="1:44" ht="29" x14ac:dyDescent="0.35">
      <c r="A20" s="37" t="s">
        <v>133</v>
      </c>
      <c r="B20" s="6" t="str">
        <f>IF(B19&gt;G10,"Oui","Non")</f>
        <v>Oui</v>
      </c>
      <c r="C20" s="99" t="s">
        <v>209</v>
      </c>
      <c r="D20" s="38" t="s">
        <v>135</v>
      </c>
      <c r="E20" s="1"/>
      <c r="F20" s="90" t="s">
        <v>192</v>
      </c>
      <c r="G20" s="91">
        <v>0</v>
      </c>
      <c r="H20" s="25" t="s">
        <v>28</v>
      </c>
      <c r="I20" s="33" t="s">
        <v>193</v>
      </c>
      <c r="J20" s="43"/>
      <c r="K20" s="16"/>
      <c r="L20" s="16"/>
      <c r="M20" s="69"/>
      <c r="N20" s="16"/>
      <c r="O20" s="16"/>
      <c r="P20" s="16"/>
      <c r="Q20" s="16"/>
      <c r="R20" s="16"/>
      <c r="S20" s="16"/>
      <c r="T20" s="16"/>
      <c r="U20" s="16"/>
      <c r="V20" s="16"/>
      <c r="W20" s="1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"/>
    </row>
    <row r="21" spans="1:44" ht="29" x14ac:dyDescent="0.35">
      <c r="A21" s="37" t="s">
        <v>166</v>
      </c>
      <c r="B21" s="63" cm="1">
        <f t="array" ref="B21">MAX(ABS(F41:F491))/(G19*B31)</f>
        <v>4.0620129132927354E-5</v>
      </c>
      <c r="C21" s="98" t="s">
        <v>164</v>
      </c>
      <c r="D21" s="39" t="s">
        <v>165</v>
      </c>
      <c r="E21" s="1"/>
      <c r="F21" s="90" t="s">
        <v>194</v>
      </c>
      <c r="G21" s="91">
        <v>0</v>
      </c>
      <c r="H21" s="29" t="s">
        <v>28</v>
      </c>
      <c r="I21" s="35" t="s">
        <v>195</v>
      </c>
      <c r="J21" s="43"/>
      <c r="K21" s="16"/>
      <c r="L21" s="16"/>
      <c r="M21" s="69"/>
      <c r="N21" s="16"/>
      <c r="O21" s="16"/>
      <c r="P21" s="16"/>
      <c r="Q21" s="16"/>
      <c r="R21" s="16"/>
      <c r="S21" s="16"/>
      <c r="T21" s="16"/>
      <c r="U21" s="16"/>
      <c r="V21" s="16"/>
      <c r="W21" s="1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"/>
    </row>
    <row r="22" spans="1:44" x14ac:dyDescent="0.35">
      <c r="A22" s="37" t="s">
        <v>155</v>
      </c>
      <c r="B22" s="4" t="str">
        <f>IF(B21&lt;G13,"Oui","Non")</f>
        <v>Oui</v>
      </c>
      <c r="C22" s="99" t="s">
        <v>209</v>
      </c>
      <c r="D22" s="38" t="s">
        <v>154</v>
      </c>
      <c r="E22" s="1"/>
      <c r="F22" s="73"/>
      <c r="G22" s="16"/>
      <c r="H22" s="16"/>
      <c r="I22" s="16"/>
      <c r="J22" s="43"/>
      <c r="K22" s="16"/>
      <c r="L22" s="16"/>
      <c r="M22" s="69"/>
      <c r="N22" s="16"/>
      <c r="O22" s="16"/>
      <c r="P22" s="16"/>
      <c r="Q22" s="16"/>
      <c r="R22" s="16"/>
      <c r="S22" s="16"/>
      <c r="T22" s="16"/>
      <c r="U22" s="16"/>
      <c r="V22" s="16"/>
      <c r="W22" s="1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"/>
    </row>
    <row r="23" spans="1:44" x14ac:dyDescent="0.35">
      <c r="A23" s="37" t="s">
        <v>168</v>
      </c>
      <c r="B23" s="36">
        <f>MAX(U41:U491)</f>
        <v>1.2342205375802825E-2</v>
      </c>
      <c r="C23" s="99" t="s">
        <v>28</v>
      </c>
      <c r="D23" s="38" t="s">
        <v>169</v>
      </c>
      <c r="E23" s="1"/>
      <c r="F23" s="16"/>
      <c r="G23" s="16"/>
      <c r="H23" s="16"/>
      <c r="I23" s="16"/>
      <c r="J23" s="43"/>
      <c r="K23" s="16"/>
      <c r="L23" s="16"/>
      <c r="M23" s="69"/>
      <c r="N23" s="16"/>
      <c r="O23" s="16"/>
      <c r="P23" s="16"/>
      <c r="Q23" s="16"/>
      <c r="R23" s="16"/>
      <c r="S23" s="16"/>
      <c r="T23" s="16"/>
      <c r="U23" s="16"/>
      <c r="V23" s="16"/>
      <c r="W23" s="1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"/>
    </row>
    <row r="24" spans="1:44" x14ac:dyDescent="0.35">
      <c r="A24" s="37" t="s">
        <v>170</v>
      </c>
      <c r="B24" s="4" t="str">
        <f>IF(B23&lt;G14,"Oui","Non")</f>
        <v>Oui</v>
      </c>
      <c r="C24" s="98" t="s">
        <v>209</v>
      </c>
      <c r="D24" s="39" t="s">
        <v>153</v>
      </c>
      <c r="E24" s="1"/>
      <c r="F24" s="16"/>
      <c r="G24" s="16"/>
      <c r="H24" s="16"/>
      <c r="I24" s="16"/>
      <c r="J24" s="43"/>
      <c r="K24" s="16"/>
      <c r="L24" s="16"/>
      <c r="M24" s="69"/>
      <c r="N24" s="16"/>
      <c r="O24" s="16"/>
      <c r="P24" s="16"/>
      <c r="Q24" s="16"/>
      <c r="R24" s="16"/>
      <c r="S24" s="16"/>
      <c r="T24" s="16"/>
      <c r="U24" s="16"/>
      <c r="V24" s="16"/>
      <c r="W24" s="1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"/>
    </row>
    <row r="25" spans="1:44" x14ac:dyDescent="0.35">
      <c r="A25" s="37" t="s">
        <v>189</v>
      </c>
      <c r="B25" s="36">
        <f>MAX(T41:T491)</f>
        <v>8.4343064669635128E-5</v>
      </c>
      <c r="C25" s="101">
        <v>1</v>
      </c>
      <c r="D25" s="38" t="s">
        <v>208</v>
      </c>
      <c r="E25" s="1"/>
      <c r="F25" s="16"/>
      <c r="G25" s="16"/>
      <c r="H25" s="16"/>
      <c r="I25" s="16"/>
      <c r="J25" s="43"/>
      <c r="K25" s="16"/>
      <c r="L25" s="16"/>
      <c r="M25" s="69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"/>
    </row>
    <row r="26" spans="1:44" x14ac:dyDescent="0.35">
      <c r="A26" s="37" t="s">
        <v>171</v>
      </c>
      <c r="B26" s="4" t="str">
        <f>IF(B25&lt;G16,"Oui","Non")</f>
        <v>Oui</v>
      </c>
      <c r="C26" s="98" t="s">
        <v>209</v>
      </c>
      <c r="D26" s="39" t="s">
        <v>152</v>
      </c>
      <c r="E26" s="1"/>
      <c r="F26" s="16"/>
      <c r="G26" s="16"/>
      <c r="H26" s="16"/>
      <c r="I26" s="16"/>
      <c r="J26" s="43"/>
      <c r="K26" s="16"/>
      <c r="L26" s="16"/>
      <c r="M26" s="69"/>
      <c r="N26" s="16"/>
      <c r="O26" s="16"/>
      <c r="P26" s="16"/>
      <c r="Q26" s="16"/>
      <c r="R26" s="16"/>
      <c r="S26" s="16"/>
      <c r="T26" s="16"/>
      <c r="U26" s="16"/>
      <c r="V26" s="16"/>
      <c r="W26" s="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"/>
    </row>
    <row r="27" spans="1:44" x14ac:dyDescent="0.35">
      <c r="A27" s="37" t="s">
        <v>190</v>
      </c>
      <c r="B27" s="36">
        <f>DEGREES(ATAN(T41))</f>
        <v>4.3303822581202966E-3</v>
      </c>
      <c r="C27" s="99" t="s">
        <v>76</v>
      </c>
      <c r="D27" s="38" t="s">
        <v>210</v>
      </c>
      <c r="E27" s="1"/>
      <c r="F27" s="16"/>
      <c r="G27" s="16"/>
      <c r="H27" s="16"/>
      <c r="I27" s="16"/>
      <c r="J27" s="43"/>
      <c r="K27" s="16"/>
      <c r="L27" s="16"/>
      <c r="M27" s="69"/>
      <c r="N27" s="16"/>
      <c r="O27" s="16"/>
      <c r="P27" s="16"/>
      <c r="Q27" s="16"/>
      <c r="R27" s="16"/>
      <c r="S27" s="16"/>
      <c r="T27" s="16"/>
      <c r="U27" s="16"/>
      <c r="V27" s="16"/>
      <c r="W27" s="1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"/>
    </row>
    <row r="28" spans="1:44" x14ac:dyDescent="0.35">
      <c r="A28" s="37" t="s">
        <v>191</v>
      </c>
      <c r="B28" s="64">
        <f>DEGREES(ATAN(T491))</f>
        <v>4.8325016253099847E-3</v>
      </c>
      <c r="C28" s="98" t="s">
        <v>76</v>
      </c>
      <c r="D28" s="39" t="s">
        <v>211</v>
      </c>
      <c r="E28" s="1"/>
      <c r="F28" s="16"/>
      <c r="G28" s="16"/>
      <c r="H28" s="16"/>
      <c r="I28" s="16"/>
      <c r="J28" s="43"/>
      <c r="K28" s="16"/>
      <c r="L28" s="16"/>
      <c r="M28" s="69"/>
      <c r="N28" s="16"/>
      <c r="O28" s="16"/>
      <c r="P28" s="16"/>
      <c r="Q28" s="16"/>
      <c r="R28" s="16"/>
      <c r="S28" s="16"/>
      <c r="T28" s="16"/>
      <c r="U28" s="16"/>
      <c r="V28" s="16"/>
      <c r="W28" s="1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"/>
    </row>
    <row r="29" spans="1:44" ht="15" thickBot="1" x14ac:dyDescent="0.4">
      <c r="A29" s="62" t="s">
        <v>172</v>
      </c>
      <c r="B29" s="65" t="str">
        <f>IF(MAX(B27:B28)&lt;G17,"Oui","Non")</f>
        <v>Oui</v>
      </c>
      <c r="C29" s="99" t="s">
        <v>209</v>
      </c>
      <c r="D29" s="38" t="s">
        <v>187</v>
      </c>
      <c r="E29" s="1"/>
      <c r="F29" s="16"/>
      <c r="G29" s="16"/>
      <c r="H29" s="16"/>
      <c r="I29" s="16"/>
      <c r="J29" s="43"/>
      <c r="K29" s="16"/>
      <c r="L29" s="16"/>
      <c r="M29" s="69"/>
      <c r="N29" s="16"/>
      <c r="O29" s="16"/>
      <c r="P29" s="16"/>
      <c r="Q29" s="16"/>
      <c r="R29" s="16"/>
      <c r="S29" s="16"/>
      <c r="T29" s="16"/>
      <c r="U29" s="16"/>
      <c r="V29" s="16"/>
      <c r="W29" s="1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"/>
    </row>
    <row r="30" spans="1:44" ht="15" thickBot="1" x14ac:dyDescent="0.4">
      <c r="A30" s="117" t="s">
        <v>167</v>
      </c>
      <c r="B30" s="120"/>
      <c r="C30" s="120"/>
      <c r="D30" s="121"/>
      <c r="E30" s="1"/>
      <c r="F30" s="16"/>
      <c r="G30" s="16"/>
      <c r="H30" s="16"/>
      <c r="I30" s="16"/>
      <c r="J30" s="43"/>
      <c r="K30" s="16"/>
      <c r="L30" s="16"/>
      <c r="M30" s="69"/>
      <c r="N30" s="16"/>
      <c r="O30" s="16"/>
      <c r="P30" s="16"/>
      <c r="Q30" s="16"/>
      <c r="R30" s="16"/>
      <c r="S30" s="16"/>
      <c r="T30" s="16"/>
      <c r="U30" s="16"/>
      <c r="V30" s="16"/>
      <c r="W30" s="1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"/>
    </row>
    <row r="31" spans="1:44" ht="15" thickBot="1" x14ac:dyDescent="0.4">
      <c r="A31" s="77" t="s">
        <v>159</v>
      </c>
      <c r="B31" s="78">
        <f>PI()*G11^4/32</f>
        <v>6433.9817545518963</v>
      </c>
      <c r="C31" s="79" t="s">
        <v>160</v>
      </c>
      <c r="D31" s="80" t="s">
        <v>163</v>
      </c>
      <c r="E31" s="1"/>
      <c r="F31" s="16"/>
      <c r="G31" s="16"/>
      <c r="H31" s="16"/>
      <c r="I31" s="16"/>
      <c r="J31" s="43"/>
      <c r="K31" s="16"/>
      <c r="L31" s="16"/>
      <c r="M31" s="69"/>
      <c r="N31" s="16"/>
      <c r="O31" s="16"/>
      <c r="P31" s="16"/>
      <c r="Q31" s="16"/>
      <c r="R31" s="16"/>
      <c r="S31" s="16"/>
      <c r="T31" s="16"/>
      <c r="U31" s="16"/>
      <c r="V31" s="16"/>
      <c r="W31" s="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"/>
    </row>
    <row r="32" spans="1:44" ht="15" thickBot="1" x14ac:dyDescent="0.4">
      <c r="A32" s="117" t="s">
        <v>206</v>
      </c>
      <c r="B32" s="120"/>
      <c r="C32" s="120"/>
      <c r="D32" s="121"/>
      <c r="E32" s="1"/>
      <c r="F32" s="16"/>
      <c r="G32" s="16"/>
      <c r="H32" s="16"/>
      <c r="I32" s="16"/>
      <c r="J32" s="43"/>
      <c r="K32" s="16"/>
      <c r="L32" s="16"/>
      <c r="M32" s="69"/>
      <c r="N32" s="16"/>
      <c r="O32" s="16"/>
      <c r="P32" s="16"/>
      <c r="Q32" s="16"/>
      <c r="R32" s="16"/>
      <c r="S32" s="16"/>
      <c r="T32" s="16"/>
      <c r="U32" s="16"/>
      <c r="V32" s="16"/>
      <c r="W32" s="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"/>
    </row>
    <row r="33" spans="1:44" ht="15" thickBot="1" x14ac:dyDescent="0.4">
      <c r="A33" s="116" t="s">
        <v>207</v>
      </c>
      <c r="B33" s="116"/>
      <c r="C33" s="116"/>
      <c r="D33" s="116"/>
      <c r="E33" s="1"/>
      <c r="F33" s="16"/>
      <c r="G33" s="16"/>
      <c r="H33" s="16"/>
      <c r="I33" s="16"/>
      <c r="J33" s="43"/>
      <c r="K33" s="16"/>
      <c r="L33" s="16"/>
      <c r="M33" s="69"/>
      <c r="N33" s="16"/>
      <c r="O33" s="16"/>
      <c r="P33" s="16"/>
      <c r="Q33" s="16"/>
      <c r="R33" s="16"/>
      <c r="S33" s="16"/>
      <c r="T33" s="16"/>
      <c r="U33" s="16"/>
      <c r="V33" s="16"/>
      <c r="W33" s="1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"/>
    </row>
    <row r="34" spans="1:44" ht="15" thickBot="1" x14ac:dyDescent="0.4">
      <c r="A34" s="117" t="s">
        <v>217</v>
      </c>
      <c r="B34" s="118"/>
      <c r="C34" s="118"/>
      <c r="D34" s="119"/>
      <c r="E34" s="1"/>
      <c r="F34" s="16"/>
      <c r="G34" s="16"/>
      <c r="H34" s="16"/>
      <c r="I34" s="16"/>
      <c r="J34" s="43"/>
      <c r="K34" s="16"/>
      <c r="L34" s="16"/>
      <c r="M34" s="69"/>
      <c r="N34" s="16"/>
      <c r="O34" s="16"/>
      <c r="P34" s="16"/>
      <c r="Q34" s="16"/>
      <c r="R34" s="16"/>
      <c r="S34" s="16"/>
      <c r="T34" s="16"/>
      <c r="U34" s="16"/>
      <c r="V34" s="16"/>
      <c r="W34" s="1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"/>
    </row>
    <row r="35" spans="1:44" x14ac:dyDescent="0.35">
      <c r="A35" s="162" t="str">
        <f>IF(AND(ABS(S491)&lt;0.05*ABS(MAX(S41:S491)),ABS(P491)&lt;0.05*ABS(MAX(P41:P491))),"Constantes d'integration correctes","Constantes d'integration incorrectes")</f>
        <v>Constantes d'integration correctes</v>
      </c>
      <c r="B35" s="162"/>
      <c r="C35" s="162"/>
      <c r="D35" s="162"/>
      <c r="E35" s="1"/>
      <c r="F35" s="16"/>
      <c r="G35" s="16"/>
      <c r="H35" s="16"/>
      <c r="I35" s="16"/>
      <c r="J35" s="43"/>
      <c r="K35" s="16"/>
      <c r="L35" s="16"/>
      <c r="M35" s="69"/>
      <c r="N35" s="16"/>
      <c r="O35" s="16"/>
      <c r="P35" s="16"/>
      <c r="Q35" s="16"/>
      <c r="R35" s="16"/>
      <c r="S35" s="16"/>
      <c r="T35" s="16"/>
      <c r="U35" s="16"/>
      <c r="V35" s="16"/>
      <c r="W35" s="1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72"/>
      <c r="AQ35" s="72"/>
      <c r="AR35" s="1"/>
    </row>
    <row r="36" spans="1:44" x14ac:dyDescent="0.35">
      <c r="A36" s="1"/>
      <c r="B36" s="1"/>
      <c r="C36" s="1"/>
      <c r="D36" s="1"/>
      <c r="E36" s="1"/>
      <c r="F36" s="1"/>
      <c r="G36" s="1"/>
      <c r="H36" s="1"/>
      <c r="I36" s="1"/>
      <c r="J36" s="43"/>
      <c r="K36" s="1"/>
      <c r="L36" s="1"/>
      <c r="M36" s="43"/>
      <c r="N36" s="1"/>
      <c r="O36" s="1"/>
      <c r="P36" s="1"/>
      <c r="Q36" s="1"/>
      <c r="R36" s="1"/>
      <c r="S36" s="1"/>
      <c r="T36" s="1"/>
      <c r="U36" s="1"/>
      <c r="V36" s="1"/>
      <c r="W36" s="1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"/>
    </row>
    <row r="37" spans="1:44" x14ac:dyDescent="0.35">
      <c r="A37" s="115" t="s">
        <v>107</v>
      </c>
      <c r="B37" s="115"/>
      <c r="C37" s="115"/>
      <c r="D37" s="115"/>
      <c r="E37" s="115"/>
      <c r="F37" s="115"/>
      <c r="G37" s="115"/>
      <c r="H37" s="115"/>
      <c r="I37" s="115"/>
      <c r="J37" s="115"/>
      <c r="K37" s="115" t="s">
        <v>158</v>
      </c>
      <c r="L37" s="115"/>
      <c r="M37" s="115"/>
      <c r="N37" s="115" t="s">
        <v>179</v>
      </c>
      <c r="O37" s="115"/>
      <c r="P37" s="115"/>
      <c r="Q37" s="115"/>
      <c r="R37" s="115"/>
      <c r="S37" s="115"/>
      <c r="T37" s="115"/>
      <c r="U37" s="115"/>
      <c r="V37" s="115"/>
      <c r="W37" s="1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"/>
    </row>
    <row r="38" spans="1:44" x14ac:dyDescent="0.35">
      <c r="A38" s="10" t="s">
        <v>108</v>
      </c>
      <c r="B38" s="15" t="s">
        <v>109</v>
      </c>
      <c r="C38" s="15" t="s">
        <v>72</v>
      </c>
      <c r="D38" s="15" t="s">
        <v>110</v>
      </c>
      <c r="E38" s="15" t="s">
        <v>111</v>
      </c>
      <c r="F38" s="15" t="s">
        <v>113</v>
      </c>
      <c r="G38" s="15" t="s">
        <v>112</v>
      </c>
      <c r="H38" s="15" t="s">
        <v>119</v>
      </c>
      <c r="I38" s="15" t="s">
        <v>123</v>
      </c>
      <c r="J38" s="44" t="s">
        <v>125</v>
      </c>
      <c r="K38" s="15" t="s">
        <v>137</v>
      </c>
      <c r="L38" s="15" t="s">
        <v>138</v>
      </c>
      <c r="M38" s="44" t="s">
        <v>139</v>
      </c>
      <c r="N38" s="15"/>
      <c r="O38" s="15" t="s">
        <v>173</v>
      </c>
      <c r="P38" s="15" t="s">
        <v>174</v>
      </c>
      <c r="Q38" s="15"/>
      <c r="R38" s="15" t="s">
        <v>175</v>
      </c>
      <c r="S38" s="15" t="s">
        <v>176</v>
      </c>
      <c r="T38" s="15" t="s">
        <v>177</v>
      </c>
      <c r="U38" s="15" t="s">
        <v>178</v>
      </c>
      <c r="W38" s="1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"/>
    </row>
    <row r="39" spans="1:44" ht="39.75" customHeight="1" x14ac:dyDescent="0.35">
      <c r="A39" s="10" t="s">
        <v>10</v>
      </c>
      <c r="B39" s="13" t="s">
        <v>115</v>
      </c>
      <c r="C39" s="11" t="s">
        <v>116</v>
      </c>
      <c r="D39" s="11" t="s">
        <v>127</v>
      </c>
      <c r="E39" s="12" t="s">
        <v>128</v>
      </c>
      <c r="F39" s="12" t="s">
        <v>118</v>
      </c>
      <c r="G39" s="12" t="s">
        <v>117</v>
      </c>
      <c r="H39" s="12" t="s">
        <v>120</v>
      </c>
      <c r="I39" s="12" t="s">
        <v>124</v>
      </c>
      <c r="J39" s="45" t="s">
        <v>126</v>
      </c>
      <c r="K39" s="14" t="s">
        <v>140</v>
      </c>
      <c r="L39" s="14" t="s">
        <v>141</v>
      </c>
      <c r="M39" s="47" t="s">
        <v>142</v>
      </c>
      <c r="N39" s="13" t="s">
        <v>186</v>
      </c>
      <c r="O39" s="13" t="s">
        <v>180</v>
      </c>
      <c r="P39" s="13" t="s">
        <v>181</v>
      </c>
      <c r="Q39" s="13" t="s">
        <v>188</v>
      </c>
      <c r="R39" s="13" t="s">
        <v>182</v>
      </c>
      <c r="S39" s="13" t="s">
        <v>183</v>
      </c>
      <c r="T39" s="13" t="s">
        <v>184</v>
      </c>
      <c r="U39" s="13" t="s">
        <v>185</v>
      </c>
      <c r="W39" s="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"/>
    </row>
    <row r="40" spans="1:44" x14ac:dyDescent="0.35">
      <c r="A40" s="10" t="s">
        <v>9</v>
      </c>
      <c r="B40" s="11" t="s">
        <v>28</v>
      </c>
      <c r="C40" s="11" t="s">
        <v>72</v>
      </c>
      <c r="D40" s="11" t="s">
        <v>72</v>
      </c>
      <c r="E40" s="12" t="s">
        <v>72</v>
      </c>
      <c r="F40" s="12" t="s">
        <v>83</v>
      </c>
      <c r="G40" s="12" t="s">
        <v>83</v>
      </c>
      <c r="H40" s="12" t="s">
        <v>83</v>
      </c>
      <c r="I40" s="12" t="s">
        <v>83</v>
      </c>
      <c r="J40" s="45" t="s">
        <v>72</v>
      </c>
      <c r="K40" s="12" t="s">
        <v>143</v>
      </c>
      <c r="L40" s="12" t="s">
        <v>143</v>
      </c>
      <c r="M40" s="45" t="s">
        <v>143</v>
      </c>
      <c r="N40" s="11"/>
      <c r="O40" s="12">
        <v>1</v>
      </c>
      <c r="P40" s="11" t="s">
        <v>28</v>
      </c>
      <c r="Q40" s="11"/>
      <c r="R40" s="11">
        <v>1</v>
      </c>
      <c r="S40" s="11" t="s">
        <v>28</v>
      </c>
      <c r="T40" s="11">
        <v>1</v>
      </c>
      <c r="U40" s="11" t="s">
        <v>28</v>
      </c>
      <c r="V40" s="3"/>
      <c r="W40" s="1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"/>
    </row>
    <row r="41" spans="1:44" x14ac:dyDescent="0.35">
      <c r="A41" s="10" t="s">
        <v>114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2">
        <f>IF(B41&lt;18, $B$16, $B$16+$B$13 )</f>
        <v>-84.501218852390608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2">
        <f>SQRT(H41*H41+G41*G41)</f>
        <v>0</v>
      </c>
      <c r="J41" s="46">
        <f>SQRT(D41*D41+E41*E41)</f>
        <v>391.20705570388935</v>
      </c>
      <c r="K41">
        <f>32*I41/(PI()*$G$11^3)</f>
        <v>0</v>
      </c>
      <c r="L41">
        <f>16*J41/(PI()*$G$11^4)</f>
        <v>3.040162924204123E-2</v>
      </c>
      <c r="M41" s="46">
        <f>SQRT(K41^2+3*L41^2)</f>
        <v>5.2657166480087107E-2</v>
      </c>
      <c r="N41" s="8">
        <f t="shared" ref="N41:N104" si="0">-G41/($G$18*$B$31)</f>
        <v>0</v>
      </c>
      <c r="O41" s="5">
        <f>SUM($N$41:N41)*0.1+$N$8</f>
        <v>3.4E-5</v>
      </c>
      <c r="P41" s="5">
        <f>SUM($O$41:O41)+0</f>
        <v>3.4E-5</v>
      </c>
      <c r="Q41" s="8">
        <f t="shared" ref="Q41:Q104" si="1">-H41/($G$18*$B$31)</f>
        <v>0</v>
      </c>
      <c r="R41" s="5">
        <f>SUM($Q$41:Q41)*0.1+$T$8</f>
        <v>6.7500000000000001E-5</v>
      </c>
      <c r="S41" s="5">
        <f>SUM($R$41:R41)+0</f>
        <v>6.7500000000000001E-5</v>
      </c>
      <c r="T41">
        <f>SQRT(SUMSQ(O41,R41))</f>
        <v>7.5579428418055659E-5</v>
      </c>
      <c r="U41">
        <f>SQRT(SUMSQ(S41,P41))</f>
        <v>7.5579428418055659E-5</v>
      </c>
      <c r="W41" s="1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"/>
    </row>
    <row r="42" spans="1:44" x14ac:dyDescent="0.35">
      <c r="B42">
        <f>B41+0.1</f>
        <v>0.1</v>
      </c>
      <c r="C42">
        <f t="shared" ref="C42:C105" si="2">IF(B42&lt;$G$6,$B$14,$B$14+$B$12)</f>
        <v>-367.55259694786133</v>
      </c>
      <c r="D42">
        <f t="shared" ref="D42:D105" si="3">IF(B42&lt;18, $B$15, $B$15+$B$11 )</f>
        <v>-381.9718634205488</v>
      </c>
      <c r="E42" s="2">
        <f t="shared" ref="E42:E105" si="4">IF(B42&lt;18, $B$16, $B$16+$B$13 )</f>
        <v>-84.501218852390608</v>
      </c>
      <c r="F42">
        <f t="shared" ref="F42:F105" si="5">IF(B42&lt;18,0,-$G$7*$B$11)</f>
        <v>0</v>
      </c>
      <c r="G42">
        <f t="shared" ref="G42:G105" si="6">IF(B42&lt;$G$6,    $B$16*B42,    $B$16*B42-(-B42+$G$6)*$B$13+$G$7*$B$12)</f>
        <v>-8.4501218852390618</v>
      </c>
      <c r="H42">
        <f t="shared" ref="H42:H105" si="7">IF(B42&lt;$G$6,-B42*$B$15,-B42*$B$15+(-B42+$G$6)*$B$11)</f>
        <v>38.197186342054884</v>
      </c>
      <c r="I42" s="2">
        <f t="shared" ref="I42:I105" si="8">SQRT(H42*H42+G42*G42)</f>
        <v>39.120705570388942</v>
      </c>
      <c r="J42" s="46">
        <f t="shared" ref="J42:J105" si="9">SQRT(D42*D42+E42*E42)</f>
        <v>391.20705570388935</v>
      </c>
      <c r="K42">
        <f t="shared" ref="K42:K105" si="10">32*I42/(PI()*$G$11^3)</f>
        <v>9.7285213574531959E-2</v>
      </c>
      <c r="L42">
        <f t="shared" ref="L42:L105" si="11">16*J42/(PI()*$G$11^4)</f>
        <v>3.040162924204123E-2</v>
      </c>
      <c r="M42" s="46">
        <f t="shared" ref="M42:M105" si="12">SQRT(K42^2+3*L42^2)</f>
        <v>0.11062183311604408</v>
      </c>
      <c r="N42" s="8">
        <f t="shared" si="0"/>
        <v>6.9124109157319193E-9</v>
      </c>
      <c r="O42" s="5">
        <f>SUM($N$41:N42)*0.1+$N$8</f>
        <v>3.4000691241091574E-5</v>
      </c>
      <c r="P42" s="5">
        <f>SUM($O$41:O42)+0</f>
        <v>6.8000691241091574E-5</v>
      </c>
      <c r="Q42" s="8">
        <f t="shared" si="1"/>
        <v>-3.124625317917489E-8</v>
      </c>
      <c r="R42" s="5">
        <f>SUM($Q$41:Q42)*0.1+$T$8</f>
        <v>6.7496875374682089E-5</v>
      </c>
      <c r="S42" s="5">
        <f>SUM($R$41:R42)+0</f>
        <v>1.349968753746821E-4</v>
      </c>
      <c r="T42">
        <f t="shared" ref="T42:T105" si="13">SQRT(SUMSQ(O42,R42))</f>
        <v>7.5576948801981992E-5</v>
      </c>
      <c r="U42">
        <f t="shared" ref="U42:U105" si="14">SQRT(SUMSQ(S42,P42))</f>
        <v>1.5115637720650003E-4</v>
      </c>
      <c r="W42" s="1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"/>
    </row>
    <row r="43" spans="1:44" x14ac:dyDescent="0.35">
      <c r="B43">
        <f t="shared" ref="B43:B106" si="15">B42+0.1</f>
        <v>0.2</v>
      </c>
      <c r="C43">
        <f t="shared" si="2"/>
        <v>-367.55259694786133</v>
      </c>
      <c r="D43">
        <f t="shared" si="3"/>
        <v>-381.9718634205488</v>
      </c>
      <c r="E43" s="2">
        <f t="shared" si="4"/>
        <v>-84.501218852390608</v>
      </c>
      <c r="F43">
        <f t="shared" si="5"/>
        <v>0</v>
      </c>
      <c r="G43">
        <f t="shared" si="6"/>
        <v>-16.900243770478124</v>
      </c>
      <c r="H43">
        <f t="shared" si="7"/>
        <v>76.394372684109769</v>
      </c>
      <c r="I43" s="2">
        <f t="shared" si="8"/>
        <v>78.241411140777885</v>
      </c>
      <c r="J43" s="46">
        <f t="shared" si="9"/>
        <v>391.20705570388935</v>
      </c>
      <c r="K43">
        <f t="shared" si="10"/>
        <v>0.19457042714906392</v>
      </c>
      <c r="L43">
        <f t="shared" si="11"/>
        <v>3.040162924204123E-2</v>
      </c>
      <c r="M43" s="46">
        <f t="shared" si="12"/>
        <v>0.20156990921930981</v>
      </c>
      <c r="N43" s="8">
        <f t="shared" si="0"/>
        <v>1.3824821831463839E-8</v>
      </c>
      <c r="O43" s="5">
        <f>SUM($N$41:N43)*0.1+$N$8</f>
        <v>3.4002073723274722E-5</v>
      </c>
      <c r="P43" s="5">
        <f>SUM($O$41:O43)+0</f>
        <v>1.020027649643663E-4</v>
      </c>
      <c r="Q43" s="8">
        <f t="shared" si="1"/>
        <v>-6.2492506358349779E-8</v>
      </c>
      <c r="R43" s="5">
        <f>SUM($Q$41:Q43)*0.1+$T$8</f>
        <v>6.7490626124046252E-5</v>
      </c>
      <c r="S43" s="5">
        <f>SUM($R$41:R43)+0</f>
        <v>2.0248750149872834E-4</v>
      </c>
      <c r="T43">
        <f t="shared" si="13"/>
        <v>7.5571989732299642E-5</v>
      </c>
      <c r="U43">
        <f t="shared" si="14"/>
        <v>2.2672836682597364E-4</v>
      </c>
      <c r="W43" s="1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"/>
    </row>
    <row r="44" spans="1:44" x14ac:dyDescent="0.35">
      <c r="B44">
        <f t="shared" si="15"/>
        <v>0.30000000000000004</v>
      </c>
      <c r="C44">
        <f t="shared" si="2"/>
        <v>-367.55259694786133</v>
      </c>
      <c r="D44">
        <f t="shared" si="3"/>
        <v>-381.9718634205488</v>
      </c>
      <c r="E44" s="2">
        <f t="shared" si="4"/>
        <v>-84.501218852390608</v>
      </c>
      <c r="F44">
        <f t="shared" si="5"/>
        <v>0</v>
      </c>
      <c r="G44">
        <f t="shared" si="6"/>
        <v>-25.350365655717187</v>
      </c>
      <c r="H44">
        <f t="shared" si="7"/>
        <v>114.59155902616466</v>
      </c>
      <c r="I44" s="2">
        <f t="shared" si="8"/>
        <v>117.36211671116683</v>
      </c>
      <c r="J44" s="46">
        <f t="shared" si="9"/>
        <v>391.20705570388935</v>
      </c>
      <c r="K44">
        <f t="shared" si="10"/>
        <v>0.29185564072359588</v>
      </c>
      <c r="L44">
        <f t="shared" si="11"/>
        <v>3.040162924204123E-2</v>
      </c>
      <c r="M44" s="46">
        <f t="shared" si="12"/>
        <v>0.29656785429963967</v>
      </c>
      <c r="N44" s="8">
        <f t="shared" si="0"/>
        <v>2.0737232747195761E-8</v>
      </c>
      <c r="O44" s="5">
        <f>SUM($N$41:N44)*0.1+$N$8</f>
        <v>3.4004147446549438E-5</v>
      </c>
      <c r="P44" s="5">
        <f>SUM($O$41:O44)+0</f>
        <v>1.3600691241091574E-4</v>
      </c>
      <c r="Q44" s="8">
        <f t="shared" si="1"/>
        <v>-9.3738759537524689E-8</v>
      </c>
      <c r="R44" s="5">
        <f>SUM($Q$41:Q44)*0.1+$T$8</f>
        <v>6.748125224809249E-5</v>
      </c>
      <c r="S44" s="5">
        <f>SUM($R$41:R44)+0</f>
        <v>2.6996875374682081E-4</v>
      </c>
      <c r="T44">
        <f t="shared" si="13"/>
        <v>7.5564551534018661E-5</v>
      </c>
      <c r="U44">
        <f t="shared" si="14"/>
        <v>3.0229291791764176E-4</v>
      </c>
      <c r="W44" s="1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"/>
    </row>
    <row r="45" spans="1:44" x14ac:dyDescent="0.35">
      <c r="B45">
        <f t="shared" si="15"/>
        <v>0.4</v>
      </c>
      <c r="C45">
        <f t="shared" si="2"/>
        <v>-367.55259694786133</v>
      </c>
      <c r="D45">
        <f t="shared" si="3"/>
        <v>-381.9718634205488</v>
      </c>
      <c r="E45" s="2">
        <f t="shared" si="4"/>
        <v>-84.501218852390608</v>
      </c>
      <c r="F45">
        <f t="shared" si="5"/>
        <v>0</v>
      </c>
      <c r="G45">
        <f t="shared" si="6"/>
        <v>-33.800487540956247</v>
      </c>
      <c r="H45">
        <f t="shared" si="7"/>
        <v>152.78874536821954</v>
      </c>
      <c r="I45" s="2">
        <f t="shared" si="8"/>
        <v>156.48282228155577</v>
      </c>
      <c r="J45" s="46">
        <f t="shared" si="9"/>
        <v>391.20705570388935</v>
      </c>
      <c r="K45">
        <f t="shared" si="10"/>
        <v>0.38914085429812784</v>
      </c>
      <c r="L45">
        <f t="shared" si="11"/>
        <v>3.040162924204123E-2</v>
      </c>
      <c r="M45" s="46">
        <f t="shared" si="12"/>
        <v>0.39268738414365745</v>
      </c>
      <c r="N45" s="8">
        <f t="shared" si="0"/>
        <v>2.7649643662927677E-8</v>
      </c>
      <c r="O45" s="5">
        <f>SUM($N$41:N45)*0.1+$N$8</f>
        <v>3.4006912410915734E-5</v>
      </c>
      <c r="P45" s="5">
        <f>SUM($O$41:O45)+0</f>
        <v>1.7001382482183147E-4</v>
      </c>
      <c r="Q45" s="8">
        <f t="shared" si="1"/>
        <v>-1.2498501271669956E-7</v>
      </c>
      <c r="R45" s="5">
        <f>SUM($Q$41:Q45)*0.1+$T$8</f>
        <v>6.746875374682083E-5</v>
      </c>
      <c r="S45" s="5">
        <f>SUM($R$41:R45)+0</f>
        <v>3.3743750749364162E-4</v>
      </c>
      <c r="T45">
        <f t="shared" si="13"/>
        <v>7.5554634694854062E-5</v>
      </c>
      <c r="U45">
        <f t="shared" si="14"/>
        <v>3.7784755139350822E-4</v>
      </c>
      <c r="W45" s="1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"/>
    </row>
    <row r="46" spans="1:44" x14ac:dyDescent="0.35">
      <c r="B46">
        <f t="shared" si="15"/>
        <v>0.5</v>
      </c>
      <c r="C46">
        <f t="shared" si="2"/>
        <v>-367.55259694786133</v>
      </c>
      <c r="D46">
        <f t="shared" si="3"/>
        <v>-381.9718634205488</v>
      </c>
      <c r="E46" s="2">
        <f t="shared" si="4"/>
        <v>-84.501218852390608</v>
      </c>
      <c r="F46">
        <f t="shared" si="5"/>
        <v>0</v>
      </c>
      <c r="G46">
        <f t="shared" si="6"/>
        <v>-42.250609426195304</v>
      </c>
      <c r="H46">
        <f t="shared" si="7"/>
        <v>190.9859317102744</v>
      </c>
      <c r="I46" s="2">
        <f t="shared" si="8"/>
        <v>195.60352785194468</v>
      </c>
      <c r="J46" s="46">
        <f t="shared" si="9"/>
        <v>391.20705570388935</v>
      </c>
      <c r="K46">
        <f t="shared" si="10"/>
        <v>0.48642606787265968</v>
      </c>
      <c r="L46">
        <f t="shared" si="11"/>
        <v>3.040162924204123E-2</v>
      </c>
      <c r="M46" s="46">
        <f t="shared" si="12"/>
        <v>0.48926791912792417</v>
      </c>
      <c r="N46" s="8">
        <f t="shared" si="0"/>
        <v>3.456205457865959E-8</v>
      </c>
      <c r="O46" s="5">
        <f>SUM($N$41:N46)*0.1+$N$8</f>
        <v>3.4010368616373598E-5</v>
      </c>
      <c r="P46" s="5">
        <f>SUM($O$41:O46)+0</f>
        <v>2.0402419343820507E-4</v>
      </c>
      <c r="Q46" s="8">
        <f t="shared" si="1"/>
        <v>-1.5623126589587445E-7</v>
      </c>
      <c r="R46" s="5">
        <f>SUM($Q$41:Q46)*0.1+$T$8</f>
        <v>6.7453130620231244E-5</v>
      </c>
      <c r="S46" s="5">
        <f>SUM($R$41:R46)+0</f>
        <v>4.0489063811387287E-4</v>
      </c>
      <c r="T46">
        <f t="shared" si="13"/>
        <v>7.5542239865465926E-5</v>
      </c>
      <c r="U46">
        <f t="shared" si="14"/>
        <v>4.5338978852679215E-4</v>
      </c>
      <c r="W46" s="1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"/>
    </row>
    <row r="47" spans="1:44" x14ac:dyDescent="0.35">
      <c r="B47">
        <f t="shared" si="15"/>
        <v>0.6</v>
      </c>
      <c r="C47">
        <f t="shared" si="2"/>
        <v>-367.55259694786133</v>
      </c>
      <c r="D47">
        <f t="shared" si="3"/>
        <v>-381.9718634205488</v>
      </c>
      <c r="E47" s="2">
        <f t="shared" si="4"/>
        <v>-84.501218852390608</v>
      </c>
      <c r="F47">
        <f t="shared" si="5"/>
        <v>0</v>
      </c>
      <c r="G47">
        <f t="shared" si="6"/>
        <v>-50.70073131143436</v>
      </c>
      <c r="H47">
        <f t="shared" si="7"/>
        <v>229.18311805232926</v>
      </c>
      <c r="I47" s="2">
        <f t="shared" si="8"/>
        <v>234.72423342233361</v>
      </c>
      <c r="J47" s="46">
        <f t="shared" si="9"/>
        <v>391.20705570388935</v>
      </c>
      <c r="K47">
        <f t="shared" si="10"/>
        <v>0.58371128144719164</v>
      </c>
      <c r="L47">
        <f t="shared" si="11"/>
        <v>3.040162924204123E-2</v>
      </c>
      <c r="M47" s="46">
        <f t="shared" si="12"/>
        <v>0.58608159608576194</v>
      </c>
      <c r="N47" s="8">
        <f t="shared" si="0"/>
        <v>4.1474465494391509E-8</v>
      </c>
      <c r="O47" s="5">
        <f>SUM($N$41:N47)*0.1+$N$8</f>
        <v>3.4014516062923037E-5</v>
      </c>
      <c r="P47" s="5">
        <f>SUM($O$41:O47)+0</f>
        <v>2.3803870950112811E-4</v>
      </c>
      <c r="Q47" s="8">
        <f t="shared" si="1"/>
        <v>-1.8747751907504932E-7</v>
      </c>
      <c r="R47" s="5">
        <f>SUM($Q$41:Q47)*0.1+$T$8</f>
        <v>6.7434382868323734E-5</v>
      </c>
      <c r="S47" s="5">
        <f>SUM($R$41:R47)+0</f>
        <v>4.7232502098219661E-4</v>
      </c>
      <c r="T47">
        <f t="shared" si="13"/>
        <v>7.5527367859779961E-5</v>
      </c>
      <c r="U47">
        <f t="shared" si="14"/>
        <v>5.2891715104238666E-4</v>
      </c>
      <c r="W47" s="1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"/>
    </row>
    <row r="48" spans="1:44" x14ac:dyDescent="0.35">
      <c r="B48">
        <f t="shared" si="15"/>
        <v>0.7</v>
      </c>
      <c r="C48">
        <f t="shared" si="2"/>
        <v>-367.55259694786133</v>
      </c>
      <c r="D48">
        <f t="shared" si="3"/>
        <v>-381.9718634205488</v>
      </c>
      <c r="E48" s="2">
        <f t="shared" si="4"/>
        <v>-84.501218852390608</v>
      </c>
      <c r="F48">
        <f t="shared" si="5"/>
        <v>0</v>
      </c>
      <c r="G48">
        <f t="shared" si="6"/>
        <v>-59.150853196673424</v>
      </c>
      <c r="H48">
        <f t="shared" si="7"/>
        <v>267.38030439438415</v>
      </c>
      <c r="I48" s="2">
        <f t="shared" si="8"/>
        <v>273.84493899272258</v>
      </c>
      <c r="J48" s="46">
        <f t="shared" si="9"/>
        <v>391.20705570388935</v>
      </c>
      <c r="K48">
        <f t="shared" si="10"/>
        <v>0.68099649502172366</v>
      </c>
      <c r="L48">
        <f t="shared" si="11"/>
        <v>3.040162924204123E-2</v>
      </c>
      <c r="M48" s="46">
        <f t="shared" si="12"/>
        <v>0.68302928444802724</v>
      </c>
      <c r="N48" s="8">
        <f t="shared" si="0"/>
        <v>4.8386876410123429E-8</v>
      </c>
      <c r="O48" s="5">
        <f>SUM($N$41:N48)*0.1+$N$8</f>
        <v>3.4019354750564049E-5</v>
      </c>
      <c r="P48" s="5">
        <f>SUM($O$41:O48)+0</f>
        <v>2.7205806425169217E-4</v>
      </c>
      <c r="Q48" s="8">
        <f t="shared" si="1"/>
        <v>-2.1872377225422422E-7</v>
      </c>
      <c r="R48" s="5">
        <f>SUM($Q$41:Q48)*0.1+$T$8</f>
        <v>6.7412510491098311E-5</v>
      </c>
      <c r="S48" s="5">
        <f>SUM($R$41:R48)+0</f>
        <v>5.3973753147329494E-4</v>
      </c>
      <c r="T48">
        <f t="shared" si="13"/>
        <v>7.551001965538855E-5</v>
      </c>
      <c r="U48">
        <f t="shared" si="14"/>
        <v>6.0442716120742289E-4</v>
      </c>
      <c r="W48" s="1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"/>
    </row>
    <row r="49" spans="2:44" x14ac:dyDescent="0.35">
      <c r="B49">
        <f t="shared" si="15"/>
        <v>0.79999999999999993</v>
      </c>
      <c r="C49">
        <f t="shared" si="2"/>
        <v>-367.55259694786133</v>
      </c>
      <c r="D49">
        <f t="shared" si="3"/>
        <v>-381.9718634205488</v>
      </c>
      <c r="E49" s="2">
        <f t="shared" si="4"/>
        <v>-84.501218852390608</v>
      </c>
      <c r="F49">
        <f t="shared" si="5"/>
        <v>0</v>
      </c>
      <c r="G49">
        <f t="shared" si="6"/>
        <v>-67.60097508191248</v>
      </c>
      <c r="H49">
        <f t="shared" si="7"/>
        <v>305.57749073643902</v>
      </c>
      <c r="I49" s="2">
        <f t="shared" si="8"/>
        <v>312.96564456311148</v>
      </c>
      <c r="J49" s="46">
        <f t="shared" si="9"/>
        <v>391.20705570388935</v>
      </c>
      <c r="K49">
        <f t="shared" si="10"/>
        <v>0.77828170859625556</v>
      </c>
      <c r="L49">
        <f t="shared" si="11"/>
        <v>3.040162924204123E-2</v>
      </c>
      <c r="M49" s="46">
        <f t="shared" si="12"/>
        <v>0.78006102012420697</v>
      </c>
      <c r="N49" s="8">
        <f t="shared" si="0"/>
        <v>5.5299287325855342E-8</v>
      </c>
      <c r="O49" s="5">
        <f>SUM($N$41:N49)*0.1+$N$8</f>
        <v>3.4024884679296635E-5</v>
      </c>
      <c r="P49" s="5">
        <f>SUM($O$41:O49)+0</f>
        <v>3.060829489309888E-4</v>
      </c>
      <c r="Q49" s="8">
        <f t="shared" si="1"/>
        <v>-2.4997002543339912E-7</v>
      </c>
      <c r="R49" s="5">
        <f>SUM($Q$41:Q49)*0.1+$T$8</f>
        <v>6.7387513488554977E-5</v>
      </c>
      <c r="S49" s="5">
        <f>SUM($R$41:R49)+0</f>
        <v>6.0712504496184992E-4</v>
      </c>
      <c r="T49">
        <f t="shared" si="13"/>
        <v>7.5490196394032612E-5</v>
      </c>
      <c r="U49">
        <f t="shared" si="14"/>
        <v>6.7991734192195639E-4</v>
      </c>
      <c r="W49" s="1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"/>
    </row>
    <row r="50" spans="2:44" x14ac:dyDescent="0.35">
      <c r="B50">
        <f t="shared" si="15"/>
        <v>0.89999999999999991</v>
      </c>
      <c r="C50">
        <f t="shared" si="2"/>
        <v>-367.55259694786133</v>
      </c>
      <c r="D50">
        <f t="shared" si="3"/>
        <v>-381.9718634205488</v>
      </c>
      <c r="E50" s="2">
        <f t="shared" si="4"/>
        <v>-84.501218852390608</v>
      </c>
      <c r="F50">
        <f t="shared" si="5"/>
        <v>0</v>
      </c>
      <c r="G50">
        <f t="shared" si="6"/>
        <v>-76.051096967151537</v>
      </c>
      <c r="H50">
        <f t="shared" si="7"/>
        <v>343.77467707849388</v>
      </c>
      <c r="I50" s="2">
        <f t="shared" si="8"/>
        <v>352.08635013350039</v>
      </c>
      <c r="J50" s="46">
        <f t="shared" si="9"/>
        <v>391.20705570388935</v>
      </c>
      <c r="K50">
        <f t="shared" si="10"/>
        <v>0.87556692217078735</v>
      </c>
      <c r="L50">
        <f t="shared" si="11"/>
        <v>3.040162924204123E-2</v>
      </c>
      <c r="M50" s="46">
        <f t="shared" si="12"/>
        <v>0.87714891117833416</v>
      </c>
      <c r="N50" s="8">
        <f t="shared" si="0"/>
        <v>6.2211698241587261E-8</v>
      </c>
      <c r="O50" s="5">
        <f>SUM($N$41:N50)*0.1+$N$8</f>
        <v>3.4031105849120796E-5</v>
      </c>
      <c r="P50" s="5">
        <f>SUM($O$41:O50)+0</f>
        <v>3.4011405478010957E-4</v>
      </c>
      <c r="Q50" s="8">
        <f t="shared" si="1"/>
        <v>-2.8121627861257399E-7</v>
      </c>
      <c r="R50" s="5">
        <f>SUM($Q$41:Q50)*0.1+$T$8</f>
        <v>6.7359391860693718E-5</v>
      </c>
      <c r="S50" s="5">
        <f>SUM($R$41:R50)+0</f>
        <v>6.7448443682254367E-4</v>
      </c>
      <c r="T50">
        <f t="shared" si="13"/>
        <v>7.5467899382164827E-5</v>
      </c>
      <c r="U50">
        <f t="shared" si="14"/>
        <v>7.5538521680980179E-4</v>
      </c>
      <c r="W50" s="1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"/>
    </row>
    <row r="51" spans="2:44" x14ac:dyDescent="0.35">
      <c r="B51">
        <f t="shared" si="15"/>
        <v>0.99999999999999989</v>
      </c>
      <c r="C51">
        <f t="shared" si="2"/>
        <v>-367.55259694786133</v>
      </c>
      <c r="D51">
        <f t="shared" si="3"/>
        <v>-381.9718634205488</v>
      </c>
      <c r="E51" s="2">
        <f t="shared" si="4"/>
        <v>-84.501218852390608</v>
      </c>
      <c r="F51">
        <f t="shared" si="5"/>
        <v>0</v>
      </c>
      <c r="G51">
        <f t="shared" si="6"/>
        <v>-84.501218852390593</v>
      </c>
      <c r="H51">
        <f t="shared" si="7"/>
        <v>381.97186342054874</v>
      </c>
      <c r="I51" s="2">
        <f t="shared" si="8"/>
        <v>391.2070557038893</v>
      </c>
      <c r="J51" s="46">
        <f t="shared" si="9"/>
        <v>391.20705570388935</v>
      </c>
      <c r="K51">
        <f t="shared" si="10"/>
        <v>0.97285213574531926</v>
      </c>
      <c r="L51">
        <f t="shared" si="11"/>
        <v>3.040162924204123E-2</v>
      </c>
      <c r="M51" s="46">
        <f t="shared" si="12"/>
        <v>0.9742761698850797</v>
      </c>
      <c r="N51" s="8">
        <f t="shared" si="0"/>
        <v>6.912410915731918E-8</v>
      </c>
      <c r="O51" s="5">
        <f>SUM($N$41:N51)*0.1+$N$8</f>
        <v>3.4038018260036524E-5</v>
      </c>
      <c r="P51" s="5">
        <f>SUM($O$41:O51)+0</f>
        <v>3.7415207304014608E-4</v>
      </c>
      <c r="Q51" s="8">
        <f t="shared" si="1"/>
        <v>-3.1246253179174886E-7</v>
      </c>
      <c r="R51" s="5">
        <f>SUM($Q$41:Q51)*0.1+$T$8</f>
        <v>6.7328145607514534E-5</v>
      </c>
      <c r="S51" s="5">
        <f>SUM($R$41:R51)+0</f>
        <v>7.4181258243005818E-4</v>
      </c>
      <c r="T51">
        <f t="shared" si="13"/>
        <v>7.544313009159455E-5</v>
      </c>
      <c r="U51">
        <f t="shared" si="14"/>
        <v>8.3082831030953114E-4</v>
      </c>
      <c r="W51" s="1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"/>
    </row>
    <row r="52" spans="2:44" x14ac:dyDescent="0.35">
      <c r="B52">
        <f t="shared" si="15"/>
        <v>1.0999999999999999</v>
      </c>
      <c r="C52">
        <f t="shared" si="2"/>
        <v>-367.55259694786133</v>
      </c>
      <c r="D52">
        <f t="shared" si="3"/>
        <v>-381.9718634205488</v>
      </c>
      <c r="E52" s="2">
        <f t="shared" si="4"/>
        <v>-84.501218852390608</v>
      </c>
      <c r="F52">
        <f t="shared" si="5"/>
        <v>0</v>
      </c>
      <c r="G52">
        <f t="shared" si="6"/>
        <v>-92.951340737629664</v>
      </c>
      <c r="H52">
        <f t="shared" si="7"/>
        <v>420.16904976260361</v>
      </c>
      <c r="I52" s="2">
        <f t="shared" si="8"/>
        <v>430.3277612742782</v>
      </c>
      <c r="J52" s="46">
        <f t="shared" si="9"/>
        <v>391.20705570388935</v>
      </c>
      <c r="K52">
        <f t="shared" si="10"/>
        <v>1.0701373493198512</v>
      </c>
      <c r="L52">
        <f t="shared" si="11"/>
        <v>3.040162924204123E-2</v>
      </c>
      <c r="M52" s="46">
        <f t="shared" si="12"/>
        <v>1.0714320900509882</v>
      </c>
      <c r="N52" s="8">
        <f t="shared" si="0"/>
        <v>7.60365200730511E-8</v>
      </c>
      <c r="O52" s="5">
        <f>SUM($N$41:N52)*0.1+$N$8</f>
        <v>3.4045621912043833E-5</v>
      </c>
      <c r="P52" s="5">
        <f>SUM($O$41:O52)+0</f>
        <v>4.0819769495218993E-4</v>
      </c>
      <c r="Q52" s="8">
        <f t="shared" si="1"/>
        <v>-3.4370878497092373E-7</v>
      </c>
      <c r="R52" s="5">
        <f>SUM($Q$41:Q52)*0.1+$T$8</f>
        <v>6.7293774729017451E-5</v>
      </c>
      <c r="S52" s="5">
        <f>SUM($R$41:R52)+0</f>
        <v>8.0910635715907562E-4</v>
      </c>
      <c r="T52">
        <f t="shared" si="13"/>
        <v>7.5415890160214822E-5</v>
      </c>
      <c r="U52">
        <f t="shared" si="14"/>
        <v>9.0624414776566185E-4</v>
      </c>
      <c r="W52" s="1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"/>
    </row>
    <row r="53" spans="2:44" x14ac:dyDescent="0.35">
      <c r="B53">
        <f t="shared" si="15"/>
        <v>1.2</v>
      </c>
      <c r="C53">
        <f t="shared" si="2"/>
        <v>-367.55259694786133</v>
      </c>
      <c r="D53">
        <f t="shared" si="3"/>
        <v>-381.9718634205488</v>
      </c>
      <c r="E53" s="2">
        <f t="shared" si="4"/>
        <v>-84.501218852390608</v>
      </c>
      <c r="F53">
        <f t="shared" si="5"/>
        <v>0</v>
      </c>
      <c r="G53">
        <f t="shared" si="6"/>
        <v>-101.40146262286872</v>
      </c>
      <c r="H53">
        <f t="shared" si="7"/>
        <v>458.36623610465853</v>
      </c>
      <c r="I53" s="2">
        <f t="shared" si="8"/>
        <v>469.44846684466722</v>
      </c>
      <c r="J53" s="46">
        <f t="shared" si="9"/>
        <v>391.20705570388935</v>
      </c>
      <c r="K53">
        <f t="shared" si="10"/>
        <v>1.1674225628943833</v>
      </c>
      <c r="L53">
        <f t="shared" si="11"/>
        <v>3.040162924204123E-2</v>
      </c>
      <c r="M53" s="46">
        <f t="shared" si="12"/>
        <v>1.1686095231242137</v>
      </c>
      <c r="N53" s="8">
        <f t="shared" si="0"/>
        <v>8.2948930988783019E-8</v>
      </c>
      <c r="O53" s="5">
        <f>SUM($N$41:N53)*0.1+$N$8</f>
        <v>3.4053916805142709E-5</v>
      </c>
      <c r="P53" s="5">
        <f>SUM($O$41:O53)+0</f>
        <v>4.4225161175733262E-4</v>
      </c>
      <c r="Q53" s="8">
        <f t="shared" si="1"/>
        <v>-3.7495503815009865E-7</v>
      </c>
      <c r="R53" s="5">
        <f>SUM($Q$41:Q53)*0.1+$T$8</f>
        <v>6.7256279225202443E-5</v>
      </c>
      <c r="S53" s="5">
        <f>SUM($R$41:R53)+0</f>
        <v>8.7636263638427806E-4</v>
      </c>
      <c r="T53">
        <f t="shared" si="13"/>
        <v>7.5386181392812161E-5</v>
      </c>
      <c r="U53">
        <f t="shared" si="14"/>
        <v>9.8163025552005113E-4</v>
      </c>
      <c r="W53" s="1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"/>
    </row>
    <row r="54" spans="2:44" x14ac:dyDescent="0.35">
      <c r="B54">
        <f t="shared" si="15"/>
        <v>1.3</v>
      </c>
      <c r="C54">
        <f t="shared" si="2"/>
        <v>-367.55259694786133</v>
      </c>
      <c r="D54">
        <f t="shared" si="3"/>
        <v>-381.9718634205488</v>
      </c>
      <c r="E54" s="2">
        <f t="shared" si="4"/>
        <v>-84.501218852390608</v>
      </c>
      <c r="F54">
        <f t="shared" si="5"/>
        <v>0</v>
      </c>
      <c r="G54">
        <f t="shared" si="6"/>
        <v>-109.85158450810779</v>
      </c>
      <c r="H54">
        <f t="shared" si="7"/>
        <v>496.56342244671345</v>
      </c>
      <c r="I54" s="2">
        <f t="shared" si="8"/>
        <v>508.56917241505619</v>
      </c>
      <c r="J54" s="46">
        <f t="shared" si="9"/>
        <v>391.20705570388935</v>
      </c>
      <c r="K54">
        <f t="shared" si="10"/>
        <v>1.2647077764689152</v>
      </c>
      <c r="L54">
        <f t="shared" si="11"/>
        <v>3.040162924204123E-2</v>
      </c>
      <c r="M54" s="46">
        <f t="shared" si="12"/>
        <v>1.2658035143902309</v>
      </c>
      <c r="N54" s="8">
        <f t="shared" si="0"/>
        <v>8.9861341904514938E-8</v>
      </c>
      <c r="O54" s="5">
        <f>SUM($N$41:N54)*0.1+$N$8</f>
        <v>3.4062902939333159E-5</v>
      </c>
      <c r="P54" s="5">
        <f>SUM($O$41:O54)+0</f>
        <v>4.763145146966658E-4</v>
      </c>
      <c r="Q54" s="8">
        <f t="shared" si="1"/>
        <v>-4.0620129132927357E-7</v>
      </c>
      <c r="R54" s="5">
        <f>SUM($Q$41:Q54)*0.1+$T$8</f>
        <v>6.721565909606951E-5</v>
      </c>
      <c r="S54" s="5">
        <f>SUM($R$41:R54)+0</f>
        <v>9.4357829548034758E-4</v>
      </c>
      <c r="T54">
        <f t="shared" si="13"/>
        <v>7.5354005761959754E-5</v>
      </c>
      <c r="U54">
        <f t="shared" si="14"/>
        <v>1.0569841610035217E-3</v>
      </c>
      <c r="W54" s="1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"/>
    </row>
    <row r="55" spans="2:44" x14ac:dyDescent="0.35">
      <c r="B55">
        <f t="shared" si="15"/>
        <v>1.4000000000000001</v>
      </c>
      <c r="C55">
        <f t="shared" si="2"/>
        <v>-367.55259694786133</v>
      </c>
      <c r="D55">
        <f t="shared" si="3"/>
        <v>-381.9718634205488</v>
      </c>
      <c r="E55" s="2">
        <f t="shared" si="4"/>
        <v>-84.501218852390608</v>
      </c>
      <c r="F55">
        <f t="shared" si="5"/>
        <v>0</v>
      </c>
      <c r="G55">
        <f t="shared" si="6"/>
        <v>-118.30170639334686</v>
      </c>
      <c r="H55">
        <f t="shared" si="7"/>
        <v>534.76060878876842</v>
      </c>
      <c r="I55" s="2">
        <f t="shared" si="8"/>
        <v>547.68987798544526</v>
      </c>
      <c r="J55" s="46">
        <f t="shared" si="9"/>
        <v>391.20705570388935</v>
      </c>
      <c r="K55">
        <f t="shared" si="10"/>
        <v>1.3619929900434475</v>
      </c>
      <c r="L55">
        <f t="shared" si="11"/>
        <v>3.040162924204123E-2</v>
      </c>
      <c r="M55" s="46">
        <f t="shared" si="12"/>
        <v>1.3630105216428823</v>
      </c>
      <c r="N55" s="8">
        <f t="shared" si="0"/>
        <v>9.6773752820246871E-8</v>
      </c>
      <c r="O55" s="5">
        <f>SUM($N$41:N55)*0.1+$N$8</f>
        <v>3.4072580314615184E-5</v>
      </c>
      <c r="P55" s="5">
        <f>SUM($O$41:O55)+0</f>
        <v>5.1038709501128102E-4</v>
      </c>
      <c r="Q55" s="8">
        <f t="shared" si="1"/>
        <v>-4.3744754450844855E-7</v>
      </c>
      <c r="R55" s="5">
        <f>SUM($Q$41:Q55)*0.1+$T$8</f>
        <v>6.7171914341618665E-5</v>
      </c>
      <c r="S55" s="5">
        <f>SUM($R$41:R55)+0</f>
        <v>1.0107502098219662E-3</v>
      </c>
      <c r="T55">
        <f t="shared" si="13"/>
        <v>7.5319365408994636E-5</v>
      </c>
      <c r="U55">
        <f t="shared" si="14"/>
        <v>1.1323033928277364E-3</v>
      </c>
      <c r="W55" s="1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"/>
    </row>
    <row r="56" spans="2:44" x14ac:dyDescent="0.35">
      <c r="B56">
        <f t="shared" si="15"/>
        <v>1.5000000000000002</v>
      </c>
      <c r="C56">
        <f t="shared" si="2"/>
        <v>-367.55259694786133</v>
      </c>
      <c r="D56">
        <f t="shared" si="3"/>
        <v>-381.9718634205488</v>
      </c>
      <c r="E56" s="2">
        <f t="shared" si="4"/>
        <v>-84.501218852390608</v>
      </c>
      <c r="F56">
        <f t="shared" si="5"/>
        <v>0</v>
      </c>
      <c r="G56">
        <f t="shared" si="6"/>
        <v>-126.75182827858593</v>
      </c>
      <c r="H56">
        <f t="shared" si="7"/>
        <v>572.95779513082323</v>
      </c>
      <c r="I56" s="2">
        <f t="shared" si="8"/>
        <v>586.81058355583411</v>
      </c>
      <c r="J56" s="46">
        <f t="shared" si="9"/>
        <v>391.20705570388935</v>
      </c>
      <c r="K56">
        <f t="shared" si="10"/>
        <v>1.4592782036179792</v>
      </c>
      <c r="L56">
        <f t="shared" si="11"/>
        <v>3.040162924204123E-2</v>
      </c>
      <c r="M56" s="46">
        <f t="shared" si="12"/>
        <v>1.4602279454716061</v>
      </c>
      <c r="N56" s="8">
        <f t="shared" si="0"/>
        <v>1.036861637359788E-7</v>
      </c>
      <c r="O56" s="5">
        <f>SUM($N$41:N56)*0.1+$N$8</f>
        <v>3.4082948930988783E-5</v>
      </c>
      <c r="P56" s="5">
        <f>SUM($O$41:O56)+0</f>
        <v>5.4447004394226977E-4</v>
      </c>
      <c r="Q56" s="8">
        <f t="shared" si="1"/>
        <v>-4.6869379768762336E-7</v>
      </c>
      <c r="R56" s="5">
        <f>SUM($Q$41:Q56)*0.1+$T$8</f>
        <v>6.7125044961849909E-5</v>
      </c>
      <c r="S56" s="5">
        <f>SUM($R$41:R56)+0</f>
        <v>1.0778752547838161E-3</v>
      </c>
      <c r="T56">
        <f t="shared" si="13"/>
        <v>7.5282262645079691E-5</v>
      </c>
      <c r="U56">
        <f t="shared" si="14"/>
        <v>1.2075854808773472E-3</v>
      </c>
      <c r="W56" s="1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"/>
    </row>
    <row r="57" spans="2:44" x14ac:dyDescent="0.35">
      <c r="B57">
        <f t="shared" si="15"/>
        <v>1.6000000000000003</v>
      </c>
      <c r="C57">
        <f t="shared" si="2"/>
        <v>-367.55259694786133</v>
      </c>
      <c r="D57">
        <f t="shared" si="3"/>
        <v>-381.9718634205488</v>
      </c>
      <c r="E57" s="2">
        <f t="shared" si="4"/>
        <v>-84.501218852390608</v>
      </c>
      <c r="F57">
        <f t="shared" si="5"/>
        <v>0</v>
      </c>
      <c r="G57">
        <f t="shared" si="6"/>
        <v>-135.20195016382499</v>
      </c>
      <c r="H57">
        <f t="shared" si="7"/>
        <v>611.15498147287815</v>
      </c>
      <c r="I57" s="2">
        <f t="shared" si="8"/>
        <v>625.93128912622308</v>
      </c>
      <c r="J57" s="46">
        <f t="shared" si="9"/>
        <v>391.20705570388935</v>
      </c>
      <c r="K57">
        <f t="shared" si="10"/>
        <v>1.5565634171925113</v>
      </c>
      <c r="L57">
        <f t="shared" si="11"/>
        <v>3.040162924204123E-2</v>
      </c>
      <c r="M57" s="46">
        <f t="shared" si="12"/>
        <v>1.5574538352464062</v>
      </c>
      <c r="N57" s="8">
        <f t="shared" si="0"/>
        <v>1.1059857465171071E-7</v>
      </c>
      <c r="O57" s="5">
        <f>SUM($N$41:N57)*0.1+$N$8</f>
        <v>3.4094008788453956E-5</v>
      </c>
      <c r="P57" s="5">
        <f>SUM($O$41:O57)+0</f>
        <v>5.785640527307237E-4</v>
      </c>
      <c r="Q57" s="8">
        <f t="shared" si="1"/>
        <v>-4.9994005086679823E-7</v>
      </c>
      <c r="R57" s="5">
        <f>SUM($Q$41:Q57)*0.1+$T$8</f>
        <v>6.7075050956763227E-5</v>
      </c>
      <c r="S57" s="5">
        <f>SUM($R$41:R57)+0</f>
        <v>1.1449503057405794E-3</v>
      </c>
      <c r="T57">
        <f t="shared" si="13"/>
        <v>7.5242699952351256E-5</v>
      </c>
      <c r="U57">
        <f t="shared" si="14"/>
        <v>1.2828279564024343E-3</v>
      </c>
      <c r="W57" s="1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"/>
    </row>
    <row r="58" spans="2:44" x14ac:dyDescent="0.35">
      <c r="B58">
        <f t="shared" si="15"/>
        <v>1.7000000000000004</v>
      </c>
      <c r="C58">
        <f t="shared" si="2"/>
        <v>-367.55259694786133</v>
      </c>
      <c r="D58">
        <f t="shared" si="3"/>
        <v>-381.9718634205488</v>
      </c>
      <c r="E58" s="2">
        <f t="shared" si="4"/>
        <v>-84.501218852390608</v>
      </c>
      <c r="F58">
        <f t="shared" si="5"/>
        <v>0</v>
      </c>
      <c r="G58">
        <f t="shared" si="6"/>
        <v>-143.65207204906406</v>
      </c>
      <c r="H58">
        <f t="shared" si="7"/>
        <v>649.35216781493307</v>
      </c>
      <c r="I58" s="2">
        <f t="shared" si="8"/>
        <v>665.05199469661204</v>
      </c>
      <c r="J58" s="46">
        <f t="shared" si="9"/>
        <v>391.20705570388935</v>
      </c>
      <c r="K58">
        <f t="shared" si="10"/>
        <v>1.6538486307670432</v>
      </c>
      <c r="L58">
        <f t="shared" si="11"/>
        <v>3.040162924204123E-2</v>
      </c>
      <c r="M58" s="46">
        <f t="shared" si="12"/>
        <v>1.6546866986447117</v>
      </c>
      <c r="N58" s="8">
        <f t="shared" si="0"/>
        <v>1.1751098556744264E-7</v>
      </c>
      <c r="O58" s="5">
        <f>SUM($N$41:N58)*0.1+$N$8</f>
        <v>3.4105759887010696E-5</v>
      </c>
      <c r="P58" s="5">
        <f>SUM($O$41:O58)+0</f>
        <v>6.1266981261773443E-4</v>
      </c>
      <c r="Q58" s="8">
        <f t="shared" si="1"/>
        <v>-5.3118630404597321E-7</v>
      </c>
      <c r="R58" s="5">
        <f>SUM($Q$41:Q58)*0.1+$T$8</f>
        <v>6.702193232635862E-5</v>
      </c>
      <c r="S58" s="5">
        <f>SUM($R$41:R58)+0</f>
        <v>1.2119722380669381E-3</v>
      </c>
      <c r="T58">
        <f t="shared" si="13"/>
        <v>7.5200679985153212E-5</v>
      </c>
      <c r="U58">
        <f t="shared" si="14"/>
        <v>1.3580283521112629E-3</v>
      </c>
      <c r="W58" s="1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"/>
    </row>
    <row r="59" spans="2:44" x14ac:dyDescent="0.35">
      <c r="B59">
        <f t="shared" si="15"/>
        <v>1.8000000000000005</v>
      </c>
      <c r="C59">
        <f t="shared" si="2"/>
        <v>-367.55259694786133</v>
      </c>
      <c r="D59">
        <f t="shared" si="3"/>
        <v>-381.9718634205488</v>
      </c>
      <c r="E59" s="2">
        <f t="shared" si="4"/>
        <v>-84.501218852390608</v>
      </c>
      <c r="F59">
        <f t="shared" si="5"/>
        <v>0</v>
      </c>
      <c r="G59">
        <f t="shared" si="6"/>
        <v>-152.10219393430313</v>
      </c>
      <c r="H59">
        <f t="shared" si="7"/>
        <v>687.54935415698799</v>
      </c>
      <c r="I59" s="2">
        <f t="shared" si="8"/>
        <v>704.17270026700101</v>
      </c>
      <c r="J59" s="46">
        <f t="shared" si="9"/>
        <v>391.20705570388935</v>
      </c>
      <c r="K59">
        <f t="shared" si="10"/>
        <v>1.7511338443415754</v>
      </c>
      <c r="L59">
        <f t="shared" si="11"/>
        <v>3.040162924204123E-2</v>
      </c>
      <c r="M59" s="46">
        <f t="shared" si="12"/>
        <v>1.7519253745465919</v>
      </c>
      <c r="N59" s="8">
        <f t="shared" si="0"/>
        <v>1.2442339648317457E-7</v>
      </c>
      <c r="O59" s="5">
        <f>SUM($N$41:N59)*0.1+$N$8</f>
        <v>3.4118202226659017E-5</v>
      </c>
      <c r="P59" s="5">
        <f>SUM($O$41:O59)+0</f>
        <v>6.4678801484439343E-4</v>
      </c>
      <c r="Q59" s="8">
        <f t="shared" si="1"/>
        <v>-5.6243255722514808E-7</v>
      </c>
      <c r="R59" s="5">
        <f>SUM($Q$41:Q59)*0.1+$T$8</f>
        <v>6.6965689070636115E-5</v>
      </c>
      <c r="S59" s="5">
        <f>SUM($R$41:R59)+0</f>
        <v>1.2789379271375741E-3</v>
      </c>
      <c r="T59">
        <f t="shared" si="13"/>
        <v>7.5156205571358598E-5</v>
      </c>
      <c r="U59">
        <f t="shared" si="14"/>
        <v>1.433184202263375E-3</v>
      </c>
      <c r="W59" s="1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"/>
    </row>
    <row r="60" spans="2:44" x14ac:dyDescent="0.35">
      <c r="B60">
        <f t="shared" si="15"/>
        <v>1.9000000000000006</v>
      </c>
      <c r="C60">
        <f t="shared" si="2"/>
        <v>-367.55259694786133</v>
      </c>
      <c r="D60">
        <f t="shared" si="3"/>
        <v>-381.9718634205488</v>
      </c>
      <c r="E60" s="2">
        <f t="shared" si="4"/>
        <v>-84.501218852390608</v>
      </c>
      <c r="F60">
        <f t="shared" si="5"/>
        <v>0</v>
      </c>
      <c r="G60">
        <f t="shared" si="6"/>
        <v>-160.5523158195422</v>
      </c>
      <c r="H60">
        <f t="shared" si="7"/>
        <v>725.74654049904291</v>
      </c>
      <c r="I60" s="2">
        <f t="shared" si="8"/>
        <v>743.29340583739008</v>
      </c>
      <c r="J60" s="46">
        <f t="shared" si="9"/>
        <v>391.20705570388935</v>
      </c>
      <c r="K60">
        <f t="shared" si="10"/>
        <v>1.8484190579161077</v>
      </c>
      <c r="L60">
        <f t="shared" si="11"/>
        <v>3.040162924204123E-2</v>
      </c>
      <c r="M60" s="46">
        <f t="shared" si="12"/>
        <v>1.8491689459995759</v>
      </c>
      <c r="N60" s="8">
        <f t="shared" si="0"/>
        <v>1.3133580739890648E-7</v>
      </c>
      <c r="O60" s="5">
        <f>SUM($N$41:N60)*0.1+$N$8</f>
        <v>3.4131335807398906E-5</v>
      </c>
      <c r="P60" s="5">
        <f>SUM($O$41:O60)+0</f>
        <v>6.8091935065179232E-4</v>
      </c>
      <c r="Q60" s="8">
        <f t="shared" si="1"/>
        <v>-5.9367881040432306E-7</v>
      </c>
      <c r="R60" s="5">
        <f>SUM($Q$41:Q60)*0.1+$T$8</f>
        <v>6.6906321189595671E-5</v>
      </c>
      <c r="S60" s="5">
        <f>SUM($R$41:R60)+0</f>
        <v>1.3458442483271697E-3</v>
      </c>
      <c r="T60">
        <f t="shared" si="13"/>
        <v>7.5109279713779511E-5</v>
      </c>
      <c r="U60">
        <f t="shared" si="14"/>
        <v>1.5082930427630379E-3</v>
      </c>
      <c r="W60" s="1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"/>
    </row>
    <row r="61" spans="2:44" x14ac:dyDescent="0.35">
      <c r="B61">
        <f t="shared" si="15"/>
        <v>2.0000000000000004</v>
      </c>
      <c r="C61">
        <f t="shared" si="2"/>
        <v>-367.55259694786133</v>
      </c>
      <c r="D61">
        <f t="shared" si="3"/>
        <v>-381.9718634205488</v>
      </c>
      <c r="E61" s="2">
        <f t="shared" si="4"/>
        <v>-84.501218852390608</v>
      </c>
      <c r="F61">
        <f t="shared" si="5"/>
        <v>0</v>
      </c>
      <c r="G61">
        <f t="shared" si="6"/>
        <v>-169.00243770478124</v>
      </c>
      <c r="H61">
        <f t="shared" si="7"/>
        <v>763.94372684109771</v>
      </c>
      <c r="I61" s="2">
        <f t="shared" si="8"/>
        <v>782.41411140777882</v>
      </c>
      <c r="J61" s="46">
        <f t="shared" si="9"/>
        <v>391.20705570388935</v>
      </c>
      <c r="K61">
        <f t="shared" si="10"/>
        <v>1.945704271490639</v>
      </c>
      <c r="L61">
        <f t="shared" si="11"/>
        <v>3.040162924204123E-2</v>
      </c>
      <c r="M61" s="46">
        <f t="shared" si="12"/>
        <v>1.9464166792541184</v>
      </c>
      <c r="N61" s="8">
        <f t="shared" si="0"/>
        <v>1.3824821831463839E-7</v>
      </c>
      <c r="O61" s="5">
        <f>SUM($N$41:N61)*0.1+$N$8</f>
        <v>3.4145160629230368E-5</v>
      </c>
      <c r="P61" s="5">
        <f>SUM($O$41:O61)+0</f>
        <v>7.1506451128102268E-4</v>
      </c>
      <c r="Q61" s="8">
        <f t="shared" si="1"/>
        <v>-6.2492506358349793E-7</v>
      </c>
      <c r="R61" s="5">
        <f>SUM($Q$41:Q61)*0.1+$T$8</f>
        <v>6.684382868323733E-5</v>
      </c>
      <c r="S61" s="5">
        <f>SUM($R$41:R61)+0</f>
        <v>1.412688077010407E-3</v>
      </c>
      <c r="T61">
        <f t="shared" si="13"/>
        <v>7.5059905591666747E-5</v>
      </c>
      <c r="U61">
        <f t="shared" si="14"/>
        <v>1.5833524112530758E-3</v>
      </c>
      <c r="W61" s="1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"/>
    </row>
    <row r="62" spans="2:44" x14ac:dyDescent="0.35">
      <c r="B62">
        <f t="shared" si="15"/>
        <v>2.1000000000000005</v>
      </c>
      <c r="C62">
        <f t="shared" si="2"/>
        <v>-367.55259694786133</v>
      </c>
      <c r="D62">
        <f t="shared" si="3"/>
        <v>-381.9718634205488</v>
      </c>
      <c r="E62" s="2">
        <f t="shared" si="4"/>
        <v>-84.501218852390608</v>
      </c>
      <c r="F62">
        <f t="shared" si="5"/>
        <v>0</v>
      </c>
      <c r="G62">
        <f t="shared" si="6"/>
        <v>-177.45255959002031</v>
      </c>
      <c r="H62">
        <f t="shared" si="7"/>
        <v>802.14091318315263</v>
      </c>
      <c r="I62" s="2">
        <f t="shared" si="8"/>
        <v>821.5348169781679</v>
      </c>
      <c r="J62" s="46">
        <f t="shared" si="9"/>
        <v>391.20705570388935</v>
      </c>
      <c r="K62">
        <f t="shared" si="10"/>
        <v>2.0429894850651715</v>
      </c>
      <c r="L62">
        <f t="shared" si="11"/>
        <v>3.040162924204123E-2</v>
      </c>
      <c r="M62" s="46">
        <f t="shared" si="12"/>
        <v>2.0436679801935944</v>
      </c>
      <c r="N62" s="8">
        <f t="shared" si="0"/>
        <v>1.4516062923037032E-7</v>
      </c>
      <c r="O62" s="5">
        <f>SUM($N$41:N62)*0.1+$N$8</f>
        <v>3.4159676692153405E-5</v>
      </c>
      <c r="P62" s="5">
        <f>SUM($O$41:O62)+0</f>
        <v>7.4922418797317614E-4</v>
      </c>
      <c r="Q62" s="8">
        <f t="shared" si="1"/>
        <v>-6.5617131676267279E-7</v>
      </c>
      <c r="R62" s="5">
        <f>SUM($Q$41:Q62)*0.1+$T$8</f>
        <v>6.6778211551561062E-5</v>
      </c>
      <c r="S62" s="5">
        <f>SUM($R$41:R62)+0</f>
        <v>1.479466288561968E-3</v>
      </c>
      <c r="T62">
        <f t="shared" si="13"/>
        <v>7.5008086562300009E-5</v>
      </c>
      <c r="U62">
        <f t="shared" si="14"/>
        <v>1.6583598472091001E-3</v>
      </c>
      <c r="W62" s="1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"/>
    </row>
    <row r="63" spans="2:44" x14ac:dyDescent="0.35">
      <c r="B63">
        <f t="shared" si="15"/>
        <v>2.2000000000000006</v>
      </c>
      <c r="C63">
        <f t="shared" si="2"/>
        <v>-367.55259694786133</v>
      </c>
      <c r="D63">
        <f t="shared" si="3"/>
        <v>-381.9718634205488</v>
      </c>
      <c r="E63" s="2">
        <f t="shared" si="4"/>
        <v>-84.501218852390608</v>
      </c>
      <c r="F63">
        <f t="shared" si="5"/>
        <v>0</v>
      </c>
      <c r="G63">
        <f t="shared" si="6"/>
        <v>-185.90268147525939</v>
      </c>
      <c r="H63">
        <f t="shared" si="7"/>
        <v>840.33809952520755</v>
      </c>
      <c r="I63" s="2">
        <f t="shared" si="8"/>
        <v>860.65552254855675</v>
      </c>
      <c r="J63" s="46">
        <f t="shared" si="9"/>
        <v>391.20705570388935</v>
      </c>
      <c r="K63">
        <f t="shared" si="10"/>
        <v>2.1402746986397032</v>
      </c>
      <c r="L63">
        <f t="shared" si="11"/>
        <v>3.040162924204123E-2</v>
      </c>
      <c r="M63" s="46">
        <f t="shared" si="12"/>
        <v>2.14092236263228</v>
      </c>
      <c r="N63" s="8">
        <f t="shared" si="0"/>
        <v>1.5207304014610225E-7</v>
      </c>
      <c r="O63" s="5">
        <f>SUM($N$41:N63)*0.1+$N$8</f>
        <v>3.4174883996168016E-5</v>
      </c>
      <c r="P63" s="5">
        <f>SUM($O$41:O63)+0</f>
        <v>7.8339907196934417E-4</v>
      </c>
      <c r="Q63" s="8">
        <f t="shared" si="1"/>
        <v>-6.8741756994184777E-7</v>
      </c>
      <c r="R63" s="5">
        <f>SUM($Q$41:Q63)*0.1+$T$8</f>
        <v>6.670946979456687E-5</v>
      </c>
      <c r="S63" s="5">
        <f>SUM($R$41:R63)+0</f>
        <v>1.5461757583565348E-3</v>
      </c>
      <c r="T63">
        <f t="shared" si="13"/>
        <v>7.4953826162670108E-5</v>
      </c>
      <c r="U63">
        <f t="shared" si="14"/>
        <v>1.7333128920341634E-3</v>
      </c>
      <c r="W63" s="1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"/>
    </row>
    <row r="64" spans="2:44" x14ac:dyDescent="0.35">
      <c r="B64">
        <f>B63+0.1</f>
        <v>2.3000000000000007</v>
      </c>
      <c r="C64">
        <f t="shared" si="2"/>
        <v>-367.55259694786133</v>
      </c>
      <c r="D64">
        <f t="shared" si="3"/>
        <v>-381.9718634205488</v>
      </c>
      <c r="E64" s="2">
        <f t="shared" si="4"/>
        <v>-84.501218852390608</v>
      </c>
      <c r="F64">
        <f t="shared" si="5"/>
        <v>0</v>
      </c>
      <c r="G64">
        <f t="shared" si="6"/>
        <v>-194.35280336049846</v>
      </c>
      <c r="H64">
        <f t="shared" si="7"/>
        <v>878.53528586726247</v>
      </c>
      <c r="I64" s="2">
        <f t="shared" si="8"/>
        <v>899.77622811894582</v>
      </c>
      <c r="J64" s="46">
        <f t="shared" si="9"/>
        <v>391.20705570388935</v>
      </c>
      <c r="K64">
        <f t="shared" si="10"/>
        <v>2.2375599122142353</v>
      </c>
      <c r="L64">
        <f t="shared" si="11"/>
        <v>3.040162924204123E-2</v>
      </c>
      <c r="M64" s="46">
        <f t="shared" si="12"/>
        <v>2.2381794248741294</v>
      </c>
      <c r="N64" s="8">
        <f t="shared" si="0"/>
        <v>1.5898545106183418E-7</v>
      </c>
      <c r="O64" s="5">
        <f>SUM($N$41:N64)*0.1+$N$8</f>
        <v>3.4190782541274201E-5</v>
      </c>
      <c r="P64" s="5">
        <f>SUM($O$41:O64)+0</f>
        <v>8.1758985451061837E-4</v>
      </c>
      <c r="Q64" s="8">
        <f t="shared" si="1"/>
        <v>-7.1866382312102264E-7</v>
      </c>
      <c r="R64" s="5">
        <f>SUM($Q$41:Q64)*0.1+$T$8</f>
        <v>6.663760341225478E-5</v>
      </c>
      <c r="S64" s="5">
        <f>SUM($R$41:R64)+0</f>
        <v>1.6128133617687897E-3</v>
      </c>
      <c r="T64">
        <f t="shared" si="13"/>
        <v>7.4897128111254377E-5</v>
      </c>
      <c r="U64">
        <f t="shared" si="14"/>
        <v>1.8082090891538619E-3</v>
      </c>
      <c r="W64" s="1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"/>
    </row>
    <row r="65" spans="2:44" x14ac:dyDescent="0.35">
      <c r="B65">
        <f t="shared" si="15"/>
        <v>2.4000000000000008</v>
      </c>
      <c r="C65">
        <f t="shared" si="2"/>
        <v>-367.55259694786133</v>
      </c>
      <c r="D65">
        <f t="shared" si="3"/>
        <v>-381.9718634205488</v>
      </c>
      <c r="E65" s="2">
        <f t="shared" si="4"/>
        <v>-84.501218852390608</v>
      </c>
      <c r="F65">
        <f t="shared" si="5"/>
        <v>0</v>
      </c>
      <c r="G65">
        <f t="shared" si="6"/>
        <v>-202.80292524573753</v>
      </c>
      <c r="H65">
        <f t="shared" si="7"/>
        <v>916.73247220931739</v>
      </c>
      <c r="I65" s="2">
        <f t="shared" si="8"/>
        <v>938.89693368933479</v>
      </c>
      <c r="J65" s="46">
        <f t="shared" si="9"/>
        <v>391.20705570388935</v>
      </c>
      <c r="K65">
        <f t="shared" si="10"/>
        <v>2.3348451257887675</v>
      </c>
      <c r="L65">
        <f t="shared" si="11"/>
        <v>3.040162924204123E-2</v>
      </c>
      <c r="M65" s="46">
        <f t="shared" si="12"/>
        <v>2.3354388321258335</v>
      </c>
      <c r="N65" s="8">
        <f t="shared" si="0"/>
        <v>1.6589786197756612E-7</v>
      </c>
      <c r="O65" s="5">
        <f>SUM($N$41:N65)*0.1+$N$8</f>
        <v>3.4207372327471961E-5</v>
      </c>
      <c r="P65" s="5">
        <f>SUM($O$41:O65)+0</f>
        <v>8.5179722683809036E-4</v>
      </c>
      <c r="Q65" s="8">
        <f t="shared" si="1"/>
        <v>-7.4991007630019762E-7</v>
      </c>
      <c r="R65" s="5">
        <f>SUM($Q$41:Q65)*0.1+$T$8</f>
        <v>6.656261240462475E-5</v>
      </c>
      <c r="S65" s="5">
        <f>SUM($R$41:R65)+0</f>
        <v>1.6793759741734143E-3</v>
      </c>
      <c r="T65">
        <f t="shared" si="13"/>
        <v>7.483799630988659E-5</v>
      </c>
      <c r="U65">
        <f t="shared" si="14"/>
        <v>1.8830459841119032E-3</v>
      </c>
      <c r="W65" s="1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"/>
    </row>
    <row r="66" spans="2:44" x14ac:dyDescent="0.35">
      <c r="B66">
        <f t="shared" si="15"/>
        <v>2.5000000000000009</v>
      </c>
      <c r="C66">
        <f t="shared" si="2"/>
        <v>-367.55259694786133</v>
      </c>
      <c r="D66">
        <f t="shared" si="3"/>
        <v>-381.9718634205488</v>
      </c>
      <c r="E66" s="2">
        <f t="shared" si="4"/>
        <v>-84.501218852390608</v>
      </c>
      <c r="F66">
        <f t="shared" si="5"/>
        <v>0</v>
      </c>
      <c r="G66">
        <f t="shared" si="6"/>
        <v>-211.2530471309766</v>
      </c>
      <c r="H66">
        <f t="shared" si="7"/>
        <v>954.92965855137231</v>
      </c>
      <c r="I66" s="2">
        <f t="shared" si="8"/>
        <v>978.01763925972375</v>
      </c>
      <c r="J66" s="46">
        <f t="shared" si="9"/>
        <v>391.20705570388935</v>
      </c>
      <c r="K66">
        <f t="shared" si="10"/>
        <v>2.4321303393632996</v>
      </c>
      <c r="L66">
        <f t="shared" si="11"/>
        <v>3.040162924204123E-2</v>
      </c>
      <c r="M66" s="46">
        <f t="shared" si="12"/>
        <v>2.4327003031267846</v>
      </c>
      <c r="N66" s="8">
        <f t="shared" si="0"/>
        <v>1.7281027289329802E-7</v>
      </c>
      <c r="O66" s="5">
        <f>SUM($N$41:N66)*0.1+$N$8</f>
        <v>3.4224653354761287E-5</v>
      </c>
      <c r="P66" s="5">
        <f>SUM($O$41:O66)+0</f>
        <v>8.8602188019285162E-4</v>
      </c>
      <c r="Q66" s="8">
        <f t="shared" si="1"/>
        <v>-7.8115632947937249E-7</v>
      </c>
      <c r="R66" s="5">
        <f>SUM($Q$41:Q66)*0.1+$T$8</f>
        <v>6.6484496771676823E-5</v>
      </c>
      <c r="S66" s="5">
        <f>SUM($R$41:R66)+0</f>
        <v>1.7458604709450912E-3</v>
      </c>
      <c r="T66">
        <f t="shared" si="13"/>
        <v>7.4776434845723154E-5</v>
      </c>
      <c r="U66">
        <f t="shared" si="14"/>
        <v>1.9578211246661661E-3</v>
      </c>
      <c r="W66" s="1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"/>
    </row>
    <row r="67" spans="2:44" x14ac:dyDescent="0.35">
      <c r="B67">
        <f t="shared" si="15"/>
        <v>2.600000000000001</v>
      </c>
      <c r="C67">
        <f t="shared" si="2"/>
        <v>-367.55259694786133</v>
      </c>
      <c r="D67">
        <f t="shared" si="3"/>
        <v>-381.9718634205488</v>
      </c>
      <c r="E67" s="2">
        <f t="shared" si="4"/>
        <v>-84.501218852390608</v>
      </c>
      <c r="F67">
        <f t="shared" si="5"/>
        <v>0</v>
      </c>
      <c r="G67">
        <f t="shared" si="6"/>
        <v>-219.70316901621567</v>
      </c>
      <c r="H67">
        <f t="shared" si="7"/>
        <v>993.12684489342723</v>
      </c>
      <c r="I67" s="2">
        <f t="shared" si="8"/>
        <v>1017.1383448301127</v>
      </c>
      <c r="J67" s="46">
        <f t="shared" si="9"/>
        <v>391.20705570388935</v>
      </c>
      <c r="K67">
        <f t="shared" si="10"/>
        <v>2.5294155529378313</v>
      </c>
      <c r="L67">
        <f t="shared" si="11"/>
        <v>3.040162924204123E-2</v>
      </c>
      <c r="M67" s="46">
        <f t="shared" si="12"/>
        <v>2.529963599861766</v>
      </c>
      <c r="N67" s="8">
        <f t="shared" si="0"/>
        <v>1.7972268380902996E-7</v>
      </c>
      <c r="O67" s="5">
        <f>SUM($N$41:N67)*0.1+$N$8</f>
        <v>3.4242625623142188E-5</v>
      </c>
      <c r="P67" s="5">
        <f>SUM($O$41:O67)+0</f>
        <v>9.2026450581599376E-4</v>
      </c>
      <c r="Q67" s="8">
        <f t="shared" si="1"/>
        <v>-8.1240258265854736E-7</v>
      </c>
      <c r="R67" s="5">
        <f>SUM($Q$41:Q67)*0.1+$T$8</f>
        <v>6.6403256513410957E-5</v>
      </c>
      <c r="S67" s="5">
        <f>SUM($R$41:R67)+0</f>
        <v>1.8122637274585022E-3</v>
      </c>
      <c r="T67">
        <f t="shared" si="13"/>
        <v>7.4712447993306499E-5</v>
      </c>
      <c r="U67">
        <f t="shared" si="14"/>
        <v>2.0325320608852743E-3</v>
      </c>
      <c r="W67" s="1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"/>
    </row>
    <row r="68" spans="2:44" x14ac:dyDescent="0.35">
      <c r="B68">
        <f t="shared" si="15"/>
        <v>2.7000000000000011</v>
      </c>
      <c r="C68">
        <f t="shared" si="2"/>
        <v>-367.55259694786133</v>
      </c>
      <c r="D68">
        <f t="shared" si="3"/>
        <v>-381.9718634205488</v>
      </c>
      <c r="E68" s="2">
        <f t="shared" si="4"/>
        <v>-84.501218852390608</v>
      </c>
      <c r="F68">
        <f t="shared" si="5"/>
        <v>0</v>
      </c>
      <c r="G68">
        <f t="shared" si="6"/>
        <v>-228.15329090145474</v>
      </c>
      <c r="H68">
        <f t="shared" si="7"/>
        <v>1031.3240312354822</v>
      </c>
      <c r="I68" s="2">
        <f t="shared" si="8"/>
        <v>1056.2590504005018</v>
      </c>
      <c r="J68" s="46">
        <f t="shared" si="9"/>
        <v>391.20705570388935</v>
      </c>
      <c r="K68">
        <f t="shared" si="10"/>
        <v>2.6267007665123638</v>
      </c>
      <c r="L68">
        <f t="shared" si="11"/>
        <v>3.040162924204123E-2</v>
      </c>
      <c r="M68" s="46">
        <f t="shared" si="12"/>
        <v>2.6272285195578915</v>
      </c>
      <c r="N68" s="8">
        <f t="shared" si="0"/>
        <v>1.8663509472476189E-7</v>
      </c>
      <c r="O68" s="5">
        <f>SUM($N$41:N68)*0.1+$N$8</f>
        <v>3.4261289132614663E-5</v>
      </c>
      <c r="P68" s="5">
        <f>SUM($O$41:O68)+0</f>
        <v>9.5452579494860836E-4</v>
      </c>
      <c r="Q68" s="8">
        <f t="shared" si="1"/>
        <v>-8.4364883583772233E-7</v>
      </c>
      <c r="R68" s="5">
        <f>SUM($Q$41:Q68)*0.1+$T$8</f>
        <v>6.6318891629827193E-5</v>
      </c>
      <c r="S68" s="5">
        <f>SUM($R$41:R68)+0</f>
        <v>1.8785826190883294E-3</v>
      </c>
      <c r="T68">
        <f t="shared" si="13"/>
        <v>7.4646040216728063E-5</v>
      </c>
      <c r="U68">
        <f t="shared" si="14"/>
        <v>2.1071763452457032E-3</v>
      </c>
      <c r="W68" s="1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"/>
    </row>
    <row r="69" spans="2:44" x14ac:dyDescent="0.35">
      <c r="B69">
        <f t="shared" si="15"/>
        <v>2.8000000000000012</v>
      </c>
      <c r="C69">
        <f t="shared" si="2"/>
        <v>-367.55259694786133</v>
      </c>
      <c r="D69">
        <f t="shared" si="3"/>
        <v>-381.9718634205488</v>
      </c>
      <c r="E69" s="2">
        <f t="shared" si="4"/>
        <v>-84.501218852390608</v>
      </c>
      <c r="F69">
        <f t="shared" si="5"/>
        <v>0</v>
      </c>
      <c r="G69">
        <f t="shared" si="6"/>
        <v>-236.60341278669381</v>
      </c>
      <c r="H69">
        <f t="shared" si="7"/>
        <v>1069.5212175775371</v>
      </c>
      <c r="I69" s="2">
        <f t="shared" si="8"/>
        <v>1095.3797559708908</v>
      </c>
      <c r="J69" s="46">
        <f t="shared" si="9"/>
        <v>391.20705570388935</v>
      </c>
      <c r="K69">
        <f t="shared" si="10"/>
        <v>2.7239859800868955</v>
      </c>
      <c r="L69">
        <f t="shared" si="11"/>
        <v>3.040162924204123E-2</v>
      </c>
      <c r="M69" s="46">
        <f t="shared" si="12"/>
        <v>2.7244948883952187</v>
      </c>
      <c r="N69" s="8">
        <f t="shared" si="0"/>
        <v>1.9354750564049382E-7</v>
      </c>
      <c r="O69" s="5">
        <f>SUM($N$41:N69)*0.1+$N$8</f>
        <v>3.4280643883178719E-5</v>
      </c>
      <c r="P69" s="5">
        <f>SUM($O$41:O69)+0</f>
        <v>9.8880643883178716E-4</v>
      </c>
      <c r="Q69" s="8">
        <f t="shared" si="1"/>
        <v>-8.748950890168972E-7</v>
      </c>
      <c r="R69" s="5">
        <f>SUM($Q$41:Q69)*0.1+$T$8</f>
        <v>6.6231402120925503E-5</v>
      </c>
      <c r="S69" s="5">
        <f>SUM($R$41:R69)+0</f>
        <v>1.9448140212092548E-3</v>
      </c>
      <c r="T69">
        <f t="shared" si="13"/>
        <v>7.4577216171891627E-5</v>
      </c>
      <c r="U69">
        <f t="shared" si="14"/>
        <v>2.1817515327294521E-3</v>
      </c>
      <c r="W69" s="1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"/>
    </row>
    <row r="70" spans="2:44" x14ac:dyDescent="0.35">
      <c r="B70">
        <f t="shared" si="15"/>
        <v>2.9000000000000012</v>
      </c>
      <c r="C70">
        <f t="shared" si="2"/>
        <v>-367.55259694786133</v>
      </c>
      <c r="D70">
        <f t="shared" si="3"/>
        <v>-381.9718634205488</v>
      </c>
      <c r="E70" s="2">
        <f t="shared" si="4"/>
        <v>-84.501218852390608</v>
      </c>
      <c r="F70">
        <f t="shared" si="5"/>
        <v>0</v>
      </c>
      <c r="G70">
        <f t="shared" si="6"/>
        <v>-245.05353467193288</v>
      </c>
      <c r="H70">
        <f t="shared" si="7"/>
        <v>1107.718403919592</v>
      </c>
      <c r="I70" s="2">
        <f t="shared" si="8"/>
        <v>1134.5004615412797</v>
      </c>
      <c r="J70" s="46">
        <f t="shared" si="9"/>
        <v>391.20705570388935</v>
      </c>
      <c r="K70">
        <f t="shared" si="10"/>
        <v>2.8212711936614276</v>
      </c>
      <c r="L70">
        <f t="shared" si="11"/>
        <v>3.040162924204123E-2</v>
      </c>
      <c r="M70" s="46">
        <f t="shared" si="12"/>
        <v>2.8217625565177324</v>
      </c>
      <c r="N70" s="8">
        <f t="shared" si="0"/>
        <v>2.0045991655622573E-7</v>
      </c>
      <c r="O70" s="5">
        <f>SUM($N$41:N70)*0.1+$N$8</f>
        <v>3.4300689874834335E-5</v>
      </c>
      <c r="P70" s="5">
        <f>SUM($O$41:O70)+0</f>
        <v>1.0231071287066214E-3</v>
      </c>
      <c r="Q70" s="8">
        <f t="shared" si="1"/>
        <v>-9.0614134219607218E-7</v>
      </c>
      <c r="R70" s="5">
        <f>SUM($Q$41:Q70)*0.1+$T$8</f>
        <v>6.6140787986705888E-5</v>
      </c>
      <c r="S70" s="5">
        <f>SUM($R$41:R70)+0</f>
        <v>2.0109548091959608E-3</v>
      </c>
      <c r="T70">
        <f t="shared" si="13"/>
        <v>7.4505980708879617E-5</v>
      </c>
      <c r="U70">
        <f t="shared" si="14"/>
        <v>2.2562551809222888E-3</v>
      </c>
      <c r="W70" s="1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"/>
    </row>
    <row r="71" spans="2:44" x14ac:dyDescent="0.35">
      <c r="B71">
        <f t="shared" si="15"/>
        <v>3.0000000000000013</v>
      </c>
      <c r="C71">
        <f t="shared" si="2"/>
        <v>-367.55259694786133</v>
      </c>
      <c r="D71">
        <f t="shared" si="3"/>
        <v>-381.9718634205488</v>
      </c>
      <c r="E71" s="2">
        <f t="shared" si="4"/>
        <v>-84.501218852390608</v>
      </c>
      <c r="F71">
        <f t="shared" si="5"/>
        <v>0</v>
      </c>
      <c r="G71">
        <f t="shared" si="6"/>
        <v>-253.50365655717192</v>
      </c>
      <c r="H71">
        <f t="shared" si="7"/>
        <v>1145.9155902616469</v>
      </c>
      <c r="I71" s="2">
        <f t="shared" si="8"/>
        <v>1173.6211671116685</v>
      </c>
      <c r="J71" s="46">
        <f t="shared" si="9"/>
        <v>391.20705570388935</v>
      </c>
      <c r="K71">
        <f t="shared" si="10"/>
        <v>2.9185564072359593</v>
      </c>
      <c r="L71">
        <f t="shared" si="11"/>
        <v>3.040162924204123E-2</v>
      </c>
      <c r="M71" s="46">
        <f t="shared" si="12"/>
        <v>2.919031394041486</v>
      </c>
      <c r="N71" s="8">
        <f t="shared" si="0"/>
        <v>2.0737232747195763E-7</v>
      </c>
      <c r="O71" s="5">
        <f>SUM($N$41:N71)*0.1+$N$8</f>
        <v>3.4321427107581533E-5</v>
      </c>
      <c r="P71" s="5">
        <f>SUM($O$41:O71)+0</f>
        <v>1.0574285558142028E-3</v>
      </c>
      <c r="Q71" s="8">
        <f t="shared" si="1"/>
        <v>-9.3738759537524705E-7</v>
      </c>
      <c r="R71" s="5">
        <f>SUM($Q$41:Q71)*0.1+$T$8</f>
        <v>6.6047049227168362E-5</v>
      </c>
      <c r="S71" s="5">
        <f>SUM($R$41:R71)+0</f>
        <v>2.0770018584231292E-3</v>
      </c>
      <c r="T71">
        <f t="shared" si="13"/>
        <v>7.4432338874423621E-5</v>
      </c>
      <c r="U71">
        <f t="shared" si="14"/>
        <v>2.3306848501126109E-3</v>
      </c>
      <c r="W71" s="1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"/>
    </row>
    <row r="72" spans="2:44" x14ac:dyDescent="0.35">
      <c r="B72">
        <f t="shared" si="15"/>
        <v>3.1000000000000014</v>
      </c>
      <c r="C72">
        <f t="shared" si="2"/>
        <v>-367.55259694786133</v>
      </c>
      <c r="D72">
        <f t="shared" si="3"/>
        <v>-381.9718634205488</v>
      </c>
      <c r="E72" s="2">
        <f t="shared" si="4"/>
        <v>-84.501218852390608</v>
      </c>
      <c r="F72">
        <f t="shared" si="5"/>
        <v>0</v>
      </c>
      <c r="G72">
        <f t="shared" si="6"/>
        <v>-261.95377844241102</v>
      </c>
      <c r="H72">
        <f t="shared" si="7"/>
        <v>1184.1127766037018</v>
      </c>
      <c r="I72" s="2">
        <f t="shared" si="8"/>
        <v>1212.7418726820576</v>
      </c>
      <c r="J72" s="46">
        <f t="shared" si="9"/>
        <v>391.20705570388935</v>
      </c>
      <c r="K72">
        <f t="shared" si="10"/>
        <v>3.0158416208104919</v>
      </c>
      <c r="L72">
        <f t="shared" si="11"/>
        <v>3.040162924204123E-2</v>
      </c>
      <c r="M72" s="46">
        <f t="shared" si="12"/>
        <v>3.0163012878349149</v>
      </c>
      <c r="N72" s="8">
        <f t="shared" si="0"/>
        <v>2.1428473838768959E-7</v>
      </c>
      <c r="O72" s="5">
        <f>SUM($N$41:N72)*0.1+$N$8</f>
        <v>3.4342855581420305E-5</v>
      </c>
      <c r="P72" s="5">
        <f>SUM($O$41:O72)+0</f>
        <v>1.0917714113956231E-3</v>
      </c>
      <c r="Q72" s="8">
        <f t="shared" si="1"/>
        <v>-9.6863384855442192E-7</v>
      </c>
      <c r="R72" s="5">
        <f>SUM($Q$41:Q72)*0.1+$T$8</f>
        <v>6.5950185842312924E-5</v>
      </c>
      <c r="S72" s="5">
        <f>SUM($R$41:R72)+0</f>
        <v>2.1429520442654421E-3</v>
      </c>
      <c r="T72">
        <f t="shared" si="13"/>
        <v>7.4356295914481264E-5</v>
      </c>
      <c r="U72">
        <f t="shared" si="14"/>
        <v>2.4050381033909273E-3</v>
      </c>
      <c r="W72" s="1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"/>
    </row>
    <row r="73" spans="2:44" x14ac:dyDescent="0.35">
      <c r="B73">
        <f t="shared" si="15"/>
        <v>3.2000000000000015</v>
      </c>
      <c r="C73">
        <f t="shared" si="2"/>
        <v>-367.55259694786133</v>
      </c>
      <c r="D73">
        <f t="shared" si="3"/>
        <v>-381.9718634205488</v>
      </c>
      <c r="E73" s="2">
        <f t="shared" si="4"/>
        <v>-84.501218852390608</v>
      </c>
      <c r="F73">
        <f t="shared" si="5"/>
        <v>0</v>
      </c>
      <c r="G73">
        <f t="shared" si="6"/>
        <v>-270.40390032765009</v>
      </c>
      <c r="H73">
        <f t="shared" si="7"/>
        <v>1222.3099629457568</v>
      </c>
      <c r="I73" s="2">
        <f t="shared" si="8"/>
        <v>1251.8625782524466</v>
      </c>
      <c r="J73" s="46">
        <f t="shared" si="9"/>
        <v>391.20705570388935</v>
      </c>
      <c r="K73">
        <f t="shared" si="10"/>
        <v>3.1131268343850236</v>
      </c>
      <c r="L73">
        <f t="shared" si="11"/>
        <v>3.040162924204123E-2</v>
      </c>
      <c r="M73" s="46">
        <f t="shared" si="12"/>
        <v>3.1135721389024904</v>
      </c>
      <c r="N73" s="8">
        <f t="shared" si="0"/>
        <v>2.2119714930342153E-7</v>
      </c>
      <c r="O73" s="5">
        <f>SUM($N$41:N73)*0.1+$N$8</f>
        <v>3.4364975296350643E-5</v>
      </c>
      <c r="P73" s="5">
        <f>SUM($O$41:O73)+0</f>
        <v>1.1261363866919738E-3</v>
      </c>
      <c r="Q73" s="8">
        <f t="shared" si="1"/>
        <v>-9.9988010173359689E-7</v>
      </c>
      <c r="R73" s="5">
        <f>SUM($Q$41:Q73)*0.1+$T$8</f>
        <v>6.585019783213956E-5</v>
      </c>
      <c r="S73" s="5">
        <f>SUM($R$41:R73)+0</f>
        <v>2.2088022420975817E-3</v>
      </c>
      <c r="T73">
        <f t="shared" si="13"/>
        <v>7.4277857276921415E-5</v>
      </c>
      <c r="U73">
        <f t="shared" si="14"/>
        <v>2.4793125067499979E-3</v>
      </c>
      <c r="W73" s="1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"/>
    </row>
    <row r="74" spans="2:44" x14ac:dyDescent="0.35">
      <c r="B74">
        <f t="shared" si="15"/>
        <v>3.3000000000000016</v>
      </c>
      <c r="C74">
        <f t="shared" si="2"/>
        <v>-367.55259694786133</v>
      </c>
      <c r="D74">
        <f t="shared" si="3"/>
        <v>-381.9718634205488</v>
      </c>
      <c r="E74" s="2">
        <f t="shared" si="4"/>
        <v>-84.501218852390608</v>
      </c>
      <c r="F74">
        <f t="shared" si="5"/>
        <v>0</v>
      </c>
      <c r="G74">
        <f t="shared" si="6"/>
        <v>-278.85402221288916</v>
      </c>
      <c r="H74">
        <f t="shared" si="7"/>
        <v>1260.5071492878117</v>
      </c>
      <c r="I74" s="2">
        <f t="shared" si="8"/>
        <v>1290.9832838228356</v>
      </c>
      <c r="J74" s="46">
        <f t="shared" si="9"/>
        <v>391.20705570388935</v>
      </c>
      <c r="K74">
        <f t="shared" si="10"/>
        <v>3.2104120479595557</v>
      </c>
      <c r="L74">
        <f t="shared" si="11"/>
        <v>3.040162924204123E-2</v>
      </c>
      <c r="M74" s="46">
        <f t="shared" si="12"/>
        <v>3.2108438602438425</v>
      </c>
      <c r="N74" s="8">
        <f t="shared" si="0"/>
        <v>2.2810956021915346E-7</v>
      </c>
      <c r="O74" s="5">
        <f>SUM($N$41:N74)*0.1+$N$8</f>
        <v>3.4387786252372563E-5</v>
      </c>
      <c r="P74" s="5">
        <f>SUM($O$41:O74)+0</f>
        <v>1.1605241729443464E-3</v>
      </c>
      <c r="Q74" s="8">
        <f t="shared" si="1"/>
        <v>-1.0311263549127719E-6</v>
      </c>
      <c r="R74" s="5">
        <f>SUM($Q$41:Q74)*0.1+$T$8</f>
        <v>6.5747085196648285E-5</v>
      </c>
      <c r="S74" s="5">
        <f>SUM($R$41:R74)+0</f>
        <v>2.2745493272942302E-3</v>
      </c>
      <c r="T74">
        <f t="shared" si="13"/>
        <v>7.4197028614319798E-5</v>
      </c>
      <c r="U74">
        <f t="shared" si="14"/>
        <v>2.5535056291856486E-3</v>
      </c>
      <c r="W74" s="1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"/>
    </row>
    <row r="75" spans="2:44" x14ac:dyDescent="0.35">
      <c r="B75">
        <f t="shared" si="15"/>
        <v>3.4000000000000017</v>
      </c>
      <c r="C75">
        <f t="shared" si="2"/>
        <v>-367.55259694786133</v>
      </c>
      <c r="D75">
        <f t="shared" si="3"/>
        <v>-381.9718634205488</v>
      </c>
      <c r="E75" s="2">
        <f t="shared" si="4"/>
        <v>-84.501218852390608</v>
      </c>
      <c r="F75">
        <f t="shared" si="5"/>
        <v>0</v>
      </c>
      <c r="G75">
        <f t="shared" si="6"/>
        <v>-287.30414409812823</v>
      </c>
      <c r="H75">
        <f t="shared" si="7"/>
        <v>1298.7043356298666</v>
      </c>
      <c r="I75" s="2">
        <f t="shared" si="8"/>
        <v>1330.1039893932245</v>
      </c>
      <c r="J75" s="46">
        <f t="shared" si="9"/>
        <v>391.20705570388935</v>
      </c>
      <c r="K75">
        <f t="shared" si="10"/>
        <v>3.3076972615340878</v>
      </c>
      <c r="L75">
        <f t="shared" si="11"/>
        <v>3.040162924204123E-2</v>
      </c>
      <c r="M75" s="46">
        <f t="shared" si="12"/>
        <v>3.3081163750904854</v>
      </c>
      <c r="N75" s="8">
        <f t="shared" si="0"/>
        <v>2.3502197113488536E-7</v>
      </c>
      <c r="O75" s="5">
        <f>SUM($N$41:N75)*0.1+$N$8</f>
        <v>3.4411288449486051E-5</v>
      </c>
      <c r="P75" s="5">
        <f>SUM($O$41:O75)+0</f>
        <v>1.1949354613938325E-3</v>
      </c>
      <c r="Q75" s="8">
        <f t="shared" si="1"/>
        <v>-1.0623726080919468E-6</v>
      </c>
      <c r="R75" s="5">
        <f>SUM($Q$41:Q75)*0.1+$T$8</f>
        <v>6.5640847935839099E-5</v>
      </c>
      <c r="S75" s="5">
        <f>SUM($R$41:R75)+0</f>
        <v>2.3401901752300694E-3</v>
      </c>
      <c r="T75">
        <f t="shared" si="13"/>
        <v>7.411381578686719E-5</v>
      </c>
      <c r="U75">
        <f t="shared" si="14"/>
        <v>2.6276150427982851E-3</v>
      </c>
      <c r="W75" s="1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"/>
    </row>
    <row r="76" spans="2:44" x14ac:dyDescent="0.35">
      <c r="B76">
        <f t="shared" si="15"/>
        <v>3.5000000000000018</v>
      </c>
      <c r="C76">
        <f t="shared" si="2"/>
        <v>-367.55259694786133</v>
      </c>
      <c r="D76">
        <f t="shared" si="3"/>
        <v>-381.9718634205488</v>
      </c>
      <c r="E76" s="2">
        <f t="shared" si="4"/>
        <v>-84.501218852390608</v>
      </c>
      <c r="F76">
        <f t="shared" si="5"/>
        <v>0</v>
      </c>
      <c r="G76">
        <f t="shared" si="6"/>
        <v>-295.7542659833673</v>
      </c>
      <c r="H76">
        <f t="shared" si="7"/>
        <v>1336.9015219719215</v>
      </c>
      <c r="I76" s="2">
        <f t="shared" si="8"/>
        <v>1369.2246949636135</v>
      </c>
      <c r="J76" s="46">
        <f t="shared" si="9"/>
        <v>391.20705570388935</v>
      </c>
      <c r="K76">
        <f t="shared" si="10"/>
        <v>3.40498247510862</v>
      </c>
      <c r="L76">
        <f t="shared" si="11"/>
        <v>3.040162924204123E-2</v>
      </c>
      <c r="M76" s="46">
        <f t="shared" si="12"/>
        <v>3.4053896154446903</v>
      </c>
      <c r="N76" s="8">
        <f t="shared" si="0"/>
        <v>2.4193438205061732E-7</v>
      </c>
      <c r="O76" s="5">
        <f>SUM($N$41:N76)*0.1+$N$8</f>
        <v>3.4435481887691112E-5</v>
      </c>
      <c r="P76" s="5">
        <f>SUM($O$41:O76)+0</f>
        <v>1.2293709432815237E-3</v>
      </c>
      <c r="Q76" s="8">
        <f t="shared" si="1"/>
        <v>-1.0936188612711216E-6</v>
      </c>
      <c r="R76" s="5">
        <f>SUM($Q$41:Q76)*0.1+$T$8</f>
        <v>6.5531486049711987E-5</v>
      </c>
      <c r="S76" s="5">
        <f>SUM($R$41:R76)+0</f>
        <v>2.4057216612797814E-3</v>
      </c>
      <c r="T76">
        <f t="shared" si="13"/>
        <v>7.4028224865392382E-5</v>
      </c>
      <c r="U76">
        <f t="shared" si="14"/>
        <v>2.7016383228951378E-3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2:44" x14ac:dyDescent="0.35">
      <c r="B77">
        <f t="shared" si="15"/>
        <v>3.6000000000000019</v>
      </c>
      <c r="C77">
        <f t="shared" si="2"/>
        <v>-367.55259694786133</v>
      </c>
      <c r="D77">
        <f t="shared" si="3"/>
        <v>-381.9718634205488</v>
      </c>
      <c r="E77" s="2">
        <f t="shared" si="4"/>
        <v>-84.501218852390608</v>
      </c>
      <c r="F77">
        <f t="shared" si="5"/>
        <v>0</v>
      </c>
      <c r="G77">
        <f t="shared" si="6"/>
        <v>-304.20438786860632</v>
      </c>
      <c r="H77">
        <f t="shared" si="7"/>
        <v>1375.0987083139764</v>
      </c>
      <c r="I77" s="2">
        <f t="shared" si="8"/>
        <v>1408.3454005340025</v>
      </c>
      <c r="J77" s="46">
        <f t="shared" si="9"/>
        <v>391.20705570388935</v>
      </c>
      <c r="K77">
        <f t="shared" si="10"/>
        <v>3.5022676886831516</v>
      </c>
      <c r="L77">
        <f t="shared" si="11"/>
        <v>3.040162924204123E-2</v>
      </c>
      <c r="M77" s="46">
        <f t="shared" si="12"/>
        <v>3.5026635208617649</v>
      </c>
      <c r="N77" s="8">
        <f t="shared" si="0"/>
        <v>2.488467929663492E-7</v>
      </c>
      <c r="O77" s="5">
        <f>SUM($N$41:N77)*0.1+$N$8</f>
        <v>3.4460366566987748E-5</v>
      </c>
      <c r="P77" s="5">
        <f>SUM($O$41:O77)+0</f>
        <v>1.2638313098485114E-3</v>
      </c>
      <c r="Q77" s="8">
        <f t="shared" si="1"/>
        <v>-1.1248651144502966E-6</v>
      </c>
      <c r="R77" s="5">
        <f>SUM($Q$41:Q77)*0.1+$T$8</f>
        <v>6.541899953826695E-5</v>
      </c>
      <c r="S77" s="5">
        <f>SUM($R$41:R77)+0</f>
        <v>2.4711406608180484E-3</v>
      </c>
      <c r="T77">
        <f t="shared" si="13"/>
        <v>7.3940262134502459E-5</v>
      </c>
      <c r="U77">
        <f t="shared" si="14"/>
        <v>2.775573048093252E-3</v>
      </c>
      <c r="W77" s="1"/>
      <c r="AR77" s="1"/>
    </row>
    <row r="78" spans="2:44" ht="15" thickBot="1" x14ac:dyDescent="0.4">
      <c r="B78">
        <f t="shared" si="15"/>
        <v>3.700000000000002</v>
      </c>
      <c r="C78">
        <f t="shared" si="2"/>
        <v>-367.55259694786133</v>
      </c>
      <c r="D78">
        <f t="shared" si="3"/>
        <v>-381.9718634205488</v>
      </c>
      <c r="E78" s="2">
        <f t="shared" si="4"/>
        <v>-84.501218852390608</v>
      </c>
      <c r="F78">
        <f t="shared" si="5"/>
        <v>0</v>
      </c>
      <c r="G78">
        <f t="shared" si="6"/>
        <v>-312.65450975384539</v>
      </c>
      <c r="H78">
        <f t="shared" si="7"/>
        <v>1413.2958946560314</v>
      </c>
      <c r="I78" s="2">
        <f t="shared" si="8"/>
        <v>1447.4661061043914</v>
      </c>
      <c r="J78" s="46">
        <f t="shared" si="9"/>
        <v>391.20705570388935</v>
      </c>
      <c r="K78">
        <f t="shared" si="10"/>
        <v>3.5995529022576838</v>
      </c>
      <c r="L78">
        <f t="shared" si="11"/>
        <v>3.040162924204123E-2</v>
      </c>
      <c r="M78" s="46">
        <f t="shared" si="12"/>
        <v>3.5999380374297312</v>
      </c>
      <c r="N78" s="8">
        <f t="shared" si="0"/>
        <v>2.5575920388208108E-7</v>
      </c>
      <c r="O78" s="5">
        <f>SUM($N$41:N78)*0.1+$N$8</f>
        <v>3.4485942487375951E-5</v>
      </c>
      <c r="P78" s="5">
        <f>SUM($O$41:O78)+0</f>
        <v>1.2983172523358874E-3</v>
      </c>
      <c r="Q78" s="8">
        <f t="shared" si="1"/>
        <v>-1.1561113676294716E-6</v>
      </c>
      <c r="R78" s="5">
        <f>SUM($Q$41:Q78)*0.1+$T$8</f>
        <v>6.5303388401504001E-5</v>
      </c>
      <c r="S78" s="5">
        <f>SUM($R$41:R78)+0</f>
        <v>2.5364440492195526E-3</v>
      </c>
      <c r="T78">
        <f t="shared" si="13"/>
        <v>7.3849934095842549E-5</v>
      </c>
      <c r="U78">
        <f t="shared" si="14"/>
        <v>2.8494168004232529E-3</v>
      </c>
      <c r="W78" s="1"/>
      <c r="AR78" s="1"/>
    </row>
    <row r="79" spans="2:44" x14ac:dyDescent="0.35">
      <c r="B79">
        <f>B78+0.1</f>
        <v>3.800000000000002</v>
      </c>
      <c r="C79">
        <f t="shared" si="2"/>
        <v>-367.55259694786133</v>
      </c>
      <c r="D79">
        <f t="shared" si="3"/>
        <v>-381.9718634205488</v>
      </c>
      <c r="E79" s="2">
        <f t="shared" si="4"/>
        <v>-84.501218852390608</v>
      </c>
      <c r="F79">
        <f t="shared" si="5"/>
        <v>0</v>
      </c>
      <c r="G79">
        <f t="shared" si="6"/>
        <v>-321.10463163908446</v>
      </c>
      <c r="H79">
        <f t="shared" si="7"/>
        <v>1451.4930809980863</v>
      </c>
      <c r="I79" s="2">
        <f t="shared" si="8"/>
        <v>1486.5868116747806</v>
      </c>
      <c r="J79" s="46">
        <f t="shared" si="9"/>
        <v>391.20705570388935</v>
      </c>
      <c r="K79">
        <f t="shared" si="10"/>
        <v>3.6968381158322163</v>
      </c>
      <c r="L79">
        <f t="shared" si="11"/>
        <v>3.040162924204123E-2</v>
      </c>
      <c r="M79" s="46">
        <f t="shared" si="12"/>
        <v>3.6972131169100328</v>
      </c>
      <c r="N79" s="8">
        <f t="shared" si="0"/>
        <v>2.6267161479781301E-7</v>
      </c>
      <c r="O79" s="5">
        <f>SUM($N$41:N79)*0.1+$N$8</f>
        <v>3.4512209648855734E-5</v>
      </c>
      <c r="P79" s="5">
        <f>SUM($O$41:O79)+0</f>
        <v>1.3328294619847432E-3</v>
      </c>
      <c r="Q79" s="8">
        <f t="shared" si="1"/>
        <v>-1.1873576208086465E-6</v>
      </c>
      <c r="R79" s="5">
        <f>SUM($Q$41:Q79)*0.1+$T$8</f>
        <v>6.5184652639423141E-5</v>
      </c>
      <c r="S79" s="5">
        <f>SUM($R$41:R79)+0</f>
        <v>2.6016287018589758E-3</v>
      </c>
      <c r="T79">
        <f t="shared" si="13"/>
        <v>7.3757247471477845E-5</v>
      </c>
      <c r="U79">
        <f t="shared" si="14"/>
        <v>2.923167165433917E-3</v>
      </c>
      <c r="W79" s="1"/>
      <c r="AB79" s="146" t="s">
        <v>218</v>
      </c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8"/>
      <c r="AR79" s="1"/>
    </row>
    <row r="80" spans="2:44" x14ac:dyDescent="0.35">
      <c r="B80">
        <f t="shared" si="15"/>
        <v>3.9000000000000021</v>
      </c>
      <c r="C80">
        <f t="shared" si="2"/>
        <v>-367.55259694786133</v>
      </c>
      <c r="D80">
        <f t="shared" si="3"/>
        <v>-381.9718634205488</v>
      </c>
      <c r="E80" s="2">
        <f t="shared" si="4"/>
        <v>-84.501218852390608</v>
      </c>
      <c r="F80">
        <f t="shared" si="5"/>
        <v>0</v>
      </c>
      <c r="G80">
        <f t="shared" si="6"/>
        <v>-329.55475352432353</v>
      </c>
      <c r="H80">
        <f t="shared" si="7"/>
        <v>1489.6902673401412</v>
      </c>
      <c r="I80" s="2">
        <f t="shared" si="8"/>
        <v>1525.7075172451694</v>
      </c>
      <c r="J80" s="46">
        <f t="shared" si="9"/>
        <v>391.20705570388935</v>
      </c>
      <c r="K80">
        <f t="shared" si="10"/>
        <v>3.794123329406748</v>
      </c>
      <c r="L80">
        <f t="shared" si="11"/>
        <v>3.040162924204123E-2</v>
      </c>
      <c r="M80" s="46">
        <f t="shared" si="12"/>
        <v>3.7944887160104006</v>
      </c>
      <c r="N80" s="8">
        <f t="shared" si="0"/>
        <v>2.6958402571354495E-7</v>
      </c>
      <c r="O80" s="5">
        <f>SUM($N$41:N80)*0.1+$N$8</f>
        <v>3.4539168051427092E-5</v>
      </c>
      <c r="P80" s="5">
        <f>SUM($O$41:O80)+0</f>
        <v>1.3673686300361703E-3</v>
      </c>
      <c r="Q80" s="8">
        <f t="shared" si="1"/>
        <v>-1.2186038739878213E-6</v>
      </c>
      <c r="R80" s="5">
        <f>SUM($Q$41:Q80)*0.1+$T$8</f>
        <v>6.5062792252024355E-5</v>
      </c>
      <c r="S80" s="5">
        <f>SUM($R$41:R80)+0</f>
        <v>2.6666914941110001E-3</v>
      </c>
      <c r="T80">
        <f t="shared" si="13"/>
        <v>7.3662209207400251E-5</v>
      </c>
      <c r="U80">
        <f t="shared" si="14"/>
        <v>2.9968217322975605E-3</v>
      </c>
      <c r="W80" s="1"/>
      <c r="AB80" s="149"/>
      <c r="AC80" s="150"/>
      <c r="AD80" s="150"/>
      <c r="AE80" s="150"/>
      <c r="AF80" s="150"/>
      <c r="AG80" s="150"/>
      <c r="AH80" s="150"/>
      <c r="AI80" s="150"/>
      <c r="AJ80" s="150"/>
      <c r="AK80" s="150"/>
      <c r="AL80" s="150"/>
      <c r="AM80" s="151"/>
      <c r="AR80" s="1"/>
    </row>
    <row r="81" spans="2:44" ht="15" thickBot="1" x14ac:dyDescent="0.4">
      <c r="B81">
        <f t="shared" si="15"/>
        <v>4.0000000000000018</v>
      </c>
      <c r="C81">
        <f t="shared" si="2"/>
        <v>-367.55259694786133</v>
      </c>
      <c r="D81">
        <f t="shared" si="3"/>
        <v>-381.9718634205488</v>
      </c>
      <c r="E81" s="2">
        <f t="shared" si="4"/>
        <v>-84.501218852390608</v>
      </c>
      <c r="F81">
        <f t="shared" si="5"/>
        <v>0</v>
      </c>
      <c r="G81">
        <f t="shared" si="6"/>
        <v>-338.0048754095626</v>
      </c>
      <c r="H81">
        <f t="shared" si="7"/>
        <v>1527.8874536821959</v>
      </c>
      <c r="I81" s="2">
        <f t="shared" si="8"/>
        <v>1564.8282228155581</v>
      </c>
      <c r="J81" s="46">
        <f t="shared" si="9"/>
        <v>391.20705570388935</v>
      </c>
      <c r="K81">
        <f t="shared" si="10"/>
        <v>3.8914085429812793</v>
      </c>
      <c r="L81">
        <f t="shared" si="11"/>
        <v>3.040162924204123E-2</v>
      </c>
      <c r="M81" s="46">
        <f t="shared" si="12"/>
        <v>3.8917647957667474</v>
      </c>
      <c r="N81" s="8">
        <f t="shared" si="0"/>
        <v>2.7649643662927688E-7</v>
      </c>
      <c r="O81" s="5">
        <f>SUM($N$41:N81)*0.1+$N$8</f>
        <v>3.4566817695090018E-5</v>
      </c>
      <c r="P81" s="5">
        <f>SUM($O$41:O81)+0</f>
        <v>1.4019354477312603E-3</v>
      </c>
      <c r="Q81" s="8">
        <f t="shared" si="1"/>
        <v>-1.2498501271669961E-6</v>
      </c>
      <c r="R81" s="5">
        <f>SUM($Q$41:Q81)*0.1+$T$8</f>
        <v>6.4937807239307658E-5</v>
      </c>
      <c r="S81" s="5">
        <f>SUM($R$41:R81)+0</f>
        <v>2.7316293013503077E-3</v>
      </c>
      <c r="T81">
        <f t="shared" si="13"/>
        <v>7.3564826477162752E-5</v>
      </c>
      <c r="U81">
        <f t="shared" si="14"/>
        <v>3.0703780939162883E-3</v>
      </c>
      <c r="W81" s="1"/>
      <c r="AB81" s="152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4"/>
      <c r="AR81" s="1"/>
    </row>
    <row r="82" spans="2:44" x14ac:dyDescent="0.35">
      <c r="B82">
        <f t="shared" si="15"/>
        <v>4.1000000000000014</v>
      </c>
      <c r="C82">
        <f t="shared" si="2"/>
        <v>-367.55259694786133</v>
      </c>
      <c r="D82">
        <f t="shared" si="3"/>
        <v>-381.9718634205488</v>
      </c>
      <c r="E82" s="2">
        <f t="shared" si="4"/>
        <v>-84.501218852390608</v>
      </c>
      <c r="F82">
        <f t="shared" si="5"/>
        <v>0</v>
      </c>
      <c r="G82">
        <f t="shared" si="6"/>
        <v>-346.45499729480161</v>
      </c>
      <c r="H82">
        <f t="shared" si="7"/>
        <v>1566.0846400242506</v>
      </c>
      <c r="I82" s="2">
        <f t="shared" si="8"/>
        <v>1603.9489283859468</v>
      </c>
      <c r="J82" s="46">
        <f t="shared" si="9"/>
        <v>391.20705570388935</v>
      </c>
      <c r="K82">
        <f t="shared" si="10"/>
        <v>3.9886937565558105</v>
      </c>
      <c r="L82">
        <f t="shared" si="11"/>
        <v>3.040162924204123E-2</v>
      </c>
      <c r="M82" s="46">
        <f t="shared" si="12"/>
        <v>3.9890413210154909</v>
      </c>
      <c r="N82" s="8">
        <f t="shared" si="0"/>
        <v>2.8340884754500876E-7</v>
      </c>
      <c r="O82" s="5">
        <f>SUM($N$41:N82)*0.1+$N$8</f>
        <v>3.4595158579844517E-5</v>
      </c>
      <c r="P82" s="5">
        <f>SUM($O$41:O82)+0</f>
        <v>1.4365306063111047E-3</v>
      </c>
      <c r="Q82" s="8">
        <f t="shared" si="1"/>
        <v>-1.2810963803461708E-6</v>
      </c>
      <c r="R82" s="5">
        <f>SUM($Q$41:Q82)*0.1+$T$8</f>
        <v>6.4809697601273035E-5</v>
      </c>
      <c r="S82" s="5">
        <f>SUM($R$41:R82)+0</f>
        <v>2.7964389989515808E-3</v>
      </c>
      <c r="T82">
        <f t="shared" si="13"/>
        <v>7.3465106685643937E-5</v>
      </c>
      <c r="U82">
        <f t="shared" si="14"/>
        <v>3.1438338470291126E-3</v>
      </c>
      <c r="W82" s="1"/>
      <c r="AR82" s="1"/>
    </row>
    <row r="83" spans="2:44" x14ac:dyDescent="0.35">
      <c r="B83">
        <f t="shared" si="15"/>
        <v>4.2000000000000011</v>
      </c>
      <c r="C83">
        <f t="shared" si="2"/>
        <v>-367.55259694786133</v>
      </c>
      <c r="D83">
        <f t="shared" si="3"/>
        <v>-381.9718634205488</v>
      </c>
      <c r="E83" s="2">
        <f t="shared" si="4"/>
        <v>-84.501218852390608</v>
      </c>
      <c r="F83">
        <f t="shared" si="5"/>
        <v>0</v>
      </c>
      <c r="G83">
        <f t="shared" si="6"/>
        <v>-354.90511918004063</v>
      </c>
      <c r="H83">
        <f t="shared" si="7"/>
        <v>1604.2818263663053</v>
      </c>
      <c r="I83" s="2">
        <f t="shared" si="8"/>
        <v>1643.0696339563358</v>
      </c>
      <c r="J83" s="46">
        <f t="shared" si="9"/>
        <v>391.20705570388935</v>
      </c>
      <c r="K83">
        <f t="shared" si="10"/>
        <v>4.0859789701303431</v>
      </c>
      <c r="L83">
        <f t="shared" si="11"/>
        <v>3.040162924204123E-2</v>
      </c>
      <c r="M83" s="46">
        <f t="shared" si="12"/>
        <v>4.0863182599412307</v>
      </c>
      <c r="N83" s="8">
        <f t="shared" si="0"/>
        <v>2.9032125846074064E-7</v>
      </c>
      <c r="O83" s="5">
        <f>SUM($N$41:N83)*0.1+$N$8</f>
        <v>3.4624190705690591E-5</v>
      </c>
      <c r="P83" s="5">
        <f>SUM($O$41:O83)+0</f>
        <v>1.4711547970167954E-3</v>
      </c>
      <c r="Q83" s="8">
        <f t="shared" si="1"/>
        <v>-1.3123426335253456E-6</v>
      </c>
      <c r="R83" s="5">
        <f>SUM($Q$41:Q83)*0.1+$T$8</f>
        <v>6.4678463337920501E-5</v>
      </c>
      <c r="S83" s="5">
        <f>SUM($R$41:R83)+0</f>
        <v>2.8611174622895012E-3</v>
      </c>
      <c r="T83">
        <f t="shared" si="13"/>
        <v>7.3363057472945859E-5</v>
      </c>
      <c r="U83">
        <f t="shared" si="14"/>
        <v>3.2171865923199794E-3</v>
      </c>
      <c r="W83" s="1"/>
      <c r="AR83" s="1"/>
    </row>
    <row r="84" spans="2:44" x14ac:dyDescent="0.35">
      <c r="B84">
        <f t="shared" si="15"/>
        <v>4.3000000000000007</v>
      </c>
      <c r="C84">
        <f t="shared" si="2"/>
        <v>-367.55259694786133</v>
      </c>
      <c r="D84">
        <f t="shared" si="3"/>
        <v>-381.9718634205488</v>
      </c>
      <c r="E84" s="2">
        <f t="shared" si="4"/>
        <v>-84.501218852390608</v>
      </c>
      <c r="F84">
        <f t="shared" si="5"/>
        <v>0</v>
      </c>
      <c r="G84">
        <f t="shared" si="6"/>
        <v>-363.3552410652797</v>
      </c>
      <c r="H84">
        <f t="shared" si="7"/>
        <v>1642.4790127083602</v>
      </c>
      <c r="I84" s="2">
        <f t="shared" si="8"/>
        <v>1682.1903395267248</v>
      </c>
      <c r="J84" s="46">
        <f t="shared" si="9"/>
        <v>391.20705570388935</v>
      </c>
      <c r="K84">
        <f t="shared" si="10"/>
        <v>4.1832641837048747</v>
      </c>
      <c r="L84">
        <f t="shared" si="11"/>
        <v>3.040162924204123E-2</v>
      </c>
      <c r="M84" s="46">
        <f t="shared" si="12"/>
        <v>4.18359558368752</v>
      </c>
      <c r="N84" s="8">
        <f t="shared" si="0"/>
        <v>2.9723366937647257E-7</v>
      </c>
      <c r="O84" s="5">
        <f>SUM($N$41:N84)*0.1+$N$8</f>
        <v>3.4653914072628239E-5</v>
      </c>
      <c r="P84" s="5">
        <f>SUM($O$41:O84)+0</f>
        <v>1.5058087110894236E-3</v>
      </c>
      <c r="Q84" s="8">
        <f t="shared" si="1"/>
        <v>-1.3435888867045206E-6</v>
      </c>
      <c r="R84" s="5">
        <f>SUM($Q$41:Q84)*0.1+$T$8</f>
        <v>6.4544104449250055E-5</v>
      </c>
      <c r="S84" s="5">
        <f>SUM($R$41:R84)+0</f>
        <v>2.9256615667387514E-3</v>
      </c>
      <c r="T84">
        <f t="shared" si="13"/>
        <v>7.3258686718428157E-5</v>
      </c>
      <c r="U84">
        <f t="shared" si="14"/>
        <v>3.290433934526727E-3</v>
      </c>
      <c r="W84" s="1"/>
      <c r="AR84" s="1"/>
    </row>
    <row r="85" spans="2:44" x14ac:dyDescent="0.35">
      <c r="B85">
        <f t="shared" si="15"/>
        <v>4.4000000000000004</v>
      </c>
      <c r="C85">
        <f t="shared" si="2"/>
        <v>-367.55259694786133</v>
      </c>
      <c r="D85">
        <f t="shared" si="3"/>
        <v>-381.9718634205488</v>
      </c>
      <c r="E85" s="2">
        <f t="shared" si="4"/>
        <v>-84.501218852390608</v>
      </c>
      <c r="F85">
        <f t="shared" si="5"/>
        <v>0</v>
      </c>
      <c r="G85">
        <f t="shared" si="6"/>
        <v>-371.80536295051871</v>
      </c>
      <c r="H85">
        <f t="shared" si="7"/>
        <v>1680.6761990504149</v>
      </c>
      <c r="I85" s="2">
        <f t="shared" si="8"/>
        <v>1721.3110450971135</v>
      </c>
      <c r="J85" s="46">
        <f t="shared" si="9"/>
        <v>391.20705570388935</v>
      </c>
      <c r="K85">
        <f t="shared" si="10"/>
        <v>4.2805493972794064</v>
      </c>
      <c r="L85">
        <f t="shared" si="11"/>
        <v>3.040162924204123E-2</v>
      </c>
      <c r="M85" s="46">
        <f t="shared" si="12"/>
        <v>4.2808732660207074</v>
      </c>
      <c r="N85" s="8">
        <f t="shared" si="0"/>
        <v>3.0414608029220445E-7</v>
      </c>
      <c r="O85" s="5">
        <f>SUM($N$41:N85)*0.1+$N$8</f>
        <v>3.4684328680657461E-5</v>
      </c>
      <c r="P85" s="5">
        <f>SUM($O$41:O85)+0</f>
        <v>1.5404930397700811E-3</v>
      </c>
      <c r="Q85" s="8">
        <f t="shared" si="1"/>
        <v>-1.3748351398836953E-6</v>
      </c>
      <c r="R85" s="5">
        <f>SUM($Q$41:Q85)*0.1+$T$8</f>
        <v>6.4406620935261684E-5</v>
      </c>
      <c r="S85" s="5">
        <f>SUM($R$41:R85)+0</f>
        <v>2.9900681876740129E-3</v>
      </c>
      <c r="T85">
        <f t="shared" si="13"/>
        <v>7.3152002544881617E-5</v>
      </c>
      <c r="U85">
        <f t="shared" si="14"/>
        <v>3.3635734825509939E-3</v>
      </c>
      <c r="W85" s="1"/>
      <c r="AR85" s="1"/>
    </row>
    <row r="86" spans="2:44" x14ac:dyDescent="0.35">
      <c r="B86">
        <f t="shared" si="15"/>
        <v>4.5</v>
      </c>
      <c r="C86">
        <f t="shared" si="2"/>
        <v>-367.55259694786133</v>
      </c>
      <c r="D86">
        <f t="shared" si="3"/>
        <v>-381.9718634205488</v>
      </c>
      <c r="E86" s="2">
        <f t="shared" si="4"/>
        <v>-84.501218852390608</v>
      </c>
      <c r="F86">
        <f t="shared" si="5"/>
        <v>0</v>
      </c>
      <c r="G86">
        <f t="shared" si="6"/>
        <v>-380.25548483575773</v>
      </c>
      <c r="H86">
        <f t="shared" si="7"/>
        <v>1718.8733853924696</v>
      </c>
      <c r="I86" s="2">
        <f t="shared" si="8"/>
        <v>1760.4317506675022</v>
      </c>
      <c r="J86" s="46">
        <f t="shared" si="9"/>
        <v>391.20705570388935</v>
      </c>
      <c r="K86">
        <f t="shared" si="10"/>
        <v>4.3778346108539372</v>
      </c>
      <c r="L86">
        <f t="shared" si="11"/>
        <v>3.040162924204123E-2</v>
      </c>
      <c r="M86" s="46">
        <f t="shared" si="12"/>
        <v>4.3781512830385791</v>
      </c>
      <c r="N86" s="8">
        <f t="shared" si="0"/>
        <v>3.1105849120793633E-7</v>
      </c>
      <c r="O86" s="5">
        <f>SUM($N$41:N86)*0.1+$N$8</f>
        <v>3.471543452977825E-5</v>
      </c>
      <c r="P86" s="5">
        <f>SUM($O$41:O86)+0</f>
        <v>1.5752084742998594E-3</v>
      </c>
      <c r="Q86" s="8">
        <f t="shared" si="1"/>
        <v>-1.4060813930628701E-6</v>
      </c>
      <c r="R86" s="5">
        <f>SUM($Q$41:Q86)*0.1+$T$8</f>
        <v>6.4266012795955401E-5</v>
      </c>
      <c r="S86" s="5">
        <f>SUM($R$41:R86)+0</f>
        <v>3.0543342004699684E-3</v>
      </c>
      <c r="T86">
        <f t="shared" si="13"/>
        <v>7.3043013322844386E-5</v>
      </c>
      <c r="U86">
        <f t="shared" si="14"/>
        <v>3.4366028495691225E-3</v>
      </c>
      <c r="W86" s="1"/>
      <c r="AR86" s="1"/>
    </row>
    <row r="87" spans="2:44" x14ac:dyDescent="0.35">
      <c r="B87">
        <f t="shared" si="15"/>
        <v>4.5999999999999996</v>
      </c>
      <c r="C87">
        <f t="shared" si="2"/>
        <v>-367.55259694786133</v>
      </c>
      <c r="D87">
        <f t="shared" si="3"/>
        <v>-381.9718634205488</v>
      </c>
      <c r="E87" s="2">
        <f t="shared" si="4"/>
        <v>-84.501218852390608</v>
      </c>
      <c r="F87">
        <f t="shared" si="5"/>
        <v>0</v>
      </c>
      <c r="G87">
        <f t="shared" si="6"/>
        <v>-388.70560672099674</v>
      </c>
      <c r="H87">
        <f t="shared" si="7"/>
        <v>1757.0705717345243</v>
      </c>
      <c r="I87" s="2">
        <f t="shared" si="8"/>
        <v>1799.552456237891</v>
      </c>
      <c r="J87" s="46">
        <f t="shared" si="9"/>
        <v>391.20705570388935</v>
      </c>
      <c r="K87">
        <f t="shared" si="10"/>
        <v>4.4751198244284689</v>
      </c>
      <c r="L87">
        <f t="shared" si="11"/>
        <v>3.040162924204123E-2</v>
      </c>
      <c r="M87" s="46">
        <f t="shared" si="12"/>
        <v>4.475429612916999</v>
      </c>
      <c r="N87" s="8">
        <f t="shared" si="0"/>
        <v>3.1797090212366821E-7</v>
      </c>
      <c r="O87" s="5">
        <f>SUM($N$41:N87)*0.1+$N$8</f>
        <v>3.4747231619990621E-5</v>
      </c>
      <c r="P87" s="5">
        <f>SUM($O$41:O87)+0</f>
        <v>1.6099557059198501E-3</v>
      </c>
      <c r="Q87" s="8">
        <f t="shared" si="1"/>
        <v>-1.4373276462420446E-6</v>
      </c>
      <c r="R87" s="5">
        <f>SUM($Q$41:Q87)*0.1+$T$8</f>
        <v>6.4122280031331193E-5</v>
      </c>
      <c r="S87" s="5">
        <f>SUM($R$41:R87)+0</f>
        <v>3.1184564805012997E-3</v>
      </c>
      <c r="T87">
        <f t="shared" si="13"/>
        <v>7.2931727675064245E-5</v>
      </c>
      <c r="U87">
        <f t="shared" si="14"/>
        <v>3.5095196531440644E-3</v>
      </c>
      <c r="W87" s="1"/>
      <c r="AR87" s="1"/>
    </row>
    <row r="88" spans="2:44" x14ac:dyDescent="0.35">
      <c r="B88">
        <f t="shared" si="15"/>
        <v>4.6999999999999993</v>
      </c>
      <c r="C88">
        <f t="shared" si="2"/>
        <v>-367.55259694786133</v>
      </c>
      <c r="D88">
        <f t="shared" si="3"/>
        <v>-381.9718634205488</v>
      </c>
      <c r="E88" s="2">
        <f t="shared" si="4"/>
        <v>-84.501218852390608</v>
      </c>
      <c r="F88">
        <f t="shared" si="5"/>
        <v>0</v>
      </c>
      <c r="G88">
        <f t="shared" si="6"/>
        <v>-397.15572860623581</v>
      </c>
      <c r="H88">
        <f t="shared" si="7"/>
        <v>1795.2677580765792</v>
      </c>
      <c r="I88" s="2">
        <f t="shared" si="8"/>
        <v>1838.6731618082799</v>
      </c>
      <c r="J88" s="46">
        <f t="shared" si="9"/>
        <v>391.20705570388935</v>
      </c>
      <c r="K88">
        <f t="shared" si="10"/>
        <v>4.5724050380030015</v>
      </c>
      <c r="L88">
        <f t="shared" si="11"/>
        <v>3.040162924204123E-2</v>
      </c>
      <c r="M88" s="46">
        <f t="shared" si="12"/>
        <v>4.5727082356888831</v>
      </c>
      <c r="N88" s="8">
        <f t="shared" si="0"/>
        <v>3.2488331303940014E-7</v>
      </c>
      <c r="O88" s="5">
        <f>SUM($N$41:N88)*0.1+$N$8</f>
        <v>3.4779719951294558E-5</v>
      </c>
      <c r="P88" s="5">
        <f>SUM($O$41:O88)+0</f>
        <v>1.6447354258711446E-3</v>
      </c>
      <c r="Q88" s="8">
        <f t="shared" si="1"/>
        <v>-1.4685738994212196E-6</v>
      </c>
      <c r="R88" s="5">
        <f>SUM($Q$41:Q88)*0.1+$T$8</f>
        <v>6.3975422641389073E-5</v>
      </c>
      <c r="S88" s="5">
        <f>SUM($R$41:R88)+0</f>
        <v>3.1824319031426886E-3</v>
      </c>
      <c r="T88">
        <f t="shared" si="13"/>
        <v>7.2818154481110229E-5</v>
      </c>
      <c r="U88">
        <f t="shared" si="14"/>
        <v>3.5823215153383326E-3</v>
      </c>
      <c r="W88" s="1"/>
      <c r="AR88" s="1"/>
    </row>
    <row r="89" spans="2:44" x14ac:dyDescent="0.35">
      <c r="B89">
        <f t="shared" si="15"/>
        <v>4.7999999999999989</v>
      </c>
      <c r="C89">
        <f t="shared" si="2"/>
        <v>-367.55259694786133</v>
      </c>
      <c r="D89">
        <f t="shared" si="3"/>
        <v>-381.9718634205488</v>
      </c>
      <c r="E89" s="2">
        <f t="shared" si="4"/>
        <v>-84.501218852390608</v>
      </c>
      <c r="F89">
        <f t="shared" si="5"/>
        <v>0</v>
      </c>
      <c r="G89">
        <f t="shared" si="6"/>
        <v>-405.60585049147483</v>
      </c>
      <c r="H89">
        <f t="shared" si="7"/>
        <v>1833.4649444186339</v>
      </c>
      <c r="I89" s="2">
        <f t="shared" si="8"/>
        <v>1877.7938673786684</v>
      </c>
      <c r="J89" s="46">
        <f t="shared" si="9"/>
        <v>391.20705570388935</v>
      </c>
      <c r="K89">
        <f t="shared" si="10"/>
        <v>4.6696902515775323</v>
      </c>
      <c r="L89">
        <f t="shared" si="11"/>
        <v>3.040162924204123E-2</v>
      </c>
      <c r="M89" s="46">
        <f t="shared" si="12"/>
        <v>4.6699871330507907</v>
      </c>
      <c r="N89" s="8">
        <f t="shared" si="0"/>
        <v>3.3179572395513202E-7</v>
      </c>
      <c r="O89" s="5">
        <f>SUM($N$41:N89)*0.1+$N$8</f>
        <v>3.4812899523690077E-5</v>
      </c>
      <c r="P89" s="5">
        <f>SUM($O$41:O89)+0</f>
        <v>1.6795483253948347E-3</v>
      </c>
      <c r="Q89" s="8">
        <f t="shared" si="1"/>
        <v>-1.4998201526003944E-6</v>
      </c>
      <c r="R89" s="5">
        <f>SUM($Q$41:Q89)*0.1+$T$8</f>
        <v>6.3825440626129028E-5</v>
      </c>
      <c r="S89" s="5">
        <f>SUM($R$41:R89)+0</f>
        <v>3.2462573437688175E-3</v>
      </c>
      <c r="T89">
        <f t="shared" si="13"/>
        <v>7.2702302882137525E-5</v>
      </c>
      <c r="U89">
        <f t="shared" si="14"/>
        <v>3.6550060628280185E-3</v>
      </c>
      <c r="W89" s="1"/>
      <c r="AR89" s="1"/>
    </row>
    <row r="90" spans="2:44" x14ac:dyDescent="0.35">
      <c r="B90">
        <f t="shared" si="15"/>
        <v>4.8999999999999986</v>
      </c>
      <c r="C90">
        <f t="shared" si="2"/>
        <v>-367.55259694786133</v>
      </c>
      <c r="D90">
        <f t="shared" si="3"/>
        <v>-381.9718634205488</v>
      </c>
      <c r="E90" s="2">
        <f t="shared" si="4"/>
        <v>-84.501218852390608</v>
      </c>
      <c r="F90">
        <f t="shared" si="5"/>
        <v>0</v>
      </c>
      <c r="G90">
        <f t="shared" si="6"/>
        <v>-414.05597237671384</v>
      </c>
      <c r="H90">
        <f t="shared" si="7"/>
        <v>1871.6621307606886</v>
      </c>
      <c r="I90" s="2">
        <f t="shared" si="8"/>
        <v>1916.9145729490574</v>
      </c>
      <c r="J90" s="46">
        <f t="shared" si="9"/>
        <v>391.20705570388935</v>
      </c>
      <c r="K90">
        <f t="shared" si="10"/>
        <v>4.7669754651520639</v>
      </c>
      <c r="L90">
        <f t="shared" si="11"/>
        <v>3.040162924204123E-2</v>
      </c>
      <c r="M90" s="46">
        <f t="shared" si="12"/>
        <v>4.7672662881932082</v>
      </c>
      <c r="N90" s="8">
        <f t="shared" si="0"/>
        <v>3.387081348708639E-7</v>
      </c>
      <c r="O90" s="5">
        <f>SUM($N$41:N90)*0.1+$N$8</f>
        <v>3.4846770337177163E-5</v>
      </c>
      <c r="P90" s="5">
        <f>SUM($O$41:O90)+0</f>
        <v>1.7143950957320118E-3</v>
      </c>
      <c r="Q90" s="8">
        <f t="shared" si="1"/>
        <v>-1.5310664057795691E-6</v>
      </c>
      <c r="R90" s="5">
        <f>SUM($Q$41:Q90)*0.1+$T$8</f>
        <v>6.3672333985551071E-5</v>
      </c>
      <c r="S90" s="5">
        <f>SUM($R$41:R90)+0</f>
        <v>3.3099296777543683E-3</v>
      </c>
      <c r="T90">
        <f t="shared" si="13"/>
        <v>7.2584182285808892E-5</v>
      </c>
      <c r="U90">
        <f t="shared" si="14"/>
        <v>3.7275709270179033E-3</v>
      </c>
      <c r="W90" s="1"/>
      <c r="AR90" s="1"/>
    </row>
    <row r="91" spans="2:44" x14ac:dyDescent="0.35">
      <c r="B91">
        <f t="shared" si="15"/>
        <v>4.9999999999999982</v>
      </c>
      <c r="C91">
        <f t="shared" si="2"/>
        <v>-367.55259694786133</v>
      </c>
      <c r="D91">
        <f t="shared" si="3"/>
        <v>-381.9718634205488</v>
      </c>
      <c r="E91" s="2">
        <f t="shared" si="4"/>
        <v>-84.501218852390608</v>
      </c>
      <c r="F91">
        <f t="shared" si="5"/>
        <v>0</v>
      </c>
      <c r="G91">
        <f t="shared" si="6"/>
        <v>-422.50609426195291</v>
      </c>
      <c r="H91">
        <f t="shared" si="7"/>
        <v>1909.8593171027433</v>
      </c>
      <c r="I91" s="2">
        <f t="shared" si="8"/>
        <v>1956.0352785194461</v>
      </c>
      <c r="J91" s="46">
        <f t="shared" si="9"/>
        <v>391.20705570388935</v>
      </c>
      <c r="K91">
        <f t="shared" si="10"/>
        <v>4.8642606787265956</v>
      </c>
      <c r="L91">
        <f t="shared" si="11"/>
        <v>3.040162924204123E-2</v>
      </c>
      <c r="M91" s="46">
        <f t="shared" si="12"/>
        <v>4.864545685651172</v>
      </c>
      <c r="N91" s="8">
        <f t="shared" si="0"/>
        <v>3.4562054578659584E-7</v>
      </c>
      <c r="O91" s="5">
        <f>SUM($N$41:N91)*0.1+$N$8</f>
        <v>3.4881332391755816E-5</v>
      </c>
      <c r="P91" s="5">
        <f>SUM($O$41:O91)+0</f>
        <v>1.7492764281237677E-3</v>
      </c>
      <c r="Q91" s="8">
        <f t="shared" si="1"/>
        <v>-1.5623126589587439E-6</v>
      </c>
      <c r="R91" s="5">
        <f>SUM($Q$41:Q91)*0.1+$T$8</f>
        <v>6.3516102719655203E-5</v>
      </c>
      <c r="S91" s="5">
        <f>SUM($R$41:R91)+0</f>
        <v>3.3734457804740236E-3</v>
      </c>
      <c r="T91">
        <f t="shared" si="13"/>
        <v>7.2463802371376738E-5</v>
      </c>
      <c r="U91">
        <f t="shared" si="14"/>
        <v>3.8000137441577026E-3</v>
      </c>
      <c r="W91" s="1"/>
      <c r="AR91" s="1"/>
    </row>
    <row r="92" spans="2:44" x14ac:dyDescent="0.35">
      <c r="B92">
        <f t="shared" si="15"/>
        <v>5.0999999999999979</v>
      </c>
      <c r="C92">
        <f t="shared" si="2"/>
        <v>-367.55259694786133</v>
      </c>
      <c r="D92">
        <f t="shared" si="3"/>
        <v>-381.9718634205488</v>
      </c>
      <c r="E92" s="2">
        <f t="shared" si="4"/>
        <v>-84.501218852390608</v>
      </c>
      <c r="F92">
        <f t="shared" si="5"/>
        <v>0</v>
      </c>
      <c r="G92">
        <f t="shared" si="6"/>
        <v>-430.95621614719192</v>
      </c>
      <c r="H92">
        <f t="shared" si="7"/>
        <v>1948.056503444798</v>
      </c>
      <c r="I92" s="2">
        <f t="shared" si="8"/>
        <v>1995.1559840898349</v>
      </c>
      <c r="J92" s="46">
        <f t="shared" si="9"/>
        <v>391.20705570388935</v>
      </c>
      <c r="K92">
        <f t="shared" si="10"/>
        <v>4.9615458923011264</v>
      </c>
      <c r="L92">
        <f t="shared" si="11"/>
        <v>3.040162924204123E-2</v>
      </c>
      <c r="M92" s="46">
        <f t="shared" si="12"/>
        <v>4.9618253111724817</v>
      </c>
      <c r="N92" s="8">
        <f t="shared" si="0"/>
        <v>3.5253295670232771E-7</v>
      </c>
      <c r="O92" s="5">
        <f>SUM($N$41:N92)*0.1+$N$8</f>
        <v>3.4916585687426051E-5</v>
      </c>
      <c r="P92" s="5">
        <f>SUM($O$41:O92)+0</f>
        <v>1.7841930138111938E-3</v>
      </c>
      <c r="Q92" s="8">
        <f t="shared" si="1"/>
        <v>-1.5935589121379187E-6</v>
      </c>
      <c r="R92" s="5">
        <f>SUM($Q$41:Q92)*0.1+$T$8</f>
        <v>6.3356746828441409E-5</v>
      </c>
      <c r="S92" s="5">
        <f>SUM($R$41:R92)+0</f>
        <v>3.4368025273024648E-3</v>
      </c>
      <c r="T92">
        <f t="shared" si="13"/>
        <v>7.2341173094929738E-5</v>
      </c>
      <c r="U92">
        <f t="shared" si="14"/>
        <v>3.8723321554594565E-3</v>
      </c>
      <c r="W92" s="1"/>
      <c r="AR92" s="1"/>
    </row>
    <row r="93" spans="2:44" x14ac:dyDescent="0.35">
      <c r="B93">
        <f t="shared" si="15"/>
        <v>5.1999999999999975</v>
      </c>
      <c r="C93">
        <f t="shared" si="2"/>
        <v>-367.55259694786133</v>
      </c>
      <c r="D93">
        <f t="shared" si="3"/>
        <v>-381.9718634205488</v>
      </c>
      <c r="E93" s="2">
        <f t="shared" si="4"/>
        <v>-84.501218852390608</v>
      </c>
      <c r="F93">
        <f t="shared" si="5"/>
        <v>0</v>
      </c>
      <c r="G93">
        <f t="shared" si="6"/>
        <v>-439.40633803243094</v>
      </c>
      <c r="H93">
        <f t="shared" si="7"/>
        <v>1986.2536897868529</v>
      </c>
      <c r="I93" s="2">
        <f t="shared" si="8"/>
        <v>2034.2766896602238</v>
      </c>
      <c r="J93" s="46">
        <f t="shared" si="9"/>
        <v>391.20705570388935</v>
      </c>
      <c r="K93">
        <f t="shared" si="10"/>
        <v>5.058831105875659</v>
      </c>
      <c r="L93">
        <f t="shared" si="11"/>
        <v>3.040162924204123E-2</v>
      </c>
      <c r="M93" s="46">
        <f t="shared" si="12"/>
        <v>5.0591051516011065</v>
      </c>
      <c r="N93" s="8">
        <f t="shared" si="0"/>
        <v>3.5944536761805959E-7</v>
      </c>
      <c r="O93" s="5">
        <f>SUM($N$41:N93)*0.1+$N$8</f>
        <v>3.4952530224187859E-5</v>
      </c>
      <c r="P93" s="5">
        <f>SUM($O$41:O93)+0</f>
        <v>1.8191455440353817E-3</v>
      </c>
      <c r="Q93" s="8">
        <f t="shared" si="1"/>
        <v>-1.6248051653170934E-6</v>
      </c>
      <c r="R93" s="5">
        <f>SUM($Q$41:Q93)*0.1+$T$8</f>
        <v>6.3194266311909704E-5</v>
      </c>
      <c r="S93" s="5">
        <f>SUM($R$41:R93)+0</f>
        <v>3.4999967936143743E-3</v>
      </c>
      <c r="T93">
        <f t="shared" si="13"/>
        <v>7.2216304694807892E-5</v>
      </c>
      <c r="U93">
        <f t="shared" si="14"/>
        <v>3.9445238072161118E-3</v>
      </c>
      <c r="W93" s="1"/>
      <c r="AR93" s="1"/>
    </row>
    <row r="94" spans="2:44" x14ac:dyDescent="0.35">
      <c r="B94">
        <f t="shared" si="15"/>
        <v>5.2999999999999972</v>
      </c>
      <c r="C94">
        <f t="shared" si="2"/>
        <v>-367.55259694786133</v>
      </c>
      <c r="D94">
        <f t="shared" si="3"/>
        <v>-381.9718634205488</v>
      </c>
      <c r="E94" s="2">
        <f t="shared" si="4"/>
        <v>-84.501218852390608</v>
      </c>
      <c r="F94">
        <f t="shared" si="5"/>
        <v>0</v>
      </c>
      <c r="G94">
        <f t="shared" si="6"/>
        <v>-447.85645991767001</v>
      </c>
      <c r="H94">
        <f t="shared" si="7"/>
        <v>2024.4508761289076</v>
      </c>
      <c r="I94" s="2">
        <f t="shared" si="8"/>
        <v>2073.3973952306123</v>
      </c>
      <c r="J94" s="46">
        <f t="shared" si="9"/>
        <v>391.20705570388935</v>
      </c>
      <c r="K94">
        <f t="shared" si="10"/>
        <v>5.1561163194501898</v>
      </c>
      <c r="L94">
        <f t="shared" si="11"/>
        <v>3.040162924204123E-2</v>
      </c>
      <c r="M94" s="46">
        <f t="shared" si="12"/>
        <v>5.1563851947737849</v>
      </c>
      <c r="N94" s="8">
        <f t="shared" si="0"/>
        <v>3.6635777853379153E-7</v>
      </c>
      <c r="O94" s="5">
        <f>SUM($N$41:N94)*0.1+$N$8</f>
        <v>3.4989166002041235E-5</v>
      </c>
      <c r="P94" s="5">
        <f>SUM($O$41:O94)+0</f>
        <v>1.8541347100374229E-3</v>
      </c>
      <c r="Q94" s="8">
        <f t="shared" si="1"/>
        <v>-1.6560514184962682E-6</v>
      </c>
      <c r="R94" s="5">
        <f>SUM($Q$41:Q94)*0.1+$T$8</f>
        <v>6.3028661170060074E-5</v>
      </c>
      <c r="S94" s="5">
        <f>SUM($R$41:R94)+0</f>
        <v>3.5630254547844346E-3</v>
      </c>
      <c r="T94">
        <f t="shared" si="13"/>
        <v>7.2089207697190264E-5</v>
      </c>
      <c r="U94">
        <f t="shared" si="14"/>
        <v>4.0165863509213128E-3</v>
      </c>
      <c r="W94" s="1"/>
      <c r="AR94" s="1"/>
    </row>
    <row r="95" spans="2:44" x14ac:dyDescent="0.35">
      <c r="B95">
        <f t="shared" si="15"/>
        <v>5.3999999999999968</v>
      </c>
      <c r="C95">
        <f t="shared" si="2"/>
        <v>-367.55259694786133</v>
      </c>
      <c r="D95">
        <f t="shared" si="3"/>
        <v>-381.9718634205488</v>
      </c>
      <c r="E95" s="2">
        <f t="shared" si="4"/>
        <v>-84.501218852390608</v>
      </c>
      <c r="F95">
        <f t="shared" si="5"/>
        <v>0</v>
      </c>
      <c r="G95">
        <f t="shared" si="6"/>
        <v>-456.30658180290902</v>
      </c>
      <c r="H95">
        <f t="shared" si="7"/>
        <v>2062.6480624709625</v>
      </c>
      <c r="I95" s="2">
        <f t="shared" si="8"/>
        <v>2112.5181008010018</v>
      </c>
      <c r="J95" s="46">
        <f t="shared" si="9"/>
        <v>391.20705570388935</v>
      </c>
      <c r="K95">
        <f t="shared" si="10"/>
        <v>5.2534015330247232</v>
      </c>
      <c r="L95">
        <f t="shared" si="11"/>
        <v>3.040162924204123E-2</v>
      </c>
      <c r="M95" s="46">
        <f t="shared" si="12"/>
        <v>5.2536654294281266</v>
      </c>
      <c r="N95" s="8">
        <f t="shared" si="0"/>
        <v>3.7327018944952341E-7</v>
      </c>
      <c r="O95" s="5">
        <f>SUM($N$41:N95)*0.1+$N$8</f>
        <v>3.5026493020986192E-5</v>
      </c>
      <c r="P95" s="5">
        <f>SUM($O$41:O95)+0</f>
        <v>1.8891612030584089E-3</v>
      </c>
      <c r="Q95" s="8">
        <f t="shared" si="1"/>
        <v>-1.6872976716754432E-6</v>
      </c>
      <c r="R95" s="5">
        <f>SUM($Q$41:Q95)*0.1+$T$8</f>
        <v>6.2859931402892532E-5</v>
      </c>
      <c r="S95" s="5">
        <f>SUM($R$41:R95)+0</f>
        <v>3.625885386187327E-3</v>
      </c>
      <c r="T95">
        <f t="shared" si="13"/>
        <v>7.1959892921859953E-5</v>
      </c>
      <c r="U95">
        <f t="shared" si="14"/>
        <v>4.0885174433904423E-3</v>
      </c>
      <c r="W95" s="1"/>
      <c r="AR95" s="1"/>
    </row>
    <row r="96" spans="2:44" x14ac:dyDescent="0.35">
      <c r="B96">
        <f t="shared" si="15"/>
        <v>5.4999999999999964</v>
      </c>
      <c r="C96">
        <f t="shared" si="2"/>
        <v>-367.55259694786133</v>
      </c>
      <c r="D96">
        <f t="shared" si="3"/>
        <v>-381.9718634205488</v>
      </c>
      <c r="E96" s="2">
        <f t="shared" si="4"/>
        <v>-84.501218852390608</v>
      </c>
      <c r="F96">
        <f t="shared" si="5"/>
        <v>0</v>
      </c>
      <c r="G96">
        <f t="shared" si="6"/>
        <v>-464.75670368814804</v>
      </c>
      <c r="H96">
        <f t="shared" si="7"/>
        <v>2100.845248813017</v>
      </c>
      <c r="I96" s="2">
        <f t="shared" si="8"/>
        <v>2151.6388063713903</v>
      </c>
      <c r="J96" s="46">
        <f t="shared" si="9"/>
        <v>391.20705570388935</v>
      </c>
      <c r="K96">
        <f t="shared" si="10"/>
        <v>5.350686746599254</v>
      </c>
      <c r="L96">
        <f t="shared" si="11"/>
        <v>3.040162924204123E-2</v>
      </c>
      <c r="M96" s="46">
        <f t="shared" si="12"/>
        <v>5.3509458451207133</v>
      </c>
      <c r="N96" s="8">
        <f t="shared" si="0"/>
        <v>3.8018260036525529E-7</v>
      </c>
      <c r="O96" s="5">
        <f>SUM($N$41:N96)*0.1+$N$8</f>
        <v>3.5064511281022716E-5</v>
      </c>
      <c r="P96" s="5">
        <f>SUM($O$41:O96)+0</f>
        <v>1.9242257143394317E-3</v>
      </c>
      <c r="Q96" s="8">
        <f t="shared" si="1"/>
        <v>-1.7185439248546177E-6</v>
      </c>
      <c r="R96" s="5">
        <f>SUM($Q$41:Q96)*0.1+$T$8</f>
        <v>6.2688077010407064E-5</v>
      </c>
      <c r="S96" s="5">
        <f>SUM($R$41:R96)+0</f>
        <v>3.6885734631977342E-3</v>
      </c>
      <c r="T96">
        <f t="shared" si="13"/>
        <v>7.1828371488150114E-5</v>
      </c>
      <c r="U96">
        <f t="shared" si="14"/>
        <v>4.1603147468829357E-3</v>
      </c>
      <c r="W96" s="1"/>
      <c r="AR96" s="1"/>
    </row>
    <row r="97" spans="2:44" x14ac:dyDescent="0.35">
      <c r="B97">
        <f t="shared" si="15"/>
        <v>5.5999999999999961</v>
      </c>
      <c r="C97">
        <f t="shared" si="2"/>
        <v>-367.55259694786133</v>
      </c>
      <c r="D97">
        <f t="shared" si="3"/>
        <v>-381.9718634205488</v>
      </c>
      <c r="E97" s="2">
        <f t="shared" si="4"/>
        <v>-84.501218852390608</v>
      </c>
      <c r="F97">
        <f t="shared" si="5"/>
        <v>0</v>
      </c>
      <c r="G97">
        <f t="shared" si="6"/>
        <v>-473.20682557338705</v>
      </c>
      <c r="H97">
        <f t="shared" si="7"/>
        <v>2139.0424351550719</v>
      </c>
      <c r="I97" s="2">
        <f t="shared" si="8"/>
        <v>2190.7595119417792</v>
      </c>
      <c r="J97" s="46">
        <f t="shared" si="9"/>
        <v>391.20705570388935</v>
      </c>
      <c r="K97">
        <f t="shared" si="10"/>
        <v>5.4479719601737857</v>
      </c>
      <c r="L97">
        <f t="shared" si="11"/>
        <v>3.040162924204123E-2</v>
      </c>
      <c r="M97" s="46">
        <f t="shared" si="12"/>
        <v>5.4482264321540006</v>
      </c>
      <c r="N97" s="8">
        <f t="shared" si="0"/>
        <v>3.8709501128098717E-7</v>
      </c>
      <c r="O97" s="5">
        <f>SUM($N$41:N97)*0.1+$N$8</f>
        <v>3.5103220782150814E-5</v>
      </c>
      <c r="P97" s="5">
        <f>SUM($O$41:O97)+0</f>
        <v>1.9593289351215824E-3</v>
      </c>
      <c r="Q97" s="8">
        <f t="shared" si="1"/>
        <v>-1.7497901780337927E-6</v>
      </c>
      <c r="R97" s="5">
        <f>SUM($Q$41:Q97)*0.1+$T$8</f>
        <v>6.2513097992603685E-5</v>
      </c>
      <c r="S97" s="5">
        <f>SUM($R$41:R97)+0</f>
        <v>3.751086561190338E-3</v>
      </c>
      <c r="T97">
        <f t="shared" si="13"/>
        <v>7.1694654821076413E-5</v>
      </c>
      <c r="U97">
        <f t="shared" si="14"/>
        <v>4.2319759292259009E-3</v>
      </c>
      <c r="W97" s="1"/>
      <c r="AR97" s="1"/>
    </row>
    <row r="98" spans="2:44" x14ac:dyDescent="0.35">
      <c r="B98">
        <f t="shared" si="15"/>
        <v>5.6999999999999957</v>
      </c>
      <c r="C98">
        <f t="shared" si="2"/>
        <v>-367.55259694786133</v>
      </c>
      <c r="D98">
        <f t="shared" si="3"/>
        <v>-381.9718634205488</v>
      </c>
      <c r="E98" s="2">
        <f t="shared" si="4"/>
        <v>-84.501218852390608</v>
      </c>
      <c r="F98">
        <f t="shared" si="5"/>
        <v>0</v>
      </c>
      <c r="G98">
        <f t="shared" si="6"/>
        <v>-481.65694745862612</v>
      </c>
      <c r="H98">
        <f t="shared" si="7"/>
        <v>2177.2396214971263</v>
      </c>
      <c r="I98" s="2">
        <f t="shared" si="8"/>
        <v>2229.8802175121677</v>
      </c>
      <c r="J98" s="46">
        <f t="shared" si="9"/>
        <v>391.20705570388935</v>
      </c>
      <c r="K98">
        <f t="shared" si="10"/>
        <v>5.5452571737483165</v>
      </c>
      <c r="L98">
        <f t="shared" si="11"/>
        <v>3.040162924204123E-2</v>
      </c>
      <c r="M98" s="46">
        <f t="shared" si="12"/>
        <v>5.5455071815108923</v>
      </c>
      <c r="N98" s="8">
        <f t="shared" si="0"/>
        <v>3.940074221967191E-7</v>
      </c>
      <c r="O98" s="5">
        <f>SUM($N$41:N98)*0.1+$N$8</f>
        <v>3.5142621524370486E-5</v>
      </c>
      <c r="P98" s="5">
        <f>SUM($O$41:O98)+0</f>
        <v>1.9944715566459527E-3</v>
      </c>
      <c r="Q98" s="8">
        <f t="shared" si="1"/>
        <v>-1.7810364312129673E-6</v>
      </c>
      <c r="R98" s="5">
        <f>SUM($Q$41:Q98)*0.1+$T$8</f>
        <v>6.2334994349482395E-5</v>
      </c>
      <c r="S98" s="5">
        <f>SUM($R$41:R98)+0</f>
        <v>3.8134215555398203E-3</v>
      </c>
      <c r="T98">
        <f t="shared" si="13"/>
        <v>7.1558754657659817E-5</v>
      </c>
      <c r="U98">
        <f t="shared" si="14"/>
        <v>4.3034986639390828E-3</v>
      </c>
      <c r="W98" s="1"/>
      <c r="AR98" s="1"/>
    </row>
    <row r="99" spans="2:44" x14ac:dyDescent="0.35">
      <c r="B99">
        <f t="shared" si="15"/>
        <v>5.7999999999999954</v>
      </c>
      <c r="C99">
        <f t="shared" si="2"/>
        <v>-367.55259694786133</v>
      </c>
      <c r="D99">
        <f t="shared" si="3"/>
        <v>-381.9718634205488</v>
      </c>
      <c r="E99" s="2">
        <f t="shared" si="4"/>
        <v>-84.501218852390608</v>
      </c>
      <c r="F99">
        <f t="shared" si="5"/>
        <v>0</v>
      </c>
      <c r="G99">
        <f t="shared" si="6"/>
        <v>-490.10706934386513</v>
      </c>
      <c r="H99">
        <f t="shared" si="7"/>
        <v>2215.4368078391813</v>
      </c>
      <c r="I99" s="2">
        <f t="shared" si="8"/>
        <v>2269.0009230825567</v>
      </c>
      <c r="J99" s="46">
        <f t="shared" si="9"/>
        <v>391.20705570388935</v>
      </c>
      <c r="K99">
        <f t="shared" si="10"/>
        <v>5.6425423873228491</v>
      </c>
      <c r="L99">
        <f t="shared" si="11"/>
        <v>3.040162924204123E-2</v>
      </c>
      <c r="M99" s="46">
        <f t="shared" si="12"/>
        <v>5.6427880847960923</v>
      </c>
      <c r="N99" s="8">
        <f t="shared" si="0"/>
        <v>4.0091983311245098E-7</v>
      </c>
      <c r="O99" s="5">
        <f>SUM($N$41:N99)*0.1+$N$8</f>
        <v>3.5182713507681733E-5</v>
      </c>
      <c r="P99" s="5">
        <f>SUM($O$41:O99)+0</f>
        <v>2.0296542701536344E-3</v>
      </c>
      <c r="Q99" s="8">
        <f t="shared" si="1"/>
        <v>-1.812282684392142E-6</v>
      </c>
      <c r="R99" s="5">
        <f>SUM($Q$41:Q99)*0.1+$T$8</f>
        <v>6.2153766081043179E-5</v>
      </c>
      <c r="S99" s="5">
        <f>SUM($R$41:R99)+0</f>
        <v>3.8755753216208636E-3</v>
      </c>
      <c r="T99">
        <f t="shared" si="13"/>
        <v>7.1420683053444986E-5</v>
      </c>
      <c r="U99">
        <f t="shared" si="14"/>
        <v>4.3748806303611923E-3</v>
      </c>
      <c r="W99" s="1"/>
      <c r="AR99" s="1"/>
    </row>
    <row r="100" spans="2:44" x14ac:dyDescent="0.35">
      <c r="B100">
        <f t="shared" si="15"/>
        <v>5.899999999999995</v>
      </c>
      <c r="C100">
        <f t="shared" si="2"/>
        <v>-367.55259694786133</v>
      </c>
      <c r="D100">
        <f t="shared" si="3"/>
        <v>-381.9718634205488</v>
      </c>
      <c r="E100" s="2">
        <f t="shared" si="4"/>
        <v>-84.501218852390608</v>
      </c>
      <c r="F100">
        <f t="shared" si="5"/>
        <v>0</v>
      </c>
      <c r="G100">
        <f t="shared" si="6"/>
        <v>-498.55719122910415</v>
      </c>
      <c r="H100">
        <f t="shared" si="7"/>
        <v>2253.6339941812362</v>
      </c>
      <c r="I100" s="2">
        <f t="shared" si="8"/>
        <v>2308.1216286529452</v>
      </c>
      <c r="J100" s="46">
        <f t="shared" si="9"/>
        <v>391.20705570388935</v>
      </c>
      <c r="K100">
        <f t="shared" si="10"/>
        <v>5.7398276008973799</v>
      </c>
      <c r="L100">
        <f t="shared" si="11"/>
        <v>3.040162924204123E-2</v>
      </c>
      <c r="M100" s="46">
        <f t="shared" si="12"/>
        <v>5.7400691341834102</v>
      </c>
      <c r="N100" s="8">
        <f t="shared" si="0"/>
        <v>4.0783224402818286E-7</v>
      </c>
      <c r="O100" s="5">
        <f>SUM($N$41:N100)*0.1+$N$8</f>
        <v>3.5223496732084547E-5</v>
      </c>
      <c r="P100" s="5">
        <f>SUM($O$41:O100)+0</f>
        <v>2.0648777668857191E-3</v>
      </c>
      <c r="Q100" s="8">
        <f t="shared" si="1"/>
        <v>-1.843528937571317E-6</v>
      </c>
      <c r="R100" s="5">
        <f>SUM($Q$41:Q100)*0.1+$T$8</f>
        <v>6.1969413187286051E-5</v>
      </c>
      <c r="S100" s="5">
        <f>SUM($R$41:R100)+0</f>
        <v>3.9375447348081495E-3</v>
      </c>
      <c r="T100">
        <f t="shared" si="13"/>
        <v>7.1280452389219261E-5</v>
      </c>
      <c r="U100">
        <f t="shared" si="14"/>
        <v>4.4461195137776421E-3</v>
      </c>
      <c r="W100" s="1"/>
      <c r="AR100" s="1"/>
    </row>
    <row r="101" spans="2:44" x14ac:dyDescent="0.35">
      <c r="B101">
        <f t="shared" si="15"/>
        <v>5.9999999999999947</v>
      </c>
      <c r="C101">
        <f t="shared" si="2"/>
        <v>-367.55259694786133</v>
      </c>
      <c r="D101">
        <f t="shared" si="3"/>
        <v>-381.9718634205488</v>
      </c>
      <c r="E101" s="2">
        <f t="shared" si="4"/>
        <v>-84.501218852390608</v>
      </c>
      <c r="F101">
        <f t="shared" si="5"/>
        <v>0</v>
      </c>
      <c r="G101">
        <f t="shared" si="6"/>
        <v>-507.00731311434322</v>
      </c>
      <c r="H101">
        <f t="shared" si="7"/>
        <v>2291.8311805232906</v>
      </c>
      <c r="I101" s="2">
        <f t="shared" si="8"/>
        <v>2347.2423342233342</v>
      </c>
      <c r="J101" s="46">
        <f t="shared" si="9"/>
        <v>391.20705570388935</v>
      </c>
      <c r="K101">
        <f t="shared" si="10"/>
        <v>5.8371128144719115</v>
      </c>
      <c r="L101">
        <f t="shared" si="11"/>
        <v>3.040162924204123E-2</v>
      </c>
      <c r="M101" s="46">
        <f t="shared" si="12"/>
        <v>5.8373503223683523</v>
      </c>
      <c r="N101" s="8">
        <f t="shared" si="0"/>
        <v>4.1474465494391479E-7</v>
      </c>
      <c r="O101" s="5">
        <f>SUM($N$41:N101)*0.1+$N$8</f>
        <v>3.5264971197578942E-5</v>
      </c>
      <c r="P101" s="5">
        <f>SUM($O$41:O101)+0</f>
        <v>2.1001427380832982E-3</v>
      </c>
      <c r="Q101" s="8">
        <f t="shared" si="1"/>
        <v>-1.8747751907504916E-6</v>
      </c>
      <c r="R101" s="5">
        <f>SUM($Q$41:Q101)*0.1+$T$8</f>
        <v>6.1781935668210998E-5</v>
      </c>
      <c r="S101" s="5">
        <f>SUM($R$41:R101)+0</f>
        <v>3.9993266704763603E-3</v>
      </c>
      <c r="T101">
        <f t="shared" si="13"/>
        <v>7.113807537793692E-5</v>
      </c>
      <c r="U101">
        <f t="shared" si="14"/>
        <v>4.5172130055497212E-3</v>
      </c>
      <c r="W101" s="1"/>
      <c r="AR101" s="1"/>
    </row>
    <row r="102" spans="2:44" x14ac:dyDescent="0.35">
      <c r="B102">
        <f t="shared" si="15"/>
        <v>6.0999999999999943</v>
      </c>
      <c r="C102">
        <f t="shared" si="2"/>
        <v>-367.55259694786133</v>
      </c>
      <c r="D102">
        <f t="shared" si="3"/>
        <v>-381.9718634205488</v>
      </c>
      <c r="E102" s="2">
        <f t="shared" si="4"/>
        <v>-84.501218852390608</v>
      </c>
      <c r="F102">
        <f t="shared" si="5"/>
        <v>0</v>
      </c>
      <c r="G102">
        <f t="shared" si="6"/>
        <v>-515.45743499958223</v>
      </c>
      <c r="H102">
        <f t="shared" si="7"/>
        <v>2330.0283668653456</v>
      </c>
      <c r="I102" s="2">
        <f t="shared" si="8"/>
        <v>2386.3630397937227</v>
      </c>
      <c r="J102" s="46">
        <f t="shared" si="9"/>
        <v>391.20705570388935</v>
      </c>
      <c r="K102">
        <f t="shared" si="10"/>
        <v>5.9343980280464423</v>
      </c>
      <c r="L102">
        <f t="shared" si="11"/>
        <v>3.040162924204123E-2</v>
      </c>
      <c r="M102" s="46">
        <f t="shared" si="12"/>
        <v>5.9346316425253569</v>
      </c>
      <c r="N102" s="8">
        <f t="shared" si="0"/>
        <v>4.2165706585964667E-7</v>
      </c>
      <c r="O102" s="5">
        <f>SUM($N$41:N102)*0.1+$N$8</f>
        <v>3.5307136904164904E-5</v>
      </c>
      <c r="P102" s="5">
        <f>SUM($O$41:O102)+0</f>
        <v>2.1354498749874629E-3</v>
      </c>
      <c r="Q102" s="8">
        <f t="shared" si="1"/>
        <v>-1.9060214439296665E-6</v>
      </c>
      <c r="R102" s="5">
        <f>SUM($Q$41:Q102)*0.1+$T$8</f>
        <v>6.1591333523818034E-5</v>
      </c>
      <c r="S102" s="5">
        <f>SUM($R$41:R102)+0</f>
        <v>4.060918004000178E-3</v>
      </c>
      <c r="T102">
        <f t="shared" si="13"/>
        <v>7.0993565071854464E-5</v>
      </c>
      <c r="U102">
        <f t="shared" si="14"/>
        <v>4.5881588032452361E-3</v>
      </c>
      <c r="W102" s="1"/>
      <c r="AR102" s="1"/>
    </row>
    <row r="103" spans="2:44" x14ac:dyDescent="0.35">
      <c r="B103">
        <f t="shared" si="15"/>
        <v>6.199999999999994</v>
      </c>
      <c r="C103">
        <f t="shared" si="2"/>
        <v>-367.55259694786133</v>
      </c>
      <c r="D103">
        <f t="shared" si="3"/>
        <v>-381.9718634205488</v>
      </c>
      <c r="E103" s="2">
        <f t="shared" si="4"/>
        <v>-84.501218852390608</v>
      </c>
      <c r="F103">
        <f t="shared" si="5"/>
        <v>0</v>
      </c>
      <c r="G103">
        <f t="shared" si="6"/>
        <v>-523.90755688482125</v>
      </c>
      <c r="H103">
        <f t="shared" si="7"/>
        <v>2368.2255532074005</v>
      </c>
      <c r="I103" s="2">
        <f t="shared" si="8"/>
        <v>2425.4837453641121</v>
      </c>
      <c r="J103" s="46">
        <f t="shared" si="9"/>
        <v>391.20705570388935</v>
      </c>
      <c r="K103">
        <f t="shared" si="10"/>
        <v>6.0316832416209758</v>
      </c>
      <c r="L103">
        <f t="shared" si="11"/>
        <v>3.040162924204123E-2</v>
      </c>
      <c r="M103" s="46">
        <f t="shared" si="12"/>
        <v>6.0319130882691798</v>
      </c>
      <c r="N103" s="8">
        <f t="shared" si="0"/>
        <v>4.2856947677537855E-7</v>
      </c>
      <c r="O103" s="5">
        <f>SUM($N$41:N103)*0.1+$N$8</f>
        <v>3.5349993851842441E-5</v>
      </c>
      <c r="P103" s="5">
        <f>SUM($O$41:O103)+0</f>
        <v>2.1707998688393054E-3</v>
      </c>
      <c r="Q103" s="8">
        <f t="shared" si="1"/>
        <v>-1.9372676971088413E-6</v>
      </c>
      <c r="R103" s="5">
        <f>SUM($Q$41:Q103)*0.1+$T$8</f>
        <v>6.1397606754107144E-5</v>
      </c>
      <c r="S103" s="5">
        <f>SUM($R$41:R103)+0</f>
        <v>4.1223156107542853E-3</v>
      </c>
      <c r="T103">
        <f t="shared" si="13"/>
        <v>7.0846934869881858E-5</v>
      </c>
      <c r="U103">
        <f t="shared" si="14"/>
        <v>4.6589546107706631E-3</v>
      </c>
      <c r="W103" s="1"/>
      <c r="AR103" s="1"/>
    </row>
    <row r="104" spans="2:44" x14ac:dyDescent="0.35">
      <c r="B104">
        <f t="shared" si="15"/>
        <v>6.2999999999999936</v>
      </c>
      <c r="C104">
        <f t="shared" si="2"/>
        <v>-367.55259694786133</v>
      </c>
      <c r="D104">
        <f t="shared" si="3"/>
        <v>-381.9718634205488</v>
      </c>
      <c r="E104" s="2">
        <f t="shared" si="4"/>
        <v>-84.501218852390608</v>
      </c>
      <c r="F104">
        <f t="shared" si="5"/>
        <v>0</v>
      </c>
      <c r="G104">
        <f t="shared" si="6"/>
        <v>-532.35767877006026</v>
      </c>
      <c r="H104">
        <f t="shared" si="7"/>
        <v>2406.4227395494549</v>
      </c>
      <c r="I104" s="2">
        <f t="shared" si="8"/>
        <v>2464.6044509345006</v>
      </c>
      <c r="J104" s="46">
        <f t="shared" si="9"/>
        <v>391.20705570388935</v>
      </c>
      <c r="K104">
        <f t="shared" si="10"/>
        <v>6.1289684551955066</v>
      </c>
      <c r="L104">
        <f t="shared" si="11"/>
        <v>3.040162924204123E-2</v>
      </c>
      <c r="M104" s="46">
        <f t="shared" si="12"/>
        <v>6.129194653619944</v>
      </c>
      <c r="N104" s="8">
        <f t="shared" si="0"/>
        <v>4.3548188769111043E-7</v>
      </c>
      <c r="O104" s="5">
        <f>SUM($N$41:N104)*0.1+$N$8</f>
        <v>3.5393542040611551E-5</v>
      </c>
      <c r="P104" s="5">
        <f>SUM($O$41:O104)+0</f>
        <v>2.2061934108799169E-3</v>
      </c>
      <c r="Q104" s="8">
        <f t="shared" si="1"/>
        <v>-1.9685139502880161E-6</v>
      </c>
      <c r="R104" s="5">
        <f>SUM($Q$41:Q104)*0.1+$T$8</f>
        <v>6.1200755359078343E-5</v>
      </c>
      <c r="S104" s="5">
        <f>SUM($R$41:R104)+0</f>
        <v>4.1835163661133636E-3</v>
      </c>
      <c r="T104">
        <f t="shared" si="13"/>
        <v>7.0698198525155468E-5</v>
      </c>
      <c r="U104">
        <f t="shared" si="14"/>
        <v>4.7295981385048272E-3</v>
      </c>
      <c r="W104" s="1"/>
      <c r="AR104" s="1"/>
    </row>
    <row r="105" spans="2:44" x14ac:dyDescent="0.35">
      <c r="B105">
        <f t="shared" si="15"/>
        <v>6.3999999999999932</v>
      </c>
      <c r="C105">
        <f t="shared" si="2"/>
        <v>-367.55259694786133</v>
      </c>
      <c r="D105">
        <f t="shared" si="3"/>
        <v>-381.9718634205488</v>
      </c>
      <c r="E105" s="2">
        <f t="shared" si="4"/>
        <v>-84.501218852390608</v>
      </c>
      <c r="F105">
        <f t="shared" si="5"/>
        <v>0</v>
      </c>
      <c r="G105">
        <f t="shared" si="6"/>
        <v>-540.80780065529927</v>
      </c>
      <c r="H105">
        <f t="shared" si="7"/>
        <v>2444.6199258915099</v>
      </c>
      <c r="I105" s="2">
        <f t="shared" si="8"/>
        <v>2503.7251565048896</v>
      </c>
      <c r="J105" s="46">
        <f t="shared" si="9"/>
        <v>391.20705570388935</v>
      </c>
      <c r="K105">
        <f t="shared" si="10"/>
        <v>6.2262536687700383</v>
      </c>
      <c r="L105">
        <f t="shared" si="11"/>
        <v>3.040162924204123E-2</v>
      </c>
      <c r="M105" s="46">
        <f t="shared" si="12"/>
        <v>6.2264763329714885</v>
      </c>
      <c r="N105" s="8">
        <f t="shared" ref="N105:N168" si="16">-G105/($G$18*$B$31)</f>
        <v>4.4239429860684231E-7</v>
      </c>
      <c r="O105" s="5">
        <f>SUM($N$41:N105)*0.1+$N$8</f>
        <v>3.5437781470472236E-5</v>
      </c>
      <c r="P105" s="5">
        <f>SUM($O$41:O105)+0</f>
        <v>2.2416311923503891E-3</v>
      </c>
      <c r="Q105" s="8">
        <f t="shared" ref="Q105:Q168" si="17">-H105/($G$18*$B$31)</f>
        <v>-1.9997602034671908E-6</v>
      </c>
      <c r="R105" s="5">
        <f>SUM($Q$41:Q105)*0.1+$T$8</f>
        <v>6.1000779338731623E-5</v>
      </c>
      <c r="S105" s="5">
        <f>SUM($R$41:R105)+0</f>
        <v>4.2445171454520954E-3</v>
      </c>
      <c r="T105">
        <f t="shared" si="13"/>
        <v>7.0547370152838245E-5</v>
      </c>
      <c r="U105">
        <f t="shared" si="14"/>
        <v>4.800087103434169E-3</v>
      </c>
      <c r="W105" s="1"/>
      <c r="AR105" s="1"/>
    </row>
    <row r="106" spans="2:44" x14ac:dyDescent="0.35">
      <c r="B106">
        <f t="shared" si="15"/>
        <v>6.4999999999999929</v>
      </c>
      <c r="C106">
        <f t="shared" ref="C106:C169" si="18">IF(B106&lt;$G$6,$B$14,$B$14+$B$12)</f>
        <v>-367.55259694786133</v>
      </c>
      <c r="D106">
        <f t="shared" ref="D106:D169" si="19">IF(B106&lt;18, $B$15, $B$15+$B$11 )</f>
        <v>-381.9718634205488</v>
      </c>
      <c r="E106" s="2">
        <f t="shared" ref="E106:E169" si="20">IF(B106&lt;18, $B$16, $B$16+$B$13 )</f>
        <v>-84.501218852390608</v>
      </c>
      <c r="F106">
        <f t="shared" ref="F106:F169" si="21">IF(B106&lt;18,0,-$G$7*$B$11)</f>
        <v>0</v>
      </c>
      <c r="G106">
        <f t="shared" ref="G106:G169" si="22">IF(B106&lt;$G$6,    $B$16*B106,    $B$16*B106-(-B106+$G$6)*$B$13+$G$7*$B$12)</f>
        <v>-549.2579225405384</v>
      </c>
      <c r="H106">
        <f t="shared" ref="H106:H169" si="23">IF(B106&lt;$G$6,-B106*$B$15,-B106*$B$15+(-B106+$G$6)*$B$11)</f>
        <v>2482.8171122335643</v>
      </c>
      <c r="I106" s="2">
        <f t="shared" ref="I106:I169" si="24">SQRT(H106*H106+G106*G106)</f>
        <v>2542.8458620752781</v>
      </c>
      <c r="J106" s="46">
        <f t="shared" ref="J106:J169" si="25">SQRT(D106*D106+E106*E106)</f>
        <v>391.20705570388935</v>
      </c>
      <c r="K106">
        <f t="shared" ref="K106:K169" si="26">32*I106/(PI()*$G$11^3)</f>
        <v>6.3235388823445691</v>
      </c>
      <c r="L106">
        <f t="shared" ref="L106:L169" si="27">16*J106/(PI()*$G$11^4)</f>
        <v>3.040162924204123E-2</v>
      </c>
      <c r="M106" s="46">
        <f t="shared" ref="M106:M169" si="28">SQRT(K106^2+3*L106^2)</f>
        <v>6.3237581210626095</v>
      </c>
      <c r="N106" s="8">
        <f t="shared" si="16"/>
        <v>4.4930670952257424E-7</v>
      </c>
      <c r="O106" s="5">
        <f>SUM($N$41:N106)*0.1+$N$8</f>
        <v>3.5482712141424495E-5</v>
      </c>
      <c r="P106" s="5">
        <f>SUM($O$41:O106)+0</f>
        <v>2.2771139044918138E-3</v>
      </c>
      <c r="Q106" s="8">
        <f t="shared" si="17"/>
        <v>-2.0310064566463656E-6</v>
      </c>
      <c r="R106" s="5">
        <f>SUM($Q$41:Q106)*0.1+$T$8</f>
        <v>6.0797678693066985E-5</v>
      </c>
      <c r="S106" s="5">
        <f>SUM($R$41:R106)+0</f>
        <v>4.305314824145162E-3</v>
      </c>
      <c r="T106">
        <f t="shared" ref="T106:T169" si="29">SQRT(SUMSQ(O106,R106))</f>
        <v>7.039446423815301E-5</v>
      </c>
      <c r="U106">
        <f t="shared" ref="U106:U169" si="30">SQRT(SUMSQ(S106,P106))</f>
        <v>4.8704192292896142E-3</v>
      </c>
      <c r="W106" s="1"/>
      <c r="AR106" s="1"/>
    </row>
    <row r="107" spans="2:44" x14ac:dyDescent="0.35">
      <c r="B107">
        <f t="shared" ref="B107:B170" si="31">B106+0.1</f>
        <v>6.5999999999999925</v>
      </c>
      <c r="C107">
        <f t="shared" si="18"/>
        <v>-367.55259694786133</v>
      </c>
      <c r="D107">
        <f t="shared" si="19"/>
        <v>-381.9718634205488</v>
      </c>
      <c r="E107" s="2">
        <f t="shared" si="20"/>
        <v>-84.501218852390608</v>
      </c>
      <c r="F107">
        <f t="shared" si="21"/>
        <v>0</v>
      </c>
      <c r="G107">
        <f t="shared" si="22"/>
        <v>-557.70804442577742</v>
      </c>
      <c r="H107">
        <f t="shared" si="23"/>
        <v>2521.0142985756193</v>
      </c>
      <c r="I107" s="2">
        <f t="shared" si="24"/>
        <v>2581.9665676456671</v>
      </c>
      <c r="J107" s="46">
        <f t="shared" si="25"/>
        <v>391.20705570388935</v>
      </c>
      <c r="K107">
        <f t="shared" si="26"/>
        <v>6.4208240959191016</v>
      </c>
      <c r="L107">
        <f t="shared" si="27"/>
        <v>3.040162924204123E-2</v>
      </c>
      <c r="M107" s="46">
        <f t="shared" si="28"/>
        <v>6.421040012950944</v>
      </c>
      <c r="N107" s="8">
        <f t="shared" si="16"/>
        <v>4.5621912043830612E-7</v>
      </c>
      <c r="O107" s="5">
        <f>SUM($N$41:N107)*0.1+$N$8</f>
        <v>3.5528334053468328E-5</v>
      </c>
      <c r="P107" s="5">
        <f>SUM($O$41:O107)+0</f>
        <v>2.3126422385452822E-3</v>
      </c>
      <c r="Q107" s="8">
        <f t="shared" si="17"/>
        <v>-2.0622527098255403E-6</v>
      </c>
      <c r="R107" s="5">
        <f>SUM($Q$41:Q107)*0.1+$T$8</f>
        <v>6.0591453422084435E-5</v>
      </c>
      <c r="S107" s="5">
        <f>SUM($R$41:R107)+0</f>
        <v>4.3659062775672462E-3</v>
      </c>
      <c r="T107">
        <f t="shared" si="29"/>
        <v>7.0239495644654689E-5</v>
      </c>
      <c r="U107">
        <f t="shared" si="30"/>
        <v>4.9405922466850896E-3</v>
      </c>
      <c r="W107" s="1"/>
      <c r="AR107" s="1"/>
    </row>
    <row r="108" spans="2:44" x14ac:dyDescent="0.35">
      <c r="B108">
        <f t="shared" si="31"/>
        <v>6.6999999999999922</v>
      </c>
      <c r="C108">
        <f t="shared" si="18"/>
        <v>-367.55259694786133</v>
      </c>
      <c r="D108">
        <f t="shared" si="19"/>
        <v>-381.9718634205488</v>
      </c>
      <c r="E108" s="2">
        <f t="shared" si="20"/>
        <v>-84.501218852390608</v>
      </c>
      <c r="F108">
        <f t="shared" si="21"/>
        <v>0</v>
      </c>
      <c r="G108">
        <f t="shared" si="22"/>
        <v>-566.15816631101643</v>
      </c>
      <c r="H108">
        <f t="shared" si="23"/>
        <v>2559.2114849176742</v>
      </c>
      <c r="I108" s="2">
        <f t="shared" si="24"/>
        <v>2621.087273216056</v>
      </c>
      <c r="J108" s="46">
        <f t="shared" si="25"/>
        <v>391.20705570388935</v>
      </c>
      <c r="K108">
        <f t="shared" si="26"/>
        <v>6.5181093094936333</v>
      </c>
      <c r="L108">
        <f t="shared" si="27"/>
        <v>3.040162924204123E-2</v>
      </c>
      <c r="M108" s="46">
        <f t="shared" si="28"/>
        <v>6.5183220039891623</v>
      </c>
      <c r="N108" s="8">
        <f t="shared" si="16"/>
        <v>4.63131531354038E-7</v>
      </c>
      <c r="O108" s="5">
        <f>SUM($N$41:N108)*0.1+$N$8</f>
        <v>3.5574647206603728E-5</v>
      </c>
      <c r="P108" s="5">
        <f>SUM($O$41:O108)+0</f>
        <v>2.3482168857518861E-3</v>
      </c>
      <c r="Q108" s="8">
        <f t="shared" si="17"/>
        <v>-2.0934989630047151E-6</v>
      </c>
      <c r="R108" s="5">
        <f>SUM($Q$41:Q108)*0.1+$T$8</f>
        <v>6.0382103525783959E-5</v>
      </c>
      <c r="S108" s="5">
        <f>SUM($R$41:R108)+0</f>
        <v>4.42628838109303E-3</v>
      </c>
      <c r="T108">
        <f t="shared" si="29"/>
        <v>7.008247962274744E-5</v>
      </c>
      <c r="U108">
        <f t="shared" si="30"/>
        <v>5.0106038932577219E-3</v>
      </c>
      <c r="W108" s="1"/>
      <c r="AR108" s="1"/>
    </row>
    <row r="109" spans="2:44" x14ac:dyDescent="0.35">
      <c r="B109">
        <f t="shared" si="31"/>
        <v>6.7999999999999918</v>
      </c>
      <c r="C109">
        <f t="shared" si="18"/>
        <v>-367.55259694786133</v>
      </c>
      <c r="D109">
        <f t="shared" si="19"/>
        <v>-381.9718634205488</v>
      </c>
      <c r="E109" s="2">
        <f t="shared" si="20"/>
        <v>-84.501218852390608</v>
      </c>
      <c r="F109">
        <f t="shared" si="21"/>
        <v>0</v>
      </c>
      <c r="G109">
        <f t="shared" si="22"/>
        <v>-574.60828819625544</v>
      </c>
      <c r="H109">
        <f t="shared" si="23"/>
        <v>2597.4086712597286</v>
      </c>
      <c r="I109" s="2">
        <f t="shared" si="24"/>
        <v>2660.2079787864445</v>
      </c>
      <c r="J109" s="46">
        <f t="shared" si="25"/>
        <v>391.20705570388935</v>
      </c>
      <c r="K109">
        <f t="shared" si="26"/>
        <v>6.6153945230681641</v>
      </c>
      <c r="L109">
        <f t="shared" si="27"/>
        <v>3.040162924204123E-2</v>
      </c>
      <c r="M109" s="46">
        <f t="shared" si="28"/>
        <v>6.6156040898032868</v>
      </c>
      <c r="N109" s="8">
        <f t="shared" si="16"/>
        <v>4.7004394226976993E-7</v>
      </c>
      <c r="O109" s="5">
        <f>SUM($N$41:N109)*0.1+$N$8</f>
        <v>3.5621651600830709E-5</v>
      </c>
      <c r="P109" s="5">
        <f>SUM($O$41:O109)+0</f>
        <v>2.3838385373527167E-3</v>
      </c>
      <c r="Q109" s="8">
        <f t="shared" si="17"/>
        <v>-2.1247452161838899E-6</v>
      </c>
      <c r="R109" s="5">
        <f>SUM($Q$41:Q109)*0.1+$T$8</f>
        <v>6.0169629004165573E-5</v>
      </c>
      <c r="S109" s="5">
        <f>SUM($R$41:R109)+0</f>
        <v>4.4864580100971952E-3</v>
      </c>
      <c r="T109">
        <f t="shared" si="29"/>
        <v>6.9923431818453297E-5</v>
      </c>
      <c r="U109">
        <f t="shared" si="30"/>
        <v>5.0804519138097576E-3</v>
      </c>
      <c r="W109" s="1"/>
      <c r="AR109" s="1"/>
    </row>
    <row r="110" spans="2:44" x14ac:dyDescent="0.35">
      <c r="B110">
        <f t="shared" si="31"/>
        <v>6.8999999999999915</v>
      </c>
      <c r="C110">
        <f t="shared" si="18"/>
        <v>-367.55259694786133</v>
      </c>
      <c r="D110">
        <f t="shared" si="19"/>
        <v>-381.9718634205488</v>
      </c>
      <c r="E110" s="2">
        <f t="shared" si="20"/>
        <v>-84.501218852390608</v>
      </c>
      <c r="F110">
        <f t="shared" si="21"/>
        <v>0</v>
      </c>
      <c r="G110">
        <f t="shared" si="22"/>
        <v>-583.05841008149446</v>
      </c>
      <c r="H110">
        <f t="shared" si="23"/>
        <v>2635.6058576017836</v>
      </c>
      <c r="I110" s="2">
        <f t="shared" si="24"/>
        <v>2699.3286843568335</v>
      </c>
      <c r="J110" s="46">
        <f t="shared" si="25"/>
        <v>391.20705570388935</v>
      </c>
      <c r="K110">
        <f t="shared" si="26"/>
        <v>6.7126797366426958</v>
      </c>
      <c r="L110">
        <f t="shared" si="27"/>
        <v>3.040162924204123E-2</v>
      </c>
      <c r="M110" s="46">
        <f t="shared" si="28"/>
        <v>6.7128862662728883</v>
      </c>
      <c r="N110" s="8">
        <f t="shared" si="16"/>
        <v>4.7695635318550181E-7</v>
      </c>
      <c r="O110" s="5">
        <f>SUM($N$41:N110)*0.1+$N$8</f>
        <v>3.5669347236149258E-5</v>
      </c>
      <c r="P110" s="5">
        <f>SUM($O$41:O110)+0</f>
        <v>2.4195078845888661E-3</v>
      </c>
      <c r="Q110" s="8">
        <f t="shared" si="17"/>
        <v>-2.1559914693630646E-6</v>
      </c>
      <c r="R110" s="5">
        <f>SUM($Q$41:Q110)*0.1+$T$8</f>
        <v>5.9954029857229267E-5</v>
      </c>
      <c r="S110" s="5">
        <f>SUM($R$41:R110)+0</f>
        <v>4.5464120399544249E-3</v>
      </c>
      <c r="T110">
        <f t="shared" si="29"/>
        <v>6.9762368282438116E-5</v>
      </c>
      <c r="U110">
        <f t="shared" si="30"/>
        <v>5.1501340604522368E-3</v>
      </c>
      <c r="W110" s="1"/>
      <c r="AR110" s="1"/>
    </row>
    <row r="111" spans="2:44" x14ac:dyDescent="0.35">
      <c r="B111">
        <f t="shared" si="31"/>
        <v>6.9999999999999911</v>
      </c>
      <c r="C111">
        <f t="shared" si="18"/>
        <v>-367.55259694786133</v>
      </c>
      <c r="D111">
        <f t="shared" si="19"/>
        <v>-381.9718634205488</v>
      </c>
      <c r="E111" s="2">
        <f t="shared" si="20"/>
        <v>-84.501218852390608</v>
      </c>
      <c r="F111">
        <f t="shared" si="21"/>
        <v>0</v>
      </c>
      <c r="G111">
        <f t="shared" si="22"/>
        <v>-591.50853196673347</v>
      </c>
      <c r="H111">
        <f t="shared" si="23"/>
        <v>2673.803043943838</v>
      </c>
      <c r="I111" s="2">
        <f t="shared" si="24"/>
        <v>2738.449389927222</v>
      </c>
      <c r="J111" s="46">
        <f t="shared" si="25"/>
        <v>391.20705570388935</v>
      </c>
      <c r="K111">
        <f t="shared" si="26"/>
        <v>6.8099649502172275</v>
      </c>
      <c r="L111">
        <f t="shared" si="27"/>
        <v>3.040162924204123E-2</v>
      </c>
      <c r="M111" s="46">
        <f t="shared" si="28"/>
        <v>6.8101685295129695</v>
      </c>
      <c r="N111" s="8">
        <f t="shared" si="16"/>
        <v>4.8386876410123369E-7</v>
      </c>
      <c r="O111" s="5">
        <f>SUM($N$41:N111)*0.1+$N$8</f>
        <v>3.5717734112559381E-5</v>
      </c>
      <c r="P111" s="5">
        <f>SUM($O$41:O111)+0</f>
        <v>2.4552256187014257E-3</v>
      </c>
      <c r="Q111" s="8">
        <f t="shared" si="17"/>
        <v>-2.1872377225422394E-6</v>
      </c>
      <c r="R111" s="5">
        <f>SUM($Q$41:Q111)*0.1+$T$8</f>
        <v>5.9735306084975043E-5</v>
      </c>
      <c r="S111" s="5">
        <f>SUM($R$41:R111)+0</f>
        <v>4.6061473460393999E-3</v>
      </c>
      <c r="T111">
        <f t="shared" si="29"/>
        <v>6.9599305479301626E-5</v>
      </c>
      <c r="U111">
        <f t="shared" si="30"/>
        <v>5.2196480927504691E-3</v>
      </c>
      <c r="W111" s="1"/>
      <c r="AR111" s="1"/>
    </row>
    <row r="112" spans="2:44" x14ac:dyDescent="0.35">
      <c r="B112">
        <f t="shared" si="31"/>
        <v>7.0999999999999908</v>
      </c>
      <c r="C112">
        <f t="shared" si="18"/>
        <v>-367.55259694786133</v>
      </c>
      <c r="D112">
        <f t="shared" si="19"/>
        <v>-381.9718634205488</v>
      </c>
      <c r="E112" s="2">
        <f t="shared" si="20"/>
        <v>-84.501218852390608</v>
      </c>
      <c r="F112">
        <f t="shared" si="21"/>
        <v>0</v>
      </c>
      <c r="G112">
        <f t="shared" si="22"/>
        <v>-599.95865385197249</v>
      </c>
      <c r="H112">
        <f t="shared" si="23"/>
        <v>2712.0002302858929</v>
      </c>
      <c r="I112" s="2">
        <f t="shared" si="24"/>
        <v>2777.570095497611</v>
      </c>
      <c r="J112" s="46">
        <f t="shared" si="25"/>
        <v>391.20705570388935</v>
      </c>
      <c r="K112">
        <f t="shared" si="26"/>
        <v>6.9072501637917592</v>
      </c>
      <c r="L112">
        <f t="shared" si="27"/>
        <v>3.040162924204123E-2</v>
      </c>
      <c r="M112" s="46">
        <f t="shared" si="28"/>
        <v>6.9074508758573883</v>
      </c>
      <c r="N112" s="8">
        <f t="shared" si="16"/>
        <v>4.9078117501696557E-7</v>
      </c>
      <c r="O112" s="5">
        <f>SUM($N$41:N112)*0.1+$N$8</f>
        <v>3.5766812230061078E-5</v>
      </c>
      <c r="P112" s="5">
        <f>SUM($O$41:O112)+0</f>
        <v>2.4909924309314867E-3</v>
      </c>
      <c r="Q112" s="8">
        <f t="shared" si="17"/>
        <v>-2.2184839757214142E-6</v>
      </c>
      <c r="R112" s="5">
        <f>SUM($Q$41:Q112)*0.1+$T$8</f>
        <v>5.9513457687402901E-5</v>
      </c>
      <c r="S112" s="5">
        <f>SUM($R$41:R112)+0</f>
        <v>4.6656608037268024E-3</v>
      </c>
      <c r="T112">
        <f t="shared" si="29"/>
        <v>6.94342602971382E-5</v>
      </c>
      <c r="U112">
        <f t="shared" si="30"/>
        <v>5.2889917778713358E-3</v>
      </c>
      <c r="W112" s="1"/>
      <c r="AR112" s="1"/>
    </row>
    <row r="113" spans="2:44" x14ac:dyDescent="0.35">
      <c r="B113">
        <f t="shared" si="31"/>
        <v>7.1999999999999904</v>
      </c>
      <c r="C113">
        <f t="shared" si="18"/>
        <v>-367.55259694786133</v>
      </c>
      <c r="D113">
        <f t="shared" si="19"/>
        <v>-381.9718634205488</v>
      </c>
      <c r="E113" s="2">
        <f t="shared" si="20"/>
        <v>-84.501218852390608</v>
      </c>
      <c r="F113">
        <f t="shared" si="21"/>
        <v>0</v>
      </c>
      <c r="G113">
        <f t="shared" si="22"/>
        <v>-608.40877573721161</v>
      </c>
      <c r="H113">
        <f t="shared" si="23"/>
        <v>2750.1974166279479</v>
      </c>
      <c r="I113" s="2">
        <f t="shared" si="24"/>
        <v>2816.6908010679999</v>
      </c>
      <c r="J113" s="46">
        <f t="shared" si="25"/>
        <v>391.20705570388935</v>
      </c>
      <c r="K113">
        <f t="shared" si="26"/>
        <v>7.0045353773662908</v>
      </c>
      <c r="L113">
        <f t="shared" si="27"/>
        <v>3.040162924204123E-2</v>
      </c>
      <c r="M113" s="46">
        <f t="shared" si="28"/>
        <v>7.0047333018436637</v>
      </c>
      <c r="N113" s="8">
        <f t="shared" si="16"/>
        <v>4.9769358593269756E-7</v>
      </c>
      <c r="O113" s="5">
        <f>SUM($N$41:N113)*0.1+$N$8</f>
        <v>3.5816581588654349E-5</v>
      </c>
      <c r="P113" s="5">
        <f>SUM($O$41:O113)+0</f>
        <v>2.5268090125201413E-3</v>
      </c>
      <c r="Q113" s="8">
        <f t="shared" si="17"/>
        <v>-2.2497302289005894E-6</v>
      </c>
      <c r="R113" s="5">
        <f>SUM($Q$41:Q113)*0.1+$T$8</f>
        <v>5.9288484664512841E-5</v>
      </c>
      <c r="S113" s="5">
        <f>SUM($R$41:R113)+0</f>
        <v>4.7249492883913152E-3</v>
      </c>
      <c r="T113">
        <f t="shared" si="29"/>
        <v>6.9267250057374939E-5</v>
      </c>
      <c r="U113">
        <f t="shared" si="30"/>
        <v>5.3581628907324761E-3</v>
      </c>
      <c r="W113" s="1"/>
      <c r="AR113" s="1"/>
    </row>
    <row r="114" spans="2:44" x14ac:dyDescent="0.35">
      <c r="B114">
        <f t="shared" si="31"/>
        <v>7.2999999999999901</v>
      </c>
      <c r="C114">
        <f t="shared" si="18"/>
        <v>-367.55259694786133</v>
      </c>
      <c r="D114">
        <f t="shared" si="19"/>
        <v>-381.9718634205488</v>
      </c>
      <c r="E114" s="2">
        <f t="shared" si="20"/>
        <v>-84.501218852390608</v>
      </c>
      <c r="F114">
        <f t="shared" si="21"/>
        <v>0</v>
      </c>
      <c r="G114">
        <f t="shared" si="22"/>
        <v>-616.85889762245063</v>
      </c>
      <c r="H114">
        <f t="shared" si="23"/>
        <v>2788.3946029700023</v>
      </c>
      <c r="I114" s="2">
        <f t="shared" si="24"/>
        <v>2855.8115066383884</v>
      </c>
      <c r="J114" s="46">
        <f t="shared" si="25"/>
        <v>391.20705570388935</v>
      </c>
      <c r="K114">
        <f t="shared" si="26"/>
        <v>7.1018205909408216</v>
      </c>
      <c r="L114">
        <f t="shared" si="27"/>
        <v>3.040162924204123E-2</v>
      </c>
      <c r="M114" s="46">
        <f t="shared" si="28"/>
        <v>7.1020158041990271</v>
      </c>
      <c r="N114" s="8">
        <f t="shared" si="16"/>
        <v>5.0460599684842944E-7</v>
      </c>
      <c r="O114" s="5">
        <f>SUM($N$41:N114)*0.1+$N$8</f>
        <v>3.5867042188339188E-5</v>
      </c>
      <c r="P114" s="5">
        <f>SUM($O$41:O114)+0</f>
        <v>2.5626760547084806E-3</v>
      </c>
      <c r="Q114" s="8">
        <f t="shared" si="17"/>
        <v>-2.2809764820797637E-6</v>
      </c>
      <c r="R114" s="5">
        <f>SUM($Q$41:Q114)*0.1+$T$8</f>
        <v>5.9060387016304861E-5</v>
      </c>
      <c r="S114" s="5">
        <f>SUM($R$41:R114)+0</f>
        <v>4.7840096754076201E-3</v>
      </c>
      <c r="T114">
        <f t="shared" si="29"/>
        <v>6.9098292524893951E-5</v>
      </c>
      <c r="U114">
        <f t="shared" si="30"/>
        <v>5.4271592141533816E-3</v>
      </c>
      <c r="W114" s="1"/>
      <c r="AR114" s="1"/>
    </row>
    <row r="115" spans="2:44" x14ac:dyDescent="0.35">
      <c r="B115">
        <f t="shared" si="31"/>
        <v>7.3999999999999897</v>
      </c>
      <c r="C115">
        <f t="shared" si="18"/>
        <v>-367.55259694786133</v>
      </c>
      <c r="D115">
        <f t="shared" si="19"/>
        <v>-381.9718634205488</v>
      </c>
      <c r="E115" s="2">
        <f t="shared" si="20"/>
        <v>-84.501218852390608</v>
      </c>
      <c r="F115">
        <f t="shared" si="21"/>
        <v>0</v>
      </c>
      <c r="G115">
        <f t="shared" si="22"/>
        <v>-625.30901950768964</v>
      </c>
      <c r="H115">
        <f t="shared" si="23"/>
        <v>2826.5917893120572</v>
      </c>
      <c r="I115" s="2">
        <f t="shared" si="24"/>
        <v>2894.9322122087774</v>
      </c>
      <c r="J115" s="46">
        <f t="shared" si="25"/>
        <v>391.20705570388935</v>
      </c>
      <c r="K115">
        <f t="shared" si="26"/>
        <v>7.1991058045153542</v>
      </c>
      <c r="L115">
        <f t="shared" si="27"/>
        <v>3.040162924204123E-2</v>
      </c>
      <c r="M115" s="46">
        <f t="shared" si="28"/>
        <v>7.1992983798276047</v>
      </c>
      <c r="N115" s="8">
        <f t="shared" si="16"/>
        <v>5.1151840776416132E-7</v>
      </c>
      <c r="O115" s="5">
        <f>SUM($N$41:N115)*0.1+$N$8</f>
        <v>3.5918194029115607E-5</v>
      </c>
      <c r="P115" s="5">
        <f>SUM($O$41:O115)+0</f>
        <v>2.5985942487375961E-3</v>
      </c>
      <c r="Q115" s="8">
        <f t="shared" si="17"/>
        <v>-2.3122227352589385E-6</v>
      </c>
      <c r="R115" s="5">
        <f>SUM($Q$41:Q115)*0.1+$T$8</f>
        <v>5.8829164742778971E-5</v>
      </c>
      <c r="S115" s="5">
        <f>SUM($R$41:R115)+0</f>
        <v>4.8428388401503993E-3</v>
      </c>
      <c r="T115">
        <f t="shared" si="29"/>
        <v>6.8927405918446004E-5</v>
      </c>
      <c r="U115">
        <f t="shared" si="30"/>
        <v>5.4959785390084424E-3</v>
      </c>
      <c r="W115" s="1"/>
      <c r="AR115" s="1"/>
    </row>
    <row r="116" spans="2:44" x14ac:dyDescent="0.35">
      <c r="B116">
        <f t="shared" si="31"/>
        <v>7.4999999999999893</v>
      </c>
      <c r="C116">
        <f t="shared" si="18"/>
        <v>-367.55259694786133</v>
      </c>
      <c r="D116">
        <f t="shared" si="19"/>
        <v>-381.9718634205488</v>
      </c>
      <c r="E116" s="2">
        <f t="shared" si="20"/>
        <v>-84.501218852390608</v>
      </c>
      <c r="F116">
        <f t="shared" si="21"/>
        <v>0</v>
      </c>
      <c r="G116">
        <f t="shared" si="22"/>
        <v>-633.75914139292865</v>
      </c>
      <c r="H116">
        <f t="shared" si="23"/>
        <v>2864.7889756541117</v>
      </c>
      <c r="I116" s="2">
        <f t="shared" si="24"/>
        <v>2934.0529177791659</v>
      </c>
      <c r="J116" s="46">
        <f t="shared" si="25"/>
        <v>391.20705570388935</v>
      </c>
      <c r="K116">
        <f t="shared" si="26"/>
        <v>7.296391018089885</v>
      </c>
      <c r="L116">
        <f t="shared" si="27"/>
        <v>3.040162924204123E-2</v>
      </c>
      <c r="M116" s="46">
        <f t="shared" si="28"/>
        <v>7.2965810257986217</v>
      </c>
      <c r="N116" s="8">
        <f t="shared" si="16"/>
        <v>5.184308186798932E-7</v>
      </c>
      <c r="O116" s="5">
        <f>SUM($N$41:N116)*0.1+$N$8</f>
        <v>3.5970037110983594E-5</v>
      </c>
      <c r="P116" s="5">
        <f>SUM($O$41:O116)+0</f>
        <v>2.6345642858485799E-3</v>
      </c>
      <c r="Q116" s="8">
        <f t="shared" si="17"/>
        <v>-2.3434689884381132E-6</v>
      </c>
      <c r="R116" s="5">
        <f>SUM($Q$41:Q116)*0.1+$T$8</f>
        <v>5.8594817843935161E-5</v>
      </c>
      <c r="S116" s="5">
        <f>SUM($R$41:R116)+0</f>
        <v>4.9014336579943345E-3</v>
      </c>
      <c r="T116">
        <f t="shared" si="29"/>
        <v>6.8754608921362347E-5</v>
      </c>
      <c r="U116">
        <f t="shared" si="30"/>
        <v>5.5646186643820046E-3</v>
      </c>
      <c r="W116" s="1"/>
      <c r="AR116" s="1"/>
    </row>
    <row r="117" spans="2:44" x14ac:dyDescent="0.35">
      <c r="B117">
        <f t="shared" si="31"/>
        <v>7.599999999999989</v>
      </c>
      <c r="C117">
        <f t="shared" si="18"/>
        <v>-367.55259694786133</v>
      </c>
      <c r="D117">
        <f t="shared" si="19"/>
        <v>-381.9718634205488</v>
      </c>
      <c r="E117" s="2">
        <f t="shared" si="20"/>
        <v>-84.501218852390608</v>
      </c>
      <c r="F117">
        <f t="shared" si="21"/>
        <v>0</v>
      </c>
      <c r="G117">
        <f t="shared" si="22"/>
        <v>-642.20926327816767</v>
      </c>
      <c r="H117">
        <f t="shared" si="23"/>
        <v>2902.9861619961666</v>
      </c>
      <c r="I117" s="2">
        <f t="shared" si="24"/>
        <v>2973.1736233495549</v>
      </c>
      <c r="J117" s="46">
        <f t="shared" si="25"/>
        <v>391.20705570388935</v>
      </c>
      <c r="K117">
        <f t="shared" si="26"/>
        <v>7.3936762316644167</v>
      </c>
      <c r="L117">
        <f t="shared" si="27"/>
        <v>3.040162924204123E-2</v>
      </c>
      <c r="M117" s="46">
        <f t="shared" si="28"/>
        <v>7.3938637393355471</v>
      </c>
      <c r="N117" s="8">
        <f t="shared" si="16"/>
        <v>5.2534322959562508E-7</v>
      </c>
      <c r="O117" s="5">
        <f>SUM($N$41:N117)*0.1+$N$8</f>
        <v>3.6022571433943162E-5</v>
      </c>
      <c r="P117" s="5">
        <f>SUM($O$41:O117)+0</f>
        <v>2.6705868572825231E-3</v>
      </c>
      <c r="Q117" s="8">
        <f t="shared" si="17"/>
        <v>-2.374715241617288E-6</v>
      </c>
      <c r="R117" s="5">
        <f>SUM($Q$41:Q117)*0.1+$T$8</f>
        <v>5.8357346319773434E-5</v>
      </c>
      <c r="S117" s="5">
        <f>SUM($R$41:R117)+0</f>
        <v>4.959791004314108E-3</v>
      </c>
      <c r="T117">
        <f t="shared" si="29"/>
        <v>6.8579920692572348E-5</v>
      </c>
      <c r="U117">
        <f t="shared" si="30"/>
        <v>5.6330773977254474E-3</v>
      </c>
      <c r="W117" s="1"/>
      <c r="AR117" s="1"/>
    </row>
    <row r="118" spans="2:44" x14ac:dyDescent="0.35">
      <c r="B118">
        <f t="shared" si="31"/>
        <v>7.6999999999999886</v>
      </c>
      <c r="C118">
        <f t="shared" si="18"/>
        <v>-367.55259694786133</v>
      </c>
      <c r="D118">
        <f t="shared" si="19"/>
        <v>-381.9718634205488</v>
      </c>
      <c r="E118" s="2">
        <f t="shared" si="20"/>
        <v>-84.501218852390608</v>
      </c>
      <c r="F118">
        <f t="shared" si="21"/>
        <v>0</v>
      </c>
      <c r="G118">
        <f t="shared" si="22"/>
        <v>-650.65938516340668</v>
      </c>
      <c r="H118">
        <f t="shared" si="23"/>
        <v>2941.1833483382215</v>
      </c>
      <c r="I118" s="2">
        <f t="shared" si="24"/>
        <v>3012.2943289199438</v>
      </c>
      <c r="J118" s="46">
        <f t="shared" si="25"/>
        <v>391.20705570388935</v>
      </c>
      <c r="K118">
        <f t="shared" si="26"/>
        <v>7.4909614452389492</v>
      </c>
      <c r="L118">
        <f t="shared" si="27"/>
        <v>3.040162924204123E-2</v>
      </c>
      <c r="M118" s="46">
        <f t="shared" si="28"/>
        <v>7.4911465178060768</v>
      </c>
      <c r="N118" s="8">
        <f t="shared" si="16"/>
        <v>5.3225564051135696E-7</v>
      </c>
      <c r="O118" s="5">
        <f>SUM($N$41:N118)*0.1+$N$8</f>
        <v>3.6075796997994297E-5</v>
      </c>
      <c r="P118" s="5">
        <f>SUM($O$41:O118)+0</f>
        <v>2.7066626542805177E-3</v>
      </c>
      <c r="Q118" s="8">
        <f t="shared" si="17"/>
        <v>-2.4059614947964632E-6</v>
      </c>
      <c r="R118" s="5">
        <f>SUM($Q$41:Q118)*0.1+$T$8</f>
        <v>5.8116750170293788E-5</v>
      </c>
      <c r="S118" s="5">
        <f>SUM($R$41:R118)+0</f>
        <v>5.0179077544844014E-3</v>
      </c>
      <c r="T118">
        <f t="shared" si="29"/>
        <v>6.8403360877933753E-5</v>
      </c>
      <c r="U118">
        <f t="shared" si="30"/>
        <v>5.7013525550163573E-3</v>
      </c>
      <c r="W118" s="1"/>
      <c r="AR118" s="1"/>
    </row>
    <row r="119" spans="2:44" x14ac:dyDescent="0.35">
      <c r="B119">
        <f t="shared" si="31"/>
        <v>7.7999999999999883</v>
      </c>
      <c r="C119">
        <f t="shared" si="18"/>
        <v>-367.55259694786133</v>
      </c>
      <c r="D119">
        <f t="shared" si="19"/>
        <v>-381.9718634205488</v>
      </c>
      <c r="E119" s="2">
        <f t="shared" si="20"/>
        <v>-84.501218852390608</v>
      </c>
      <c r="F119">
        <f t="shared" si="21"/>
        <v>0</v>
      </c>
      <c r="G119">
        <f t="shared" si="22"/>
        <v>-659.1095070486457</v>
      </c>
      <c r="H119">
        <f t="shared" si="23"/>
        <v>2979.380534680276</v>
      </c>
      <c r="I119" s="2">
        <f t="shared" si="24"/>
        <v>3051.4150344903323</v>
      </c>
      <c r="J119" s="46">
        <f t="shared" si="25"/>
        <v>391.20705570388935</v>
      </c>
      <c r="K119">
        <f t="shared" si="26"/>
        <v>7.58824665881348</v>
      </c>
      <c r="L119">
        <f t="shared" si="27"/>
        <v>3.040162924204123E-2</v>
      </c>
      <c r="M119" s="46">
        <f t="shared" si="28"/>
        <v>7.5884293587128857</v>
      </c>
      <c r="N119" s="8">
        <f t="shared" si="16"/>
        <v>5.3916805142708884E-7</v>
      </c>
      <c r="O119" s="5">
        <f>SUM($N$41:N119)*0.1+$N$8</f>
        <v>3.6129713803137006E-5</v>
      </c>
      <c r="P119" s="5">
        <f>SUM($O$41:O119)+0</f>
        <v>2.7427923680836547E-3</v>
      </c>
      <c r="Q119" s="8">
        <f t="shared" si="17"/>
        <v>-2.4372077479756375E-6</v>
      </c>
      <c r="R119" s="5">
        <f>SUM($Q$41:Q119)*0.1+$T$8</f>
        <v>5.7873029395496223E-5</v>
      </c>
      <c r="S119" s="5">
        <f>SUM($R$41:R119)+0</f>
        <v>5.0757807838798978E-3</v>
      </c>
      <c r="T119">
        <f t="shared" si="29"/>
        <v>6.8224949621883626E-5</v>
      </c>
      <c r="U119">
        <f t="shared" si="30"/>
        <v>5.769441960919823E-3</v>
      </c>
      <c r="W119" s="1"/>
      <c r="AR119" s="1"/>
    </row>
    <row r="120" spans="2:44" x14ac:dyDescent="0.35">
      <c r="B120">
        <f t="shared" si="31"/>
        <v>7.8999999999999879</v>
      </c>
      <c r="C120">
        <f t="shared" si="18"/>
        <v>-367.55259694786133</v>
      </c>
      <c r="D120">
        <f t="shared" si="19"/>
        <v>-381.9718634205488</v>
      </c>
      <c r="E120" s="2">
        <f t="shared" si="20"/>
        <v>-84.501218852390608</v>
      </c>
      <c r="F120">
        <f t="shared" si="21"/>
        <v>0</v>
      </c>
      <c r="G120">
        <f t="shared" si="22"/>
        <v>-667.55962893388482</v>
      </c>
      <c r="H120">
        <f t="shared" si="23"/>
        <v>3017.5777210223309</v>
      </c>
      <c r="I120" s="2">
        <f t="shared" si="24"/>
        <v>3090.5357400607213</v>
      </c>
      <c r="J120" s="46">
        <f t="shared" si="25"/>
        <v>391.20705570388935</v>
      </c>
      <c r="K120">
        <f t="shared" si="26"/>
        <v>7.6855318723880117</v>
      </c>
      <c r="L120">
        <f t="shared" si="27"/>
        <v>3.040162924204123E-2</v>
      </c>
      <c r="M120" s="46">
        <f t="shared" si="28"/>
        <v>7.68571225968509</v>
      </c>
      <c r="N120" s="8">
        <f t="shared" si="16"/>
        <v>5.4608046234282082E-7</v>
      </c>
      <c r="O120" s="5">
        <f>SUM($N$41:N120)*0.1+$N$8</f>
        <v>3.6184321849371283E-5</v>
      </c>
      <c r="P120" s="5">
        <f>SUM($O$41:O120)+0</f>
        <v>2.7789766899330259E-3</v>
      </c>
      <c r="Q120" s="8">
        <f t="shared" si="17"/>
        <v>-2.4684540011548127E-6</v>
      </c>
      <c r="R120" s="5">
        <f>SUM($Q$41:Q120)*0.1+$T$8</f>
        <v>5.762618399538074E-5</v>
      </c>
      <c r="S120" s="5">
        <f>SUM($R$41:R120)+0</f>
        <v>5.1334069678752783E-3</v>
      </c>
      <c r="T120">
        <f t="shared" si="29"/>
        <v>6.8044707579416948E-5</v>
      </c>
      <c r="U120">
        <f t="shared" si="30"/>
        <v>5.8373434489518931E-3</v>
      </c>
      <c r="W120" s="1"/>
      <c r="AR120" s="1"/>
    </row>
    <row r="121" spans="2:44" x14ac:dyDescent="0.35">
      <c r="B121">
        <f t="shared" si="31"/>
        <v>7.9999999999999876</v>
      </c>
      <c r="C121">
        <f t="shared" si="18"/>
        <v>-367.55259694786133</v>
      </c>
      <c r="D121">
        <f t="shared" si="19"/>
        <v>-381.9718634205488</v>
      </c>
      <c r="E121" s="2">
        <f t="shared" si="20"/>
        <v>-84.501218852390608</v>
      </c>
      <c r="F121">
        <f t="shared" si="21"/>
        <v>0</v>
      </c>
      <c r="G121">
        <f t="shared" si="22"/>
        <v>-676.00975081912384</v>
      </c>
      <c r="H121">
        <f t="shared" si="23"/>
        <v>3055.7749073643859</v>
      </c>
      <c r="I121" s="2">
        <f t="shared" si="24"/>
        <v>3129.6564456311103</v>
      </c>
      <c r="J121" s="46">
        <f t="shared" si="25"/>
        <v>391.20705570388935</v>
      </c>
      <c r="K121">
        <f t="shared" si="26"/>
        <v>7.7828170859625434</v>
      </c>
      <c r="L121">
        <f t="shared" si="27"/>
        <v>3.040162924204123E-2</v>
      </c>
      <c r="M121" s="46">
        <f t="shared" si="28"/>
        <v>7.7829952184703419</v>
      </c>
      <c r="N121" s="8">
        <f t="shared" si="16"/>
        <v>5.529928732585527E-7</v>
      </c>
      <c r="O121" s="5">
        <f>SUM($N$41:N121)*0.1+$N$8</f>
        <v>3.623962113669714E-5</v>
      </c>
      <c r="P121" s="5">
        <f>SUM($O$41:O121)+0</f>
        <v>2.8152163110697231E-3</v>
      </c>
      <c r="Q121" s="8">
        <f t="shared" si="17"/>
        <v>-2.4997002543339875E-6</v>
      </c>
      <c r="R121" s="5">
        <f>SUM($Q$41:Q121)*0.1+$T$8</f>
        <v>5.7376213969947338E-5</v>
      </c>
      <c r="S121" s="5">
        <f>SUM($R$41:R121)+0</f>
        <v>5.1907831818452255E-3</v>
      </c>
      <c r="T121">
        <f t="shared" si="29"/>
        <v>6.7862655928400904E-5</v>
      </c>
      <c r="U121">
        <f t="shared" si="30"/>
        <v>5.905054861645255E-3</v>
      </c>
      <c r="W121" s="1"/>
      <c r="AR121" s="1"/>
    </row>
    <row r="122" spans="2:44" x14ac:dyDescent="0.35">
      <c r="B122">
        <f t="shared" si="31"/>
        <v>8.0999999999999872</v>
      </c>
      <c r="C122">
        <f t="shared" si="18"/>
        <v>-367.55259694786133</v>
      </c>
      <c r="D122">
        <f t="shared" si="19"/>
        <v>-381.9718634205488</v>
      </c>
      <c r="E122" s="2">
        <f t="shared" si="20"/>
        <v>-84.501218852390608</v>
      </c>
      <c r="F122">
        <f t="shared" si="21"/>
        <v>0</v>
      </c>
      <c r="G122">
        <f t="shared" si="22"/>
        <v>-684.45987270436285</v>
      </c>
      <c r="H122">
        <f t="shared" si="23"/>
        <v>3093.9720937064403</v>
      </c>
      <c r="I122" s="2">
        <f t="shared" si="24"/>
        <v>3168.7771512014988</v>
      </c>
      <c r="J122" s="46">
        <f t="shared" si="25"/>
        <v>391.20705570388935</v>
      </c>
      <c r="K122">
        <f t="shared" si="26"/>
        <v>7.8801022995370751</v>
      </c>
      <c r="L122">
        <f t="shared" si="27"/>
        <v>3.040162924204123E-2</v>
      </c>
      <c r="M122" s="46">
        <f t="shared" si="28"/>
        <v>7.8802782329275161</v>
      </c>
      <c r="N122" s="8">
        <f t="shared" si="16"/>
        <v>5.5990528417428458E-7</v>
      </c>
      <c r="O122" s="5">
        <f>SUM($N$41:N122)*0.1+$N$8</f>
        <v>3.6295611665114572E-5</v>
      </c>
      <c r="P122" s="5">
        <f>SUM($O$41:O122)+0</f>
        <v>2.8515119227348375E-3</v>
      </c>
      <c r="Q122" s="8">
        <f t="shared" si="17"/>
        <v>-2.5309465075131618E-6</v>
      </c>
      <c r="R122" s="5">
        <f>SUM($Q$41:Q122)*0.1+$T$8</f>
        <v>5.7123119319196025E-5</v>
      </c>
      <c r="S122" s="5">
        <f>SUM($R$41:R122)+0</f>
        <v>5.2479063011644216E-3</v>
      </c>
      <c r="T122">
        <f t="shared" si="29"/>
        <v>6.7678816382232241E-5</v>
      </c>
      <c r="U122">
        <f t="shared" si="30"/>
        <v>5.9725740507171748E-3</v>
      </c>
      <c r="W122" s="1"/>
      <c r="AR122" s="1"/>
    </row>
    <row r="123" spans="2:44" x14ac:dyDescent="0.35">
      <c r="B123">
        <f t="shared" si="31"/>
        <v>8.1999999999999869</v>
      </c>
      <c r="C123">
        <f t="shared" si="18"/>
        <v>-367.55259694786133</v>
      </c>
      <c r="D123">
        <f t="shared" si="19"/>
        <v>-381.9718634205488</v>
      </c>
      <c r="E123" s="2">
        <f t="shared" si="20"/>
        <v>-84.501218852390608</v>
      </c>
      <c r="F123">
        <f t="shared" si="21"/>
        <v>0</v>
      </c>
      <c r="G123">
        <f t="shared" si="22"/>
        <v>-692.90999458960187</v>
      </c>
      <c r="H123">
        <f t="shared" si="23"/>
        <v>3132.1692800484952</v>
      </c>
      <c r="I123" s="2">
        <f t="shared" si="24"/>
        <v>3207.8978567718877</v>
      </c>
      <c r="J123" s="46">
        <f t="shared" si="25"/>
        <v>391.20705570388935</v>
      </c>
      <c r="K123">
        <f t="shared" si="26"/>
        <v>7.9773875131116068</v>
      </c>
      <c r="L123">
        <f t="shared" si="27"/>
        <v>3.040162924204123E-2</v>
      </c>
      <c r="M123" s="46">
        <f t="shared" si="28"/>
        <v>7.9775613010199233</v>
      </c>
      <c r="N123" s="8">
        <f t="shared" si="16"/>
        <v>5.6681769509001646E-7</v>
      </c>
      <c r="O123" s="5">
        <f>SUM($N$41:N123)*0.1+$N$8</f>
        <v>3.6352293434623571E-5</v>
      </c>
      <c r="P123" s="5">
        <f>SUM($O$41:O123)+0</f>
        <v>2.8878642161694612E-3</v>
      </c>
      <c r="Q123" s="8">
        <f t="shared" si="17"/>
        <v>-2.562192760692337E-6</v>
      </c>
      <c r="R123" s="5">
        <f>SUM($Q$41:Q123)*0.1+$T$8</f>
        <v>5.6866900043126787E-5</v>
      </c>
      <c r="S123" s="5">
        <f>SUM($R$41:R123)+0</f>
        <v>5.3047732012075485E-3</v>
      </c>
      <c r="T123">
        <f t="shared" si="29"/>
        <v>6.7493211202845793E-5</v>
      </c>
      <c r="U123">
        <f t="shared" si="30"/>
        <v>6.0398988772397367E-3</v>
      </c>
      <c r="W123" s="1"/>
      <c r="AR123" s="1"/>
    </row>
    <row r="124" spans="2:44" x14ac:dyDescent="0.35">
      <c r="B124">
        <f t="shared" si="31"/>
        <v>8.2999999999999865</v>
      </c>
      <c r="C124">
        <f t="shared" si="18"/>
        <v>-367.55259694786133</v>
      </c>
      <c r="D124">
        <f t="shared" si="19"/>
        <v>-381.9718634205488</v>
      </c>
      <c r="E124" s="2">
        <f t="shared" si="20"/>
        <v>-84.501218852390608</v>
      </c>
      <c r="F124">
        <f t="shared" si="21"/>
        <v>0</v>
      </c>
      <c r="G124">
        <f t="shared" si="22"/>
        <v>-701.36011647484088</v>
      </c>
      <c r="H124">
        <f t="shared" si="23"/>
        <v>3170.3664663905497</v>
      </c>
      <c r="I124" s="2">
        <f t="shared" si="24"/>
        <v>3247.0185623422763</v>
      </c>
      <c r="J124" s="46">
        <f t="shared" si="25"/>
        <v>391.20705570388935</v>
      </c>
      <c r="K124">
        <f t="shared" si="26"/>
        <v>8.0746727266861384</v>
      </c>
      <c r="L124">
        <f t="shared" si="27"/>
        <v>3.040162924204123E-2</v>
      </c>
      <c r="M124" s="46">
        <f t="shared" si="28"/>
        <v>8.0748444208090273</v>
      </c>
      <c r="N124" s="8">
        <f t="shared" si="16"/>
        <v>5.7373010600574834E-7</v>
      </c>
      <c r="O124" s="5">
        <f>SUM($N$41:N124)*0.1+$N$8</f>
        <v>3.6409666445224144E-5</v>
      </c>
      <c r="P124" s="5">
        <f>SUM($O$41:O124)+0</f>
        <v>2.9242738826146851E-3</v>
      </c>
      <c r="Q124" s="8">
        <f t="shared" si="17"/>
        <v>-2.5934390138715113E-6</v>
      </c>
      <c r="R124" s="5">
        <f>SUM($Q$41:Q124)*0.1+$T$8</f>
        <v>5.6607556141739637E-5</v>
      </c>
      <c r="S124" s="5">
        <f>SUM($R$41:R124)+0</f>
        <v>5.3613807573492881E-3</v>
      </c>
      <c r="T124">
        <f t="shared" si="29"/>
        <v>6.7305863214081764E-5</v>
      </c>
      <c r="U124">
        <f t="shared" si="30"/>
        <v>6.1070272118124375E-3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2:44" x14ac:dyDescent="0.35">
      <c r="B125">
        <f t="shared" si="31"/>
        <v>8.3999999999999861</v>
      </c>
      <c r="C125">
        <f t="shared" si="18"/>
        <v>-367.55259694786133</v>
      </c>
      <c r="D125">
        <f t="shared" si="19"/>
        <v>-381.9718634205488</v>
      </c>
      <c r="E125" s="2">
        <f t="shared" si="20"/>
        <v>-84.501218852390608</v>
      </c>
      <c r="F125">
        <f t="shared" si="21"/>
        <v>0</v>
      </c>
      <c r="G125">
        <f t="shared" si="22"/>
        <v>-709.81023836007989</v>
      </c>
      <c r="H125">
        <f t="shared" si="23"/>
        <v>3208.5636527326046</v>
      </c>
      <c r="I125" s="2">
        <f t="shared" si="24"/>
        <v>3286.1392679126652</v>
      </c>
      <c r="J125" s="46">
        <f t="shared" si="25"/>
        <v>391.20705570388935</v>
      </c>
      <c r="K125">
        <f t="shared" si="26"/>
        <v>8.1719579402606701</v>
      </c>
      <c r="L125">
        <f t="shared" si="27"/>
        <v>3.040162924204123E-2</v>
      </c>
      <c r="M125" s="46">
        <f t="shared" si="28"/>
        <v>8.1721275904485928</v>
      </c>
      <c r="N125" s="8">
        <f t="shared" si="16"/>
        <v>5.8064251692148022E-7</v>
      </c>
      <c r="O125" s="5">
        <f>SUM($N$41:N125)*0.1+$N$8</f>
        <v>3.6467730696916292E-5</v>
      </c>
      <c r="P125" s="5">
        <f>SUM($O$41:O125)+0</f>
        <v>2.9607416133116014E-3</v>
      </c>
      <c r="Q125" s="8">
        <f t="shared" si="17"/>
        <v>-2.6246852670506865E-6</v>
      </c>
      <c r="R125" s="5">
        <f>SUM($Q$41:Q125)*0.1+$T$8</f>
        <v>5.6345087615034568E-5</v>
      </c>
      <c r="S125" s="5">
        <f>SUM($R$41:R125)+0</f>
        <v>5.4177258449643224E-3</v>
      </c>
      <c r="T125">
        <f t="shared" si="29"/>
        <v>6.7116795815419652E-5</v>
      </c>
      <c r="U125">
        <f t="shared" si="30"/>
        <v>6.1739569347371839E-3</v>
      </c>
      <c r="W125" s="1"/>
    </row>
    <row r="126" spans="2:44" x14ac:dyDescent="0.35">
      <c r="B126">
        <f t="shared" si="31"/>
        <v>8.4999999999999858</v>
      </c>
      <c r="C126">
        <f t="shared" si="18"/>
        <v>-367.55259694786133</v>
      </c>
      <c r="D126">
        <f t="shared" si="19"/>
        <v>-381.9718634205488</v>
      </c>
      <c r="E126" s="2">
        <f t="shared" si="20"/>
        <v>-84.501218852390608</v>
      </c>
      <c r="F126">
        <f t="shared" si="21"/>
        <v>0</v>
      </c>
      <c r="G126">
        <f t="shared" si="22"/>
        <v>-718.26036024531891</v>
      </c>
      <c r="H126">
        <f t="shared" si="23"/>
        <v>3246.7608390746595</v>
      </c>
      <c r="I126" s="2">
        <f t="shared" si="24"/>
        <v>3325.2599734830542</v>
      </c>
      <c r="J126" s="46">
        <f t="shared" si="25"/>
        <v>391.20705570388935</v>
      </c>
      <c r="K126">
        <f t="shared" si="26"/>
        <v>8.2692431538352018</v>
      </c>
      <c r="L126">
        <f t="shared" si="27"/>
        <v>3.040162924204123E-2</v>
      </c>
      <c r="M126" s="46">
        <f t="shared" si="28"/>
        <v>8.2694108081792663</v>
      </c>
      <c r="N126" s="8">
        <f t="shared" si="16"/>
        <v>5.875549278372121E-7</v>
      </c>
      <c r="O126" s="5">
        <f>SUM($N$41:N126)*0.1+$N$8</f>
        <v>3.6526486189700013E-5</v>
      </c>
      <c r="P126" s="5">
        <f>SUM($O$41:O126)+0</f>
        <v>2.9972680995013013E-3</v>
      </c>
      <c r="Q126" s="8">
        <f t="shared" si="17"/>
        <v>-2.6559315202298613E-6</v>
      </c>
      <c r="R126" s="5">
        <f>SUM($Q$41:Q126)*0.1+$T$8</f>
        <v>5.6079494463011581E-5</v>
      </c>
      <c r="S126" s="5">
        <f>SUM($R$41:R126)+0</f>
        <v>5.4738053394273343E-3</v>
      </c>
      <c r="T126">
        <f t="shared" si="29"/>
        <v>6.6926032996086755E-5</v>
      </c>
      <c r="U126">
        <f t="shared" si="30"/>
        <v>6.2406859361957426E-3</v>
      </c>
      <c r="W126" s="1"/>
    </row>
    <row r="127" spans="2:44" x14ac:dyDescent="0.35">
      <c r="B127">
        <f t="shared" si="31"/>
        <v>8.5999999999999854</v>
      </c>
      <c r="C127">
        <f t="shared" si="18"/>
        <v>-367.55259694786133</v>
      </c>
      <c r="D127">
        <f t="shared" si="19"/>
        <v>-381.9718634205488</v>
      </c>
      <c r="E127" s="2">
        <f t="shared" si="20"/>
        <v>-84.501218852390608</v>
      </c>
      <c r="F127">
        <f t="shared" si="21"/>
        <v>0</v>
      </c>
      <c r="G127">
        <f t="shared" si="22"/>
        <v>-726.71048213055803</v>
      </c>
      <c r="H127">
        <f t="shared" si="23"/>
        <v>3284.958025416714</v>
      </c>
      <c r="I127" s="2">
        <f t="shared" si="24"/>
        <v>3364.3806790534431</v>
      </c>
      <c r="J127" s="46">
        <f t="shared" si="25"/>
        <v>391.20705570388935</v>
      </c>
      <c r="K127">
        <f t="shared" si="26"/>
        <v>8.3665283674097335</v>
      </c>
      <c r="L127">
        <f t="shared" si="27"/>
        <v>3.040162924204123E-2</v>
      </c>
      <c r="M127" s="46">
        <f t="shared" si="28"/>
        <v>8.3666940723235186</v>
      </c>
      <c r="N127" s="8">
        <f t="shared" si="16"/>
        <v>5.9446733875294408E-7</v>
      </c>
      <c r="O127" s="5">
        <f>SUM($N$41:N127)*0.1+$N$8</f>
        <v>3.6585932923575309E-5</v>
      </c>
      <c r="P127" s="5">
        <f>SUM($O$41:O127)+0</f>
        <v>3.0338540324248765E-3</v>
      </c>
      <c r="Q127" s="8">
        <f t="shared" si="17"/>
        <v>-2.6871777734090356E-6</v>
      </c>
      <c r="R127" s="5">
        <f>SUM($Q$41:Q127)*0.1+$T$8</f>
        <v>5.5810776685670683E-5</v>
      </c>
      <c r="S127" s="5">
        <f>SUM($R$41:R127)+0</f>
        <v>5.5296161161130048E-3</v>
      </c>
      <c r="T127">
        <f t="shared" si="29"/>
        <v>6.6733599349549198E-5</v>
      </c>
      <c r="U127">
        <f t="shared" si="30"/>
        <v>6.3072121164296797E-3</v>
      </c>
      <c r="W127" s="1"/>
    </row>
    <row r="128" spans="2:44" x14ac:dyDescent="0.35">
      <c r="B128">
        <f t="shared" si="31"/>
        <v>8.6999999999999851</v>
      </c>
      <c r="C128">
        <f t="shared" si="18"/>
        <v>-367.55259694786133</v>
      </c>
      <c r="D128">
        <f t="shared" si="19"/>
        <v>-381.9718634205488</v>
      </c>
      <c r="E128" s="2">
        <f t="shared" si="20"/>
        <v>-84.501218852390608</v>
      </c>
      <c r="F128">
        <f t="shared" si="21"/>
        <v>0</v>
      </c>
      <c r="G128">
        <f t="shared" si="22"/>
        <v>-735.16060401579705</v>
      </c>
      <c r="H128">
        <f t="shared" si="23"/>
        <v>3323.1552117587689</v>
      </c>
      <c r="I128" s="2">
        <f t="shared" si="24"/>
        <v>3403.5013846238317</v>
      </c>
      <c r="J128" s="46">
        <f t="shared" si="25"/>
        <v>391.20705570388935</v>
      </c>
      <c r="K128">
        <f t="shared" si="26"/>
        <v>8.4638135809842652</v>
      </c>
      <c r="L128">
        <f t="shared" si="27"/>
        <v>3.040162924204123E-2</v>
      </c>
      <c r="M128" s="46">
        <f t="shared" si="28"/>
        <v>8.4639773812809427</v>
      </c>
      <c r="N128" s="8">
        <f t="shared" si="16"/>
        <v>6.0137974966867596E-7</v>
      </c>
      <c r="O128" s="5">
        <f>SUM($N$41:N128)*0.1+$N$8</f>
        <v>3.6646070898542179E-5</v>
      </c>
      <c r="P128" s="5">
        <f>SUM($O$41:O128)+0</f>
        <v>3.0705001033234187E-3</v>
      </c>
      <c r="Q128" s="8">
        <f t="shared" si="17"/>
        <v>-2.7184240265882108E-6</v>
      </c>
      <c r="R128" s="5">
        <f>SUM($Q$41:Q128)*0.1+$T$8</f>
        <v>5.5538934283011859E-5</v>
      </c>
      <c r="S128" s="5">
        <f>SUM($R$41:R128)+0</f>
        <v>5.5851550503960169E-3</v>
      </c>
      <c r="T128">
        <f t="shared" si="29"/>
        <v>6.6539520088393258E-5</v>
      </c>
      <c r="U128">
        <f t="shared" si="30"/>
        <v>6.3735333859228551E-3</v>
      </c>
      <c r="W128" s="1"/>
    </row>
    <row r="129" spans="2:23" x14ac:dyDescent="0.35">
      <c r="B129">
        <f t="shared" si="31"/>
        <v>8.7999999999999847</v>
      </c>
      <c r="C129">
        <f t="shared" si="18"/>
        <v>-367.55259694786133</v>
      </c>
      <c r="D129">
        <f t="shared" si="19"/>
        <v>-381.9718634205488</v>
      </c>
      <c r="E129" s="2">
        <f t="shared" si="20"/>
        <v>-84.501218852390608</v>
      </c>
      <c r="F129">
        <f t="shared" si="21"/>
        <v>0</v>
      </c>
      <c r="G129">
        <f t="shared" si="22"/>
        <v>-743.61072590103606</v>
      </c>
      <c r="H129">
        <f t="shared" si="23"/>
        <v>3361.3523981008234</v>
      </c>
      <c r="I129" s="2">
        <f t="shared" si="24"/>
        <v>3442.6220901942202</v>
      </c>
      <c r="J129" s="46">
        <f t="shared" si="25"/>
        <v>391.20705570388935</v>
      </c>
      <c r="K129">
        <f t="shared" si="26"/>
        <v>8.5610987945587951</v>
      </c>
      <c r="L129">
        <f t="shared" si="27"/>
        <v>3.040162924204123E-2</v>
      </c>
      <c r="M129" s="46">
        <f t="shared" si="28"/>
        <v>8.5612607335238753</v>
      </c>
      <c r="N129" s="8">
        <f t="shared" si="16"/>
        <v>6.0829216058440784E-7</v>
      </c>
      <c r="O129" s="5">
        <f>SUM($N$41:N129)*0.1+$N$8</f>
        <v>3.6706900114600616E-5</v>
      </c>
      <c r="P129" s="5">
        <f>SUM($O$41:O129)+0</f>
        <v>3.1072070034380193E-3</v>
      </c>
      <c r="Q129" s="8">
        <f t="shared" si="17"/>
        <v>-2.7496702797673852E-6</v>
      </c>
      <c r="R129" s="5">
        <f>SUM($Q$41:Q129)*0.1+$T$8</f>
        <v>5.5263967255035123E-5</v>
      </c>
      <c r="S129" s="5">
        <f>SUM($R$41:R129)+0</f>
        <v>5.6404190176510523E-3</v>
      </c>
      <c r="T129">
        <f t="shared" si="29"/>
        <v>6.6343821059604798E-5</v>
      </c>
      <c r="U129">
        <f t="shared" si="30"/>
        <v>6.4396476655865214E-3</v>
      </c>
      <c r="W129" s="1"/>
    </row>
    <row r="130" spans="2:23" x14ac:dyDescent="0.35">
      <c r="B130">
        <f t="shared" si="31"/>
        <v>8.8999999999999844</v>
      </c>
      <c r="C130">
        <f t="shared" si="18"/>
        <v>-367.55259694786133</v>
      </c>
      <c r="D130">
        <f t="shared" si="19"/>
        <v>-381.9718634205488</v>
      </c>
      <c r="E130" s="2">
        <f t="shared" si="20"/>
        <v>-84.501218852390608</v>
      </c>
      <c r="F130">
        <f t="shared" si="21"/>
        <v>0</v>
      </c>
      <c r="G130">
        <f t="shared" si="22"/>
        <v>-752.06084778627508</v>
      </c>
      <c r="H130">
        <f t="shared" si="23"/>
        <v>3399.5495844428783</v>
      </c>
      <c r="I130" s="2">
        <f t="shared" si="24"/>
        <v>3481.7427957646091</v>
      </c>
      <c r="J130" s="46">
        <f t="shared" si="25"/>
        <v>391.20705570388935</v>
      </c>
      <c r="K130">
        <f t="shared" si="26"/>
        <v>8.6583840081333268</v>
      </c>
      <c r="L130">
        <f t="shared" si="27"/>
        <v>3.040162924204123E-2</v>
      </c>
      <c r="M130" s="46">
        <f t="shared" si="28"/>
        <v>8.6585441275933128</v>
      </c>
      <c r="N130" s="8">
        <f t="shared" si="16"/>
        <v>6.1520457150013972E-7</v>
      </c>
      <c r="O130" s="5">
        <f>SUM($N$41:N130)*0.1+$N$8</f>
        <v>3.6768420571750634E-5</v>
      </c>
      <c r="P130" s="5">
        <f>SUM($O$41:O130)+0</f>
        <v>3.1439754240097698E-3</v>
      </c>
      <c r="Q130" s="8">
        <f t="shared" si="17"/>
        <v>-2.7809165329465603E-6</v>
      </c>
      <c r="R130" s="5">
        <f>SUM($Q$41:Q130)*0.1+$T$8</f>
        <v>5.4985875601740462E-5</v>
      </c>
      <c r="S130" s="5">
        <f>SUM($R$41:R130)+0</f>
        <v>5.6954048932527932E-3</v>
      </c>
      <c r="T130">
        <f t="shared" si="29"/>
        <v>6.6146528760254779E-5</v>
      </c>
      <c r="U130">
        <f t="shared" si="30"/>
        <v>6.5055528869470631E-3</v>
      </c>
      <c r="W130" s="1"/>
    </row>
    <row r="131" spans="2:23" x14ac:dyDescent="0.35">
      <c r="B131">
        <f t="shared" si="31"/>
        <v>8.999999999999984</v>
      </c>
      <c r="C131">
        <f t="shared" si="18"/>
        <v>-367.55259694786133</v>
      </c>
      <c r="D131">
        <f t="shared" si="19"/>
        <v>-381.9718634205488</v>
      </c>
      <c r="E131" s="2">
        <f t="shared" si="20"/>
        <v>-84.501218852390608</v>
      </c>
      <c r="F131">
        <f t="shared" si="21"/>
        <v>0</v>
      </c>
      <c r="G131">
        <f t="shared" si="22"/>
        <v>-760.51096967151409</v>
      </c>
      <c r="H131">
        <f t="shared" si="23"/>
        <v>3437.7467707849332</v>
      </c>
      <c r="I131" s="2">
        <f t="shared" si="24"/>
        <v>3520.8635013349981</v>
      </c>
      <c r="J131" s="46">
        <f t="shared" si="25"/>
        <v>391.20705570388935</v>
      </c>
      <c r="K131">
        <f t="shared" si="26"/>
        <v>8.7556692217078602</v>
      </c>
      <c r="L131">
        <f t="shared" si="27"/>
        <v>3.040162924204123E-2</v>
      </c>
      <c r="M131" s="46">
        <f t="shared" si="28"/>
        <v>8.7558275620950905</v>
      </c>
      <c r="N131" s="8">
        <f t="shared" si="16"/>
        <v>6.221169824158716E-7</v>
      </c>
      <c r="O131" s="5">
        <f>SUM($N$41:N131)*0.1+$N$8</f>
        <v>3.683063226999222E-5</v>
      </c>
      <c r="P131" s="5">
        <f>SUM($O$41:O131)+0</f>
        <v>3.1808060562797621E-3</v>
      </c>
      <c r="Q131" s="8">
        <f t="shared" si="17"/>
        <v>-2.8121627861257351E-6</v>
      </c>
      <c r="R131" s="5">
        <f>SUM($Q$41:Q131)*0.1+$T$8</f>
        <v>5.470465932312789E-5</v>
      </c>
      <c r="S131" s="5">
        <f>SUM($R$41:R131)+0</f>
        <v>5.7501095525759214E-3</v>
      </c>
      <c r="T131">
        <f t="shared" si="29"/>
        <v>6.5947670353598353E-5</v>
      </c>
      <c r="U131">
        <f t="shared" si="30"/>
        <v>6.5712469923364528E-3</v>
      </c>
      <c r="W131" s="1"/>
    </row>
    <row r="132" spans="2:23" x14ac:dyDescent="0.35">
      <c r="B132">
        <f t="shared" si="31"/>
        <v>9.0999999999999837</v>
      </c>
      <c r="C132">
        <f t="shared" si="18"/>
        <v>-367.55259694786133</v>
      </c>
      <c r="D132">
        <f t="shared" si="19"/>
        <v>-381.9718634205488</v>
      </c>
      <c r="E132" s="2">
        <f t="shared" si="20"/>
        <v>-84.501218852390608</v>
      </c>
      <c r="F132">
        <f t="shared" si="21"/>
        <v>0</v>
      </c>
      <c r="G132">
        <f t="shared" si="22"/>
        <v>-768.9610915567531</v>
      </c>
      <c r="H132">
        <f t="shared" si="23"/>
        <v>3475.9439571269877</v>
      </c>
      <c r="I132" s="2">
        <f t="shared" si="24"/>
        <v>3559.9842069053866</v>
      </c>
      <c r="J132" s="46">
        <f t="shared" si="25"/>
        <v>391.20705570388935</v>
      </c>
      <c r="K132">
        <f t="shared" si="26"/>
        <v>8.8529544352823901</v>
      </c>
      <c r="L132">
        <f t="shared" si="27"/>
        <v>3.040162924204123E-2</v>
      </c>
      <c r="M132" s="46">
        <f t="shared" si="28"/>
        <v>8.8531110356963136</v>
      </c>
      <c r="N132" s="8">
        <f t="shared" si="16"/>
        <v>6.2902939333160348E-7</v>
      </c>
      <c r="O132" s="5">
        <f>SUM($N$41:N132)*0.1+$N$8</f>
        <v>3.6893535209325379E-5</v>
      </c>
      <c r="P132" s="5">
        <f>SUM($O$41:O132)+0</f>
        <v>3.2176995914890874E-3</v>
      </c>
      <c r="Q132" s="8">
        <f t="shared" si="17"/>
        <v>-2.8434090393049099E-6</v>
      </c>
      <c r="R132" s="5">
        <f>SUM($Q$41:Q132)*0.1+$T$8</f>
        <v>5.4420318419197399E-5</v>
      </c>
      <c r="S132" s="5">
        <f>SUM($R$41:R132)+0</f>
        <v>5.804529870995119E-3</v>
      </c>
      <c r="T132">
        <f t="shared" si="29"/>
        <v>6.574727368559527E-5</v>
      </c>
      <c r="U132">
        <f t="shared" si="30"/>
        <v>6.6367279350854555E-3</v>
      </c>
      <c r="W132" s="1"/>
    </row>
    <row r="133" spans="2:23" x14ac:dyDescent="0.35">
      <c r="B133">
        <f t="shared" si="31"/>
        <v>9.1999999999999833</v>
      </c>
      <c r="C133">
        <f t="shared" si="18"/>
        <v>-367.55259694786133</v>
      </c>
      <c r="D133">
        <f t="shared" si="19"/>
        <v>-381.9718634205488</v>
      </c>
      <c r="E133" s="2">
        <f t="shared" si="20"/>
        <v>-84.501218852390608</v>
      </c>
      <c r="F133">
        <f t="shared" si="21"/>
        <v>0</v>
      </c>
      <c r="G133">
        <f t="shared" si="22"/>
        <v>-777.41121344199223</v>
      </c>
      <c r="H133">
        <f t="shared" si="23"/>
        <v>3514.1411434690426</v>
      </c>
      <c r="I133" s="2">
        <f t="shared" si="24"/>
        <v>3599.1049124757756</v>
      </c>
      <c r="J133" s="46">
        <f t="shared" si="25"/>
        <v>391.20705570388935</v>
      </c>
      <c r="K133">
        <f t="shared" si="26"/>
        <v>8.9502396488569218</v>
      </c>
      <c r="L133">
        <f t="shared" si="27"/>
        <v>3.040162924204123E-2</v>
      </c>
      <c r="M133" s="46">
        <f t="shared" si="28"/>
        <v>8.9503945471220536</v>
      </c>
      <c r="N133" s="8">
        <f t="shared" si="16"/>
        <v>6.3594180424733536E-7</v>
      </c>
      <c r="O133" s="5">
        <f>SUM($N$41:N133)*0.1+$N$8</f>
        <v>3.6957129389750113E-5</v>
      </c>
      <c r="P133" s="5">
        <f>SUM($O$41:O133)+0</f>
        <v>3.2546567208788374E-3</v>
      </c>
      <c r="Q133" s="8">
        <f t="shared" si="17"/>
        <v>-2.8746552924840846E-6</v>
      </c>
      <c r="R133" s="5">
        <f>SUM($Q$41:Q133)*0.1+$T$8</f>
        <v>5.413285288994899E-5</v>
      </c>
      <c r="S133" s="5">
        <f>SUM($R$41:R133)+0</f>
        <v>5.8586627238850679E-3</v>
      </c>
      <c r="T133">
        <f t="shared" si="29"/>
        <v>6.5545367301858874E-5</v>
      </c>
      <c r="U133">
        <f t="shared" si="30"/>
        <v>6.7019936797196545E-3</v>
      </c>
      <c r="W133" s="1"/>
    </row>
    <row r="134" spans="2:23" x14ac:dyDescent="0.35">
      <c r="B134">
        <f t="shared" si="31"/>
        <v>9.2999999999999829</v>
      </c>
      <c r="C134">
        <f t="shared" si="18"/>
        <v>-367.55259694786133</v>
      </c>
      <c r="D134">
        <f t="shared" si="19"/>
        <v>-381.9718634205488</v>
      </c>
      <c r="E134" s="2">
        <f t="shared" si="20"/>
        <v>-84.501218852390608</v>
      </c>
      <c r="F134">
        <f t="shared" si="21"/>
        <v>0</v>
      </c>
      <c r="G134">
        <f t="shared" si="22"/>
        <v>-785.86133532723125</v>
      </c>
      <c r="H134">
        <f t="shared" si="23"/>
        <v>3552.3383298110975</v>
      </c>
      <c r="I134" s="2">
        <f t="shared" si="24"/>
        <v>3638.2256180461645</v>
      </c>
      <c r="J134" s="46">
        <f t="shared" si="25"/>
        <v>391.20705570388935</v>
      </c>
      <c r="K134">
        <f t="shared" si="26"/>
        <v>9.0475248624314535</v>
      </c>
      <c r="L134">
        <f t="shared" si="27"/>
        <v>3.040162924204123E-2</v>
      </c>
      <c r="M134" s="46">
        <f t="shared" si="28"/>
        <v>9.0476780951522038</v>
      </c>
      <c r="N134" s="8">
        <f t="shared" si="16"/>
        <v>6.4285421516306724E-7</v>
      </c>
      <c r="O134" s="5">
        <f>SUM($N$41:N134)*0.1+$N$8</f>
        <v>3.7021414811266421E-5</v>
      </c>
      <c r="P134" s="5">
        <f>SUM($O$41:O134)+0</f>
        <v>3.2916781356901038E-3</v>
      </c>
      <c r="Q134" s="8">
        <f t="shared" si="17"/>
        <v>-2.9059015456632594E-6</v>
      </c>
      <c r="R134" s="5">
        <f>SUM($Q$41:Q134)*0.1+$T$8</f>
        <v>5.3842262735382669E-5</v>
      </c>
      <c r="S134" s="5">
        <f>SUM($R$41:R134)+0</f>
        <v>5.912504986620451E-3</v>
      </c>
      <c r="T134">
        <f t="shared" si="29"/>
        <v>6.5341980465041265E-5</v>
      </c>
      <c r="U134">
        <f t="shared" si="30"/>
        <v>6.7670422021583378E-3</v>
      </c>
      <c r="W134" s="1"/>
    </row>
    <row r="135" spans="2:23" x14ac:dyDescent="0.35">
      <c r="B135">
        <f t="shared" si="31"/>
        <v>9.3999999999999826</v>
      </c>
      <c r="C135">
        <f t="shared" si="18"/>
        <v>-367.55259694786133</v>
      </c>
      <c r="D135">
        <f t="shared" si="19"/>
        <v>-381.9718634205488</v>
      </c>
      <c r="E135" s="2">
        <f t="shared" si="20"/>
        <v>-84.501218852390608</v>
      </c>
      <c r="F135">
        <f t="shared" si="21"/>
        <v>0</v>
      </c>
      <c r="G135">
        <f t="shared" si="22"/>
        <v>-794.31145721247026</v>
      </c>
      <c r="H135">
        <f t="shared" si="23"/>
        <v>3590.535516153152</v>
      </c>
      <c r="I135" s="2">
        <f t="shared" si="24"/>
        <v>3677.3463236165535</v>
      </c>
      <c r="J135" s="46">
        <f t="shared" si="25"/>
        <v>391.20705570388935</v>
      </c>
      <c r="K135">
        <f t="shared" si="26"/>
        <v>9.1448100760059869</v>
      </c>
      <c r="L135">
        <f t="shared" si="27"/>
        <v>3.040162924204123E-2</v>
      </c>
      <c r="M135" s="46">
        <f t="shared" si="28"/>
        <v>9.1449616786185786</v>
      </c>
      <c r="N135" s="8">
        <f t="shared" si="16"/>
        <v>6.4976662607879912E-7</v>
      </c>
      <c r="O135" s="5">
        <f>SUM($N$41:N135)*0.1+$N$8</f>
        <v>3.7086391473874297E-5</v>
      </c>
      <c r="P135" s="5">
        <f>SUM($O$41:O135)+0</f>
        <v>3.328764527163978E-3</v>
      </c>
      <c r="Q135" s="8">
        <f t="shared" si="17"/>
        <v>-2.9371477988424342E-6</v>
      </c>
      <c r="R135" s="5">
        <f>SUM($Q$41:Q135)*0.1+$T$8</f>
        <v>5.3548547955498422E-5</v>
      </c>
      <c r="S135" s="5">
        <f>SUM($R$41:R135)+0</f>
        <v>5.9660535345759493E-3</v>
      </c>
      <c r="T135">
        <f t="shared" si="29"/>
        <v>6.513714317266125E-5</v>
      </c>
      <c r="U135">
        <f t="shared" si="30"/>
        <v>6.8318714899163174E-3</v>
      </c>
      <c r="W135" s="1"/>
    </row>
    <row r="136" spans="2:23" x14ac:dyDescent="0.35">
      <c r="B136">
        <f t="shared" si="31"/>
        <v>9.4999999999999822</v>
      </c>
      <c r="C136">
        <f t="shared" si="18"/>
        <v>-367.55259694786133</v>
      </c>
      <c r="D136">
        <f t="shared" si="19"/>
        <v>-381.9718634205488</v>
      </c>
      <c r="E136" s="2">
        <f t="shared" si="20"/>
        <v>-84.501218852390608</v>
      </c>
      <c r="F136">
        <f t="shared" si="21"/>
        <v>0</v>
      </c>
      <c r="G136">
        <f t="shared" si="22"/>
        <v>-802.76157909770927</v>
      </c>
      <c r="H136">
        <f t="shared" si="23"/>
        <v>3628.7327024952069</v>
      </c>
      <c r="I136" s="2">
        <f t="shared" si="24"/>
        <v>3716.467029186942</v>
      </c>
      <c r="J136" s="46">
        <f t="shared" si="25"/>
        <v>391.20705570388935</v>
      </c>
      <c r="K136">
        <f t="shared" si="26"/>
        <v>9.2420952895805168</v>
      </c>
      <c r="L136">
        <f t="shared" si="27"/>
        <v>3.040162924204123E-2</v>
      </c>
      <c r="M136" s="46">
        <f t="shared" si="28"/>
        <v>9.2422452964021726</v>
      </c>
      <c r="N136" s="8">
        <f t="shared" si="16"/>
        <v>6.56679036994531E-7</v>
      </c>
      <c r="O136" s="5">
        <f>SUM($N$41:N136)*0.1+$N$8</f>
        <v>3.7152059377573753E-5</v>
      </c>
      <c r="P136" s="5">
        <f>SUM($O$41:O136)+0</f>
        <v>3.3659165865415515E-3</v>
      </c>
      <c r="Q136" s="8">
        <f t="shared" si="17"/>
        <v>-2.9683940520216089E-6</v>
      </c>
      <c r="R136" s="5">
        <f>SUM($Q$41:Q136)*0.1+$T$8</f>
        <v>5.3251708550296264E-5</v>
      </c>
      <c r="S136" s="5">
        <f>SUM($R$41:R136)+0</f>
        <v>6.0193052431262457E-3</v>
      </c>
      <c r="T136">
        <f t="shared" si="29"/>
        <v>6.4930886175382373E-5</v>
      </c>
      <c r="U136">
        <f t="shared" si="30"/>
        <v>6.8964795423087167E-3</v>
      </c>
      <c r="W136" s="1"/>
    </row>
    <row r="137" spans="2:23" x14ac:dyDescent="0.35">
      <c r="B137">
        <f t="shared" si="31"/>
        <v>9.5999999999999819</v>
      </c>
      <c r="C137">
        <f t="shared" si="18"/>
        <v>-367.55259694786133</v>
      </c>
      <c r="D137">
        <f t="shared" si="19"/>
        <v>-381.9718634205488</v>
      </c>
      <c r="E137" s="2">
        <f t="shared" si="20"/>
        <v>-84.501218852390608</v>
      </c>
      <c r="F137">
        <f t="shared" si="21"/>
        <v>0</v>
      </c>
      <c r="G137">
        <f t="shared" si="22"/>
        <v>-811.21170098294829</v>
      </c>
      <c r="H137">
        <f t="shared" si="23"/>
        <v>3666.9298888372614</v>
      </c>
      <c r="I137" s="2">
        <f t="shared" si="24"/>
        <v>3755.5877347573305</v>
      </c>
      <c r="J137" s="46">
        <f t="shared" si="25"/>
        <v>391.20705570388935</v>
      </c>
      <c r="K137">
        <f t="shared" si="26"/>
        <v>9.3393805031550485</v>
      </c>
      <c r="L137">
        <f t="shared" si="27"/>
        <v>3.040162924204123E-2</v>
      </c>
      <c r="M137" s="46">
        <f t="shared" si="28"/>
        <v>9.3395289474306118</v>
      </c>
      <c r="N137" s="8">
        <f t="shared" si="16"/>
        <v>6.6359144791026288E-7</v>
      </c>
      <c r="O137" s="5">
        <f>SUM($N$41:N137)*0.1+$N$8</f>
        <v>3.7218418522364777E-5</v>
      </c>
      <c r="P137" s="5">
        <f>SUM($O$41:O137)+0</f>
        <v>3.4031350050639161E-3</v>
      </c>
      <c r="Q137" s="8">
        <f t="shared" si="17"/>
        <v>-2.9996403052007837E-6</v>
      </c>
      <c r="R137" s="5">
        <f>SUM($Q$41:Q137)*0.1+$T$8</f>
        <v>5.2951744519776181E-5</v>
      </c>
      <c r="S137" s="5">
        <f>SUM($R$41:R137)+0</f>
        <v>6.0722569876460221E-3</v>
      </c>
      <c r="T137">
        <f t="shared" si="29"/>
        <v>6.472324099574705E-5</v>
      </c>
      <c r="U137">
        <f t="shared" si="30"/>
        <v>6.9608643706588133E-3</v>
      </c>
      <c r="W137" s="1"/>
    </row>
    <row r="138" spans="2:23" x14ac:dyDescent="0.35">
      <c r="B138">
        <f t="shared" si="31"/>
        <v>9.6999999999999815</v>
      </c>
      <c r="C138">
        <f t="shared" si="18"/>
        <v>-367.55259694786133</v>
      </c>
      <c r="D138">
        <f t="shared" si="19"/>
        <v>-381.9718634205488</v>
      </c>
      <c r="E138" s="2">
        <f t="shared" si="20"/>
        <v>-84.501218852390608</v>
      </c>
      <c r="F138">
        <f t="shared" si="21"/>
        <v>0</v>
      </c>
      <c r="G138">
        <f t="shared" si="22"/>
        <v>-819.6618228681873</v>
      </c>
      <c r="H138">
        <f t="shared" si="23"/>
        <v>3705.1270751793163</v>
      </c>
      <c r="I138" s="2">
        <f t="shared" si="24"/>
        <v>3794.7084403277199</v>
      </c>
      <c r="J138" s="46">
        <f t="shared" si="25"/>
        <v>391.20705570388935</v>
      </c>
      <c r="K138">
        <f t="shared" si="26"/>
        <v>9.436665716729582</v>
      </c>
      <c r="L138">
        <f t="shared" si="27"/>
        <v>3.040162924204123E-2</v>
      </c>
      <c r="M138" s="46">
        <f t="shared" si="28"/>
        <v>9.4368126306757389</v>
      </c>
      <c r="N138" s="8">
        <f t="shared" si="16"/>
        <v>6.7050385882599476E-7</v>
      </c>
      <c r="O138" s="5">
        <f>SUM($N$41:N138)*0.1+$N$8</f>
        <v>3.7285468908247374E-5</v>
      </c>
      <c r="P138" s="5">
        <f>SUM($O$41:O138)+0</f>
        <v>3.4404204739721636E-3</v>
      </c>
      <c r="Q138" s="8">
        <f t="shared" si="17"/>
        <v>-3.0308865583799585E-6</v>
      </c>
      <c r="R138" s="5">
        <f>SUM($Q$41:Q138)*0.1+$T$8</f>
        <v>5.2648655863938186E-5</v>
      </c>
      <c r="S138" s="5">
        <f>SUM($R$41:R138)+0</f>
        <v>6.1249056435099605E-3</v>
      </c>
      <c r="T138">
        <f t="shared" si="29"/>
        <v>6.4514239947373425E-5</v>
      </c>
      <c r="U138">
        <f t="shared" si="30"/>
        <v>7.0250239985089743E-3</v>
      </c>
      <c r="W138" s="1"/>
    </row>
    <row r="139" spans="2:23" x14ac:dyDescent="0.35">
      <c r="B139">
        <f t="shared" si="31"/>
        <v>9.7999999999999812</v>
      </c>
      <c r="C139">
        <f t="shared" si="18"/>
        <v>-367.55259694786133</v>
      </c>
      <c r="D139">
        <f t="shared" si="19"/>
        <v>-381.9718634205488</v>
      </c>
      <c r="E139" s="2">
        <f t="shared" si="20"/>
        <v>-84.501218852390608</v>
      </c>
      <c r="F139">
        <f t="shared" si="21"/>
        <v>0</v>
      </c>
      <c r="G139">
        <f t="shared" si="22"/>
        <v>-828.11194475342631</v>
      </c>
      <c r="H139">
        <f t="shared" si="23"/>
        <v>3743.3242615213712</v>
      </c>
      <c r="I139" s="2">
        <f t="shared" si="24"/>
        <v>3833.8291458981084</v>
      </c>
      <c r="J139" s="46">
        <f t="shared" si="25"/>
        <v>391.20705570388935</v>
      </c>
      <c r="K139">
        <f t="shared" si="26"/>
        <v>9.5339509303041119</v>
      </c>
      <c r="L139">
        <f t="shared" si="27"/>
        <v>3.040162924204123E-2</v>
      </c>
      <c r="M139" s="46">
        <f t="shared" si="28"/>
        <v>9.534096345151351</v>
      </c>
      <c r="N139" s="8">
        <f t="shared" si="16"/>
        <v>6.7741626974172664E-7</v>
      </c>
      <c r="O139" s="5">
        <f>SUM($N$41:N139)*0.1+$N$8</f>
        <v>3.7353210535221546E-5</v>
      </c>
      <c r="P139" s="5">
        <f>SUM($O$41:O139)+0</f>
        <v>3.4777736845073852E-3</v>
      </c>
      <c r="Q139" s="8">
        <f t="shared" si="17"/>
        <v>-3.0621328115591332E-6</v>
      </c>
      <c r="R139" s="5">
        <f>SUM($Q$41:Q139)*0.1+$T$8</f>
        <v>5.2342442582782273E-5</v>
      </c>
      <c r="S139" s="5">
        <f>SUM($R$41:R139)+0</f>
        <v>6.1772480860927429E-3</v>
      </c>
      <c r="T139">
        <f t="shared" si="29"/>
        <v>6.4303916154620359E-5</v>
      </c>
      <c r="U139">
        <f t="shared" si="30"/>
        <v>7.088956461834741E-3</v>
      </c>
      <c r="W139" s="1"/>
    </row>
    <row r="140" spans="2:23" x14ac:dyDescent="0.35">
      <c r="B140">
        <f t="shared" si="31"/>
        <v>9.8999999999999808</v>
      </c>
      <c r="C140">
        <f t="shared" si="18"/>
        <v>-367.55259694786133</v>
      </c>
      <c r="D140">
        <f t="shared" si="19"/>
        <v>-381.9718634205488</v>
      </c>
      <c r="E140" s="2">
        <f t="shared" si="20"/>
        <v>-84.501218852390608</v>
      </c>
      <c r="F140">
        <f t="shared" si="21"/>
        <v>0</v>
      </c>
      <c r="G140">
        <f t="shared" si="22"/>
        <v>-836.56206663866544</v>
      </c>
      <c r="H140">
        <f t="shared" si="23"/>
        <v>3781.5214478634257</v>
      </c>
      <c r="I140" s="2">
        <f t="shared" si="24"/>
        <v>3872.9498514684974</v>
      </c>
      <c r="J140" s="46">
        <f t="shared" si="25"/>
        <v>391.20705570388935</v>
      </c>
      <c r="K140">
        <f t="shared" si="26"/>
        <v>9.6312361438786436</v>
      </c>
      <c r="L140">
        <f t="shared" si="27"/>
        <v>3.040162924204123E-2</v>
      </c>
      <c r="M140" s="46">
        <f t="shared" si="28"/>
        <v>9.6313800899111062</v>
      </c>
      <c r="N140" s="8">
        <f t="shared" si="16"/>
        <v>6.8432868065745863E-7</v>
      </c>
      <c r="O140" s="5">
        <f>SUM($N$41:N140)*0.1+$N$8</f>
        <v>3.7421643403287293E-5</v>
      </c>
      <c r="P140" s="5">
        <f>SUM($O$41:O140)+0</f>
        <v>3.5151953279106726E-3</v>
      </c>
      <c r="Q140" s="8">
        <f t="shared" si="17"/>
        <v>-3.093379064738308E-6</v>
      </c>
      <c r="R140" s="5">
        <f>SUM($Q$41:Q140)*0.1+$T$8</f>
        <v>5.2033104676308441E-5</v>
      </c>
      <c r="S140" s="5">
        <f>SUM($R$41:R140)+0</f>
        <v>6.2292811907690513E-3</v>
      </c>
      <c r="T140">
        <f t="shared" si="29"/>
        <v>6.4092303572726007E-5</v>
      </c>
      <c r="U140">
        <f t="shared" si="30"/>
        <v>7.1526598092621534E-3</v>
      </c>
      <c r="W140" s="1"/>
    </row>
    <row r="141" spans="2:23" x14ac:dyDescent="0.35">
      <c r="B141">
        <f t="shared" si="31"/>
        <v>9.9999999999999805</v>
      </c>
      <c r="C141">
        <f t="shared" si="18"/>
        <v>-367.55259694786133</v>
      </c>
      <c r="D141">
        <f t="shared" si="19"/>
        <v>-381.9718634205488</v>
      </c>
      <c r="E141" s="2">
        <f t="shared" si="20"/>
        <v>-84.501218852390608</v>
      </c>
      <c r="F141">
        <f t="shared" si="21"/>
        <v>0</v>
      </c>
      <c r="G141">
        <f t="shared" si="22"/>
        <v>-845.01218852390446</v>
      </c>
      <c r="H141">
        <f t="shared" si="23"/>
        <v>3819.7186342054806</v>
      </c>
      <c r="I141" s="2">
        <f t="shared" si="24"/>
        <v>3912.0705570388859</v>
      </c>
      <c r="J141" s="46">
        <f t="shared" si="25"/>
        <v>391.20705570388935</v>
      </c>
      <c r="K141">
        <f t="shared" si="26"/>
        <v>9.7285213574531753</v>
      </c>
      <c r="L141">
        <f t="shared" si="27"/>
        <v>3.040162924204123E-2</v>
      </c>
      <c r="M141" s="46">
        <f t="shared" si="28"/>
        <v>9.7286638640465064</v>
      </c>
      <c r="N141" s="8">
        <f t="shared" si="16"/>
        <v>6.9124109157319051E-7</v>
      </c>
      <c r="O141" s="5">
        <f>SUM($N$41:N141)*0.1+$N$8</f>
        <v>3.7490767512444613E-5</v>
      </c>
      <c r="P141" s="5">
        <f>SUM($O$41:O141)+0</f>
        <v>3.5526860954231171E-3</v>
      </c>
      <c r="Q141" s="8">
        <f t="shared" si="17"/>
        <v>-3.1246253179174827E-6</v>
      </c>
      <c r="R141" s="5">
        <f>SUM($Q$41:Q141)*0.1+$T$8</f>
        <v>5.1720642144516691E-5</v>
      </c>
      <c r="S141" s="5">
        <f>SUM($R$41:R141)+0</f>
        <v>6.2810018329135676E-3</v>
      </c>
      <c r="T141">
        <f t="shared" si="29"/>
        <v>6.3879437008424933E-5</v>
      </c>
      <c r="U141">
        <f t="shared" si="30"/>
        <v>7.2161321022883411E-3</v>
      </c>
      <c r="W141" s="1"/>
    </row>
    <row r="142" spans="2:23" x14ac:dyDescent="0.35">
      <c r="B142">
        <f t="shared" si="31"/>
        <v>10.09999999999998</v>
      </c>
      <c r="C142">
        <f t="shared" si="18"/>
        <v>-367.55259694786133</v>
      </c>
      <c r="D142">
        <f t="shared" si="19"/>
        <v>-381.9718634205488</v>
      </c>
      <c r="E142" s="2">
        <f t="shared" si="20"/>
        <v>-84.501218852390608</v>
      </c>
      <c r="F142">
        <f t="shared" si="21"/>
        <v>0</v>
      </c>
      <c r="G142">
        <f t="shared" si="22"/>
        <v>-853.46231040914347</v>
      </c>
      <c r="H142">
        <f t="shared" si="23"/>
        <v>3857.9158205475351</v>
      </c>
      <c r="I142" s="2">
        <f t="shared" si="24"/>
        <v>3951.1912626092749</v>
      </c>
      <c r="J142" s="46">
        <f t="shared" si="25"/>
        <v>391.20705570388935</v>
      </c>
      <c r="K142">
        <f t="shared" si="26"/>
        <v>9.8258065710277069</v>
      </c>
      <c r="L142">
        <f t="shared" si="27"/>
        <v>3.040162924204123E-2</v>
      </c>
      <c r="M142" s="46">
        <f t="shared" si="28"/>
        <v>9.8259476666850301</v>
      </c>
      <c r="N142" s="8">
        <f t="shared" si="16"/>
        <v>6.9815350248892239E-7</v>
      </c>
      <c r="O142" s="5">
        <f>SUM($N$41:N142)*0.1+$N$8</f>
        <v>3.7560582862693507E-5</v>
      </c>
      <c r="P142" s="5">
        <f>SUM($O$41:O142)+0</f>
        <v>3.5902466782858104E-3</v>
      </c>
      <c r="Q142" s="8">
        <f t="shared" si="17"/>
        <v>-3.1558715710966575E-6</v>
      </c>
      <c r="R142" s="5">
        <f>SUM($Q$41:Q142)*0.1+$T$8</f>
        <v>5.1405054987407029E-5</v>
      </c>
      <c r="S142" s="5">
        <f>SUM($R$41:R142)+0</f>
        <v>6.3324068879009746E-3</v>
      </c>
      <c r="T142">
        <f t="shared" si="29"/>
        <v>6.3665352141047693E-5</v>
      </c>
      <c r="U142">
        <f t="shared" si="30"/>
        <v>7.2793714155054623E-3</v>
      </c>
      <c r="W142" s="1"/>
    </row>
    <row r="143" spans="2:23" x14ac:dyDescent="0.35">
      <c r="B143">
        <f t="shared" si="31"/>
        <v>10.19999999999998</v>
      </c>
      <c r="C143">
        <f t="shared" si="18"/>
        <v>-367.55259694786133</v>
      </c>
      <c r="D143">
        <f t="shared" si="19"/>
        <v>-381.9718634205488</v>
      </c>
      <c r="E143" s="2">
        <f t="shared" si="20"/>
        <v>-84.501218852390608</v>
      </c>
      <c r="F143">
        <f t="shared" si="21"/>
        <v>0</v>
      </c>
      <c r="G143">
        <f t="shared" si="22"/>
        <v>-861.91243229438248</v>
      </c>
      <c r="H143">
        <f t="shared" si="23"/>
        <v>3896.11300688959</v>
      </c>
      <c r="I143" s="2">
        <f t="shared" si="24"/>
        <v>3990.3119681796638</v>
      </c>
      <c r="J143" s="46">
        <f t="shared" si="25"/>
        <v>391.20705570388935</v>
      </c>
      <c r="K143">
        <f t="shared" si="26"/>
        <v>9.9230917846022386</v>
      </c>
      <c r="L143">
        <f t="shared" si="27"/>
        <v>3.040162924204123E-2</v>
      </c>
      <c r="M143" s="46">
        <f t="shared" si="28"/>
        <v>9.9232314969883753</v>
      </c>
      <c r="N143" s="8">
        <f t="shared" si="16"/>
        <v>7.0506591340465426E-7</v>
      </c>
      <c r="O143" s="5">
        <f>SUM($N$41:N143)*0.1+$N$8</f>
        <v>3.7631089454033976E-5</v>
      </c>
      <c r="P143" s="5">
        <f>SUM($O$41:O143)+0</f>
        <v>3.6278777677398442E-3</v>
      </c>
      <c r="Q143" s="8">
        <f t="shared" si="17"/>
        <v>-3.1871178242758323E-6</v>
      </c>
      <c r="R143" s="5">
        <f>SUM($Q$41:Q143)*0.1+$T$8</f>
        <v>5.1086343204979442E-5</v>
      </c>
      <c r="S143" s="5">
        <f>SUM($R$41:R143)+0</f>
        <v>6.3834932311059543E-3</v>
      </c>
      <c r="T143">
        <f t="shared" si="29"/>
        <v>6.3450085544106681E-5</v>
      </c>
      <c r="U143">
        <f t="shared" si="30"/>
        <v>7.3423758368280608E-3</v>
      </c>
      <c r="W143" s="1"/>
    </row>
    <row r="144" spans="2:23" x14ac:dyDescent="0.35">
      <c r="B144">
        <f t="shared" si="31"/>
        <v>10.299999999999979</v>
      </c>
      <c r="C144">
        <f t="shared" si="18"/>
        <v>-367.55259694786133</v>
      </c>
      <c r="D144">
        <f t="shared" si="19"/>
        <v>-381.9718634205488</v>
      </c>
      <c r="E144" s="2">
        <f t="shared" si="20"/>
        <v>-84.501218852390608</v>
      </c>
      <c r="F144">
        <f t="shared" si="21"/>
        <v>0</v>
      </c>
      <c r="G144">
        <f t="shared" si="22"/>
        <v>-870.3625541796215</v>
      </c>
      <c r="H144">
        <f t="shared" si="23"/>
        <v>3934.3101932316449</v>
      </c>
      <c r="I144" s="2">
        <f t="shared" si="24"/>
        <v>4029.4326737500528</v>
      </c>
      <c r="J144" s="46">
        <f t="shared" si="25"/>
        <v>391.20705570388935</v>
      </c>
      <c r="K144">
        <f t="shared" si="26"/>
        <v>10.02037699817677</v>
      </c>
      <c r="L144">
        <f t="shared" si="27"/>
        <v>3.040162924204123E-2</v>
      </c>
      <c r="M144" s="46">
        <f t="shared" si="28"/>
        <v>10.020515354150794</v>
      </c>
      <c r="N144" s="8">
        <f t="shared" si="16"/>
        <v>7.1197832432038614E-7</v>
      </c>
      <c r="O144" s="5">
        <f>SUM($N$41:N144)*0.1+$N$8</f>
        <v>3.7702287286466012E-5</v>
      </c>
      <c r="P144" s="5">
        <f>SUM($O$41:O144)+0</f>
        <v>3.6655800550263102E-3</v>
      </c>
      <c r="Q144" s="8">
        <f t="shared" si="17"/>
        <v>-3.2183640774550075E-6</v>
      </c>
      <c r="R144" s="5">
        <f>SUM($Q$41:Q144)*0.1+$T$8</f>
        <v>5.0764506797233944E-5</v>
      </c>
      <c r="S144" s="5">
        <f>SUM($R$41:R144)+0</f>
        <v>6.4342577379031879E-3</v>
      </c>
      <c r="T144">
        <f t="shared" si="29"/>
        <v>6.3233674707371132E-5</v>
      </c>
      <c r="U144">
        <f t="shared" si="30"/>
        <v>7.405143467723886E-3</v>
      </c>
      <c r="W144" s="1"/>
    </row>
    <row r="145" spans="2:23" x14ac:dyDescent="0.35">
      <c r="B145">
        <f t="shared" si="31"/>
        <v>10.399999999999979</v>
      </c>
      <c r="C145">
        <f t="shared" si="18"/>
        <v>-367.55259694786133</v>
      </c>
      <c r="D145">
        <f t="shared" si="19"/>
        <v>-381.9718634205488</v>
      </c>
      <c r="E145" s="2">
        <f t="shared" si="20"/>
        <v>-84.501218852390608</v>
      </c>
      <c r="F145">
        <f t="shared" si="21"/>
        <v>0</v>
      </c>
      <c r="G145">
        <f t="shared" si="22"/>
        <v>-878.81267606486051</v>
      </c>
      <c r="H145">
        <f t="shared" si="23"/>
        <v>3972.5073795736994</v>
      </c>
      <c r="I145" s="2">
        <f t="shared" si="24"/>
        <v>4068.5533793204413</v>
      </c>
      <c r="J145" s="46">
        <f t="shared" si="25"/>
        <v>391.20705570388935</v>
      </c>
      <c r="K145">
        <f t="shared" si="26"/>
        <v>10.117662211751302</v>
      </c>
      <c r="L145">
        <f t="shared" si="27"/>
        <v>3.040162924204123E-2</v>
      </c>
      <c r="M145" s="46">
        <f t="shared" si="28"/>
        <v>10.117799237397525</v>
      </c>
      <c r="N145" s="8">
        <f t="shared" si="16"/>
        <v>7.1889073523611802E-7</v>
      </c>
      <c r="O145" s="5">
        <f>SUM($N$41:N145)*0.1+$N$8</f>
        <v>3.7774176359989622E-5</v>
      </c>
      <c r="P145" s="5">
        <f>SUM($O$41:O145)+0</f>
        <v>3.7033542313862997E-3</v>
      </c>
      <c r="Q145" s="8">
        <f t="shared" si="17"/>
        <v>-3.2496103306341818E-6</v>
      </c>
      <c r="R145" s="5">
        <f>SUM($Q$41:Q145)*0.1+$T$8</f>
        <v>5.0439545764170526E-5</v>
      </c>
      <c r="S145" s="5">
        <f>SUM($R$41:R145)+0</f>
        <v>6.484697283667358E-3</v>
      </c>
      <c r="T145">
        <f t="shared" si="29"/>
        <v>6.3016158059433063E-5</v>
      </c>
      <c r="U145">
        <f t="shared" si="30"/>
        <v>7.4676724234482607E-3</v>
      </c>
      <c r="W145" s="1"/>
    </row>
    <row r="146" spans="2:23" x14ac:dyDescent="0.35">
      <c r="B146">
        <f t="shared" si="31"/>
        <v>10.499999999999979</v>
      </c>
      <c r="C146">
        <f t="shared" si="18"/>
        <v>-367.55259694786133</v>
      </c>
      <c r="D146">
        <f t="shared" si="19"/>
        <v>-381.9718634205488</v>
      </c>
      <c r="E146" s="2">
        <f t="shared" si="20"/>
        <v>-84.501218852390608</v>
      </c>
      <c r="F146">
        <f t="shared" si="21"/>
        <v>0</v>
      </c>
      <c r="G146">
        <f t="shared" si="22"/>
        <v>-887.26279795009953</v>
      </c>
      <c r="H146">
        <f t="shared" si="23"/>
        <v>4010.7045659157543</v>
      </c>
      <c r="I146" s="2">
        <f t="shared" si="24"/>
        <v>4107.6740848908303</v>
      </c>
      <c r="J146" s="46">
        <f t="shared" si="25"/>
        <v>391.20705570388935</v>
      </c>
      <c r="K146">
        <f t="shared" si="26"/>
        <v>10.214947425325834</v>
      </c>
      <c r="L146">
        <f t="shared" si="27"/>
        <v>3.040162924204123E-2</v>
      </c>
      <c r="M146" s="46">
        <f t="shared" si="28"/>
        <v>10.215083145983325</v>
      </c>
      <c r="N146" s="8">
        <f t="shared" si="16"/>
        <v>7.258031461518499E-7</v>
      </c>
      <c r="O146" s="5">
        <f>SUM($N$41:N146)*0.1+$N$8</f>
        <v>3.7846756674604806E-5</v>
      </c>
      <c r="P146" s="5">
        <f>SUM($O$41:O146)+0</f>
        <v>3.7412009880609044E-3</v>
      </c>
      <c r="Q146" s="8">
        <f t="shared" si="17"/>
        <v>-3.2808565838133566E-6</v>
      </c>
      <c r="R146" s="5">
        <f>SUM($Q$41:Q146)*0.1+$T$8</f>
        <v>5.0111460105789191E-5</v>
      </c>
      <c r="S146" s="5">
        <f>SUM($R$41:R146)+0</f>
        <v>6.5348087437731468E-3</v>
      </c>
      <c r="T146">
        <f t="shared" si="29"/>
        <v>6.2797574990765723E-5</v>
      </c>
      <c r="U146">
        <f t="shared" si="30"/>
        <v>7.529960833282061E-3</v>
      </c>
      <c r="W146" s="1"/>
    </row>
    <row r="147" spans="2:23" x14ac:dyDescent="0.35">
      <c r="B147">
        <f t="shared" si="31"/>
        <v>10.599999999999978</v>
      </c>
      <c r="C147">
        <f t="shared" si="18"/>
        <v>-367.55259694786133</v>
      </c>
      <c r="D147">
        <f t="shared" si="19"/>
        <v>-381.9718634205488</v>
      </c>
      <c r="E147" s="2">
        <f t="shared" si="20"/>
        <v>-84.501218852390608</v>
      </c>
      <c r="F147">
        <f t="shared" si="21"/>
        <v>0</v>
      </c>
      <c r="G147">
        <f t="shared" si="22"/>
        <v>-895.71291983533865</v>
      </c>
      <c r="H147">
        <f t="shared" si="23"/>
        <v>4048.9017522578092</v>
      </c>
      <c r="I147" s="2">
        <f t="shared" si="24"/>
        <v>4146.7947904612192</v>
      </c>
      <c r="J147" s="46">
        <f t="shared" si="25"/>
        <v>391.20705570388935</v>
      </c>
      <c r="K147">
        <f t="shared" si="26"/>
        <v>10.312232638900365</v>
      </c>
      <c r="L147">
        <f t="shared" si="27"/>
        <v>3.040162924204123E-2</v>
      </c>
      <c r="M147" s="46">
        <f t="shared" si="28"/>
        <v>10.312367079191068</v>
      </c>
      <c r="N147" s="8">
        <f t="shared" si="16"/>
        <v>7.3271555706758189E-7</v>
      </c>
      <c r="O147" s="5">
        <f>SUM($N$41:N147)*0.1+$N$8</f>
        <v>3.7920028230311565E-5</v>
      </c>
      <c r="P147" s="5">
        <f>SUM($O$41:O147)+0</f>
        <v>3.7791210162912161E-3</v>
      </c>
      <c r="Q147" s="8">
        <f t="shared" si="17"/>
        <v>-3.3121028369925318E-6</v>
      </c>
      <c r="R147" s="5">
        <f>SUM($Q$41:Q147)*0.1+$T$8</f>
        <v>4.9780249822089937E-5</v>
      </c>
      <c r="S147" s="5">
        <f>SUM($R$41:R147)+0</f>
        <v>6.5845889935952371E-3</v>
      </c>
      <c r="T147">
        <f t="shared" si="29"/>
        <v>6.2577965877274341E-5</v>
      </c>
      <c r="U147">
        <f t="shared" si="30"/>
        <v>7.5920068407733599E-3</v>
      </c>
      <c r="W147" s="1"/>
    </row>
    <row r="148" spans="2:23" x14ac:dyDescent="0.35">
      <c r="B148">
        <f t="shared" si="31"/>
        <v>10.699999999999978</v>
      </c>
      <c r="C148">
        <f t="shared" si="18"/>
        <v>-367.55259694786133</v>
      </c>
      <c r="D148">
        <f t="shared" si="19"/>
        <v>-381.9718634205488</v>
      </c>
      <c r="E148" s="2">
        <f t="shared" si="20"/>
        <v>-84.501218852390608</v>
      </c>
      <c r="F148">
        <f t="shared" si="21"/>
        <v>0</v>
      </c>
      <c r="G148">
        <f t="shared" si="22"/>
        <v>-904.16304172057767</v>
      </c>
      <c r="H148">
        <f t="shared" si="23"/>
        <v>4087.0989385998637</v>
      </c>
      <c r="I148" s="2">
        <f t="shared" si="24"/>
        <v>4185.9154960316073</v>
      </c>
      <c r="J148" s="46">
        <f t="shared" si="25"/>
        <v>391.20705570388935</v>
      </c>
      <c r="K148">
        <f t="shared" si="26"/>
        <v>10.409517852474895</v>
      </c>
      <c r="L148">
        <f t="shared" si="27"/>
        <v>3.040162924204123E-2</v>
      </c>
      <c r="M148" s="46">
        <f t="shared" si="28"/>
        <v>10.409651036330434</v>
      </c>
      <c r="N148" s="8">
        <f t="shared" si="16"/>
        <v>7.3962796798331377E-7</v>
      </c>
      <c r="O148" s="5">
        <f>SUM($N$41:N148)*0.1+$N$8</f>
        <v>3.7993991027109897E-5</v>
      </c>
      <c r="P148" s="5">
        <f>SUM($O$41:O148)+0</f>
        <v>3.8171150073183259E-3</v>
      </c>
      <c r="Q148" s="8">
        <f t="shared" si="17"/>
        <v>-3.3433490901717061E-6</v>
      </c>
      <c r="R148" s="5">
        <f>SUM($Q$41:Q148)*0.1+$T$8</f>
        <v>4.9445914913072764E-5</v>
      </c>
      <c r="S148" s="5">
        <f>SUM($R$41:R148)+0</f>
        <v>6.6340349085083098E-3</v>
      </c>
      <c r="T148">
        <f t="shared" si="29"/>
        <v>6.2357372104338539E-5</v>
      </c>
      <c r="U148">
        <f t="shared" si="30"/>
        <v>7.6538086039828323E-3</v>
      </c>
      <c r="W148" s="1"/>
    </row>
    <row r="149" spans="2:23" x14ac:dyDescent="0.35">
      <c r="B149">
        <f t="shared" si="31"/>
        <v>10.799999999999978</v>
      </c>
      <c r="C149">
        <f t="shared" si="18"/>
        <v>-367.55259694786133</v>
      </c>
      <c r="D149">
        <f t="shared" si="19"/>
        <v>-381.9718634205488</v>
      </c>
      <c r="E149" s="2">
        <f t="shared" si="20"/>
        <v>-84.501218852390608</v>
      </c>
      <c r="F149">
        <f t="shared" si="21"/>
        <v>0</v>
      </c>
      <c r="G149">
        <f t="shared" si="22"/>
        <v>-912.61316360581668</v>
      </c>
      <c r="H149">
        <f t="shared" si="23"/>
        <v>4125.2961249419186</v>
      </c>
      <c r="I149" s="2">
        <f t="shared" si="24"/>
        <v>4225.0362016019963</v>
      </c>
      <c r="J149" s="46">
        <f t="shared" si="25"/>
        <v>391.20705570388935</v>
      </c>
      <c r="K149">
        <f t="shared" si="26"/>
        <v>10.506803066049427</v>
      </c>
      <c r="L149">
        <f t="shared" si="27"/>
        <v>3.040162924204123E-2</v>
      </c>
      <c r="M149" s="46">
        <f t="shared" si="28"/>
        <v>10.506935016736676</v>
      </c>
      <c r="N149" s="8">
        <f t="shared" si="16"/>
        <v>7.4654037889904565E-7</v>
      </c>
      <c r="O149" s="5">
        <f>SUM($N$41:N149)*0.1+$N$8</f>
        <v>3.8068645064999804E-5</v>
      </c>
      <c r="P149" s="5">
        <f>SUM($O$41:O149)+0</f>
        <v>3.8551836523833256E-3</v>
      </c>
      <c r="Q149" s="8">
        <f t="shared" si="17"/>
        <v>-3.3745953433508813E-6</v>
      </c>
      <c r="R149" s="5">
        <f>SUM($Q$41:Q149)*0.1+$T$8</f>
        <v>4.910845537873768E-5</v>
      </c>
      <c r="S149" s="5">
        <f>SUM($R$41:R149)+0</f>
        <v>6.6831433638870471E-3</v>
      </c>
      <c r="T149">
        <f t="shared" si="29"/>
        <v>6.2135836091344285E-5</v>
      </c>
      <c r="U149">
        <f t="shared" si="30"/>
        <v>7.71536429573297E-3</v>
      </c>
      <c r="W149" s="1"/>
    </row>
    <row r="150" spans="2:23" x14ac:dyDescent="0.35">
      <c r="B150">
        <f t="shared" si="31"/>
        <v>10.899999999999977</v>
      </c>
      <c r="C150">
        <f t="shared" si="18"/>
        <v>-367.55259694786133</v>
      </c>
      <c r="D150">
        <f t="shared" si="19"/>
        <v>-381.9718634205488</v>
      </c>
      <c r="E150" s="2">
        <f t="shared" si="20"/>
        <v>-84.501218852390608</v>
      </c>
      <c r="F150">
        <f t="shared" si="21"/>
        <v>0</v>
      </c>
      <c r="G150">
        <f t="shared" si="22"/>
        <v>-921.06328549105569</v>
      </c>
      <c r="H150">
        <f t="shared" si="23"/>
        <v>4163.4933112839735</v>
      </c>
      <c r="I150" s="2">
        <f t="shared" si="24"/>
        <v>4264.1569071723852</v>
      </c>
      <c r="J150" s="46">
        <f t="shared" si="25"/>
        <v>391.20705570388935</v>
      </c>
      <c r="K150">
        <f t="shared" si="26"/>
        <v>10.60408827962396</v>
      </c>
      <c r="L150">
        <f t="shared" si="27"/>
        <v>3.040162924204123E-2</v>
      </c>
      <c r="M150" s="46">
        <f t="shared" si="28"/>
        <v>10.604219019769442</v>
      </c>
      <c r="N150" s="8">
        <f t="shared" si="16"/>
        <v>7.5345278981477753E-7</v>
      </c>
      <c r="O150" s="5">
        <f>SUM($N$41:N150)*0.1+$N$8</f>
        <v>3.8143990343981278E-5</v>
      </c>
      <c r="P150" s="5">
        <f>SUM($O$41:O150)+0</f>
        <v>3.893327642727307E-3</v>
      </c>
      <c r="Q150" s="8">
        <f t="shared" si="17"/>
        <v>-3.405841596530056E-6</v>
      </c>
      <c r="R150" s="5">
        <f>SUM($Q$41:Q150)*0.1+$T$8</f>
        <v>4.876787121908467E-5</v>
      </c>
      <c r="S150" s="5">
        <f>SUM($R$41:R150)+0</f>
        <v>6.7319112351061318E-3</v>
      </c>
      <c r="T150">
        <f t="shared" si="29"/>
        <v>6.1913401316701728E-5</v>
      </c>
      <c r="U150">
        <f t="shared" si="30"/>
        <v>7.7766721038611836E-3</v>
      </c>
      <c r="W150" s="1"/>
    </row>
    <row r="151" spans="2:23" x14ac:dyDescent="0.35">
      <c r="B151">
        <f t="shared" si="31"/>
        <v>10.999999999999977</v>
      </c>
      <c r="C151">
        <f t="shared" si="18"/>
        <v>-367.55259694786133</v>
      </c>
      <c r="D151">
        <f t="shared" si="19"/>
        <v>-381.9718634205488</v>
      </c>
      <c r="E151" s="2">
        <f t="shared" si="20"/>
        <v>-84.501218852390608</v>
      </c>
      <c r="F151">
        <f t="shared" si="21"/>
        <v>0</v>
      </c>
      <c r="G151">
        <f t="shared" si="22"/>
        <v>-929.51340737629471</v>
      </c>
      <c r="H151">
        <f t="shared" si="23"/>
        <v>4201.6904976260275</v>
      </c>
      <c r="I151" s="2">
        <f t="shared" si="24"/>
        <v>4303.2776127427733</v>
      </c>
      <c r="J151" s="46">
        <f t="shared" si="25"/>
        <v>391.20705570388935</v>
      </c>
      <c r="K151">
        <f t="shared" si="26"/>
        <v>10.701373493198489</v>
      </c>
      <c r="L151">
        <f t="shared" si="27"/>
        <v>3.040162924204123E-2</v>
      </c>
      <c r="M151" s="46">
        <f t="shared" si="28"/>
        <v>10.701503044811647</v>
      </c>
      <c r="N151" s="8">
        <f t="shared" si="16"/>
        <v>7.6036520073050941E-7</v>
      </c>
      <c r="O151" s="5">
        <f>SUM($N$41:N151)*0.1+$N$8</f>
        <v>3.8220026864054333E-5</v>
      </c>
      <c r="P151" s="5">
        <f>SUM($O$41:O151)+0</f>
        <v>3.9315476695913612E-3</v>
      </c>
      <c r="Q151" s="8">
        <f t="shared" si="17"/>
        <v>-3.4370878497092304E-6</v>
      </c>
      <c r="R151" s="5">
        <f>SUM($Q$41:Q151)*0.1+$T$8</f>
        <v>4.8424162434113749E-5</v>
      </c>
      <c r="S151" s="5">
        <f>SUM($R$41:R151)+0</f>
        <v>6.7803353975402457E-3</v>
      </c>
      <c r="T151">
        <f t="shared" si="29"/>
        <v>6.1690112343344521E-5</v>
      </c>
      <c r="U151">
        <f t="shared" si="30"/>
        <v>7.8377302314768717E-3</v>
      </c>
      <c r="W151" s="1"/>
    </row>
    <row r="152" spans="2:23" x14ac:dyDescent="0.35">
      <c r="B152">
        <f t="shared" si="31"/>
        <v>11.099999999999977</v>
      </c>
      <c r="C152">
        <f t="shared" si="18"/>
        <v>-367.55259694786133</v>
      </c>
      <c r="D152">
        <f t="shared" si="19"/>
        <v>-381.9718634205488</v>
      </c>
      <c r="E152" s="2">
        <f t="shared" si="20"/>
        <v>-84.501218852390608</v>
      </c>
      <c r="F152">
        <f t="shared" si="21"/>
        <v>0</v>
      </c>
      <c r="G152">
        <f t="shared" si="22"/>
        <v>-937.96352926153372</v>
      </c>
      <c r="H152">
        <f t="shared" si="23"/>
        <v>4239.8876839680825</v>
      </c>
      <c r="I152" s="2">
        <f t="shared" si="24"/>
        <v>4342.3983183131631</v>
      </c>
      <c r="J152" s="46">
        <f t="shared" si="25"/>
        <v>391.20705570388935</v>
      </c>
      <c r="K152">
        <f t="shared" si="26"/>
        <v>10.798658706773024</v>
      </c>
      <c r="L152">
        <f t="shared" si="27"/>
        <v>3.040162924204123E-2</v>
      </c>
      <c r="M152" s="46">
        <f t="shared" si="28"/>
        <v>10.798787091268471</v>
      </c>
      <c r="N152" s="8">
        <f t="shared" si="16"/>
        <v>7.6727761164624129E-7</v>
      </c>
      <c r="O152" s="5">
        <f>SUM($N$41:N152)*0.1+$N$8</f>
        <v>3.8296754625218955E-5</v>
      </c>
      <c r="P152" s="5">
        <f>SUM($O$41:O152)+0</f>
        <v>3.9698444242165804E-3</v>
      </c>
      <c r="Q152" s="8">
        <f t="shared" si="17"/>
        <v>-3.4683341028884051E-6</v>
      </c>
      <c r="R152" s="5">
        <f>SUM($Q$41:Q152)*0.1+$T$8</f>
        <v>4.807732902382491E-5</v>
      </c>
      <c r="S152" s="5">
        <f>SUM($R$41:R152)+0</f>
        <v>6.8284127265640709E-3</v>
      </c>
      <c r="T152">
        <f t="shared" si="29"/>
        <v>6.1466014844703792E-5</v>
      </c>
      <c r="U152">
        <f t="shared" si="30"/>
        <v>7.8985368972225266E-3</v>
      </c>
      <c r="W152" s="1"/>
    </row>
    <row r="153" spans="2:23" x14ac:dyDescent="0.35">
      <c r="B153">
        <f t="shared" si="31"/>
        <v>11.199999999999976</v>
      </c>
      <c r="C153">
        <f t="shared" si="18"/>
        <v>-367.55259694786133</v>
      </c>
      <c r="D153">
        <f t="shared" si="19"/>
        <v>-381.9718634205488</v>
      </c>
      <c r="E153" s="2">
        <f t="shared" si="20"/>
        <v>-84.501218852390608</v>
      </c>
      <c r="F153">
        <f t="shared" si="21"/>
        <v>0</v>
      </c>
      <c r="G153">
        <f t="shared" si="22"/>
        <v>-946.41365114677285</v>
      </c>
      <c r="H153">
        <f t="shared" si="23"/>
        <v>4278.0848703101374</v>
      </c>
      <c r="I153" s="2">
        <f t="shared" si="24"/>
        <v>4381.5190238835521</v>
      </c>
      <c r="J153" s="46">
        <f t="shared" si="25"/>
        <v>391.20705570388935</v>
      </c>
      <c r="K153">
        <f t="shared" si="26"/>
        <v>10.895943920347555</v>
      </c>
      <c r="L153">
        <f t="shared" si="27"/>
        <v>3.040162924204123E-2</v>
      </c>
      <c r="M153" s="46">
        <f t="shared" si="28"/>
        <v>10.896071158566309</v>
      </c>
      <c r="N153" s="8">
        <f t="shared" si="16"/>
        <v>7.7419002256197327E-7</v>
      </c>
      <c r="O153" s="5">
        <f>SUM($N$41:N153)*0.1+$N$8</f>
        <v>3.8374173627475152E-5</v>
      </c>
      <c r="P153" s="5">
        <f>SUM($O$41:O153)+0</f>
        <v>4.0082185978440555E-3</v>
      </c>
      <c r="Q153" s="8">
        <f t="shared" si="17"/>
        <v>-3.4995803560675799E-6</v>
      </c>
      <c r="R153" s="5">
        <f>SUM($Q$41:Q153)*0.1+$T$8</f>
        <v>4.7727370988218152E-5</v>
      </c>
      <c r="S153" s="5">
        <f>SUM($R$41:R153)+0</f>
        <v>6.8761400975522894E-3</v>
      </c>
      <c r="T153">
        <f t="shared" si="29"/>
        <v>6.1241155631149032E-5</v>
      </c>
      <c r="U153">
        <f t="shared" si="30"/>
        <v>7.9590903355389406E-3</v>
      </c>
      <c r="W153" s="1"/>
    </row>
    <row r="154" spans="2:23" x14ac:dyDescent="0.35">
      <c r="B154">
        <f t="shared" si="31"/>
        <v>11.299999999999976</v>
      </c>
      <c r="C154">
        <f t="shared" si="18"/>
        <v>-367.55259694786133</v>
      </c>
      <c r="D154">
        <f t="shared" si="19"/>
        <v>-381.9718634205488</v>
      </c>
      <c r="E154" s="2">
        <f t="shared" si="20"/>
        <v>-84.501218852390608</v>
      </c>
      <c r="F154">
        <f t="shared" si="21"/>
        <v>0</v>
      </c>
      <c r="G154">
        <f t="shared" si="22"/>
        <v>-954.86377303201186</v>
      </c>
      <c r="H154">
        <f t="shared" si="23"/>
        <v>4316.2820566521923</v>
      </c>
      <c r="I154" s="2">
        <f t="shared" si="24"/>
        <v>4420.6397294539411</v>
      </c>
      <c r="J154" s="46">
        <f t="shared" si="25"/>
        <v>391.20705570388935</v>
      </c>
      <c r="K154">
        <f t="shared" si="26"/>
        <v>10.993229133922087</v>
      </c>
      <c r="L154">
        <f t="shared" si="27"/>
        <v>3.040162924204123E-2</v>
      </c>
      <c r="M154" s="46">
        <f t="shared" si="28"/>
        <v>10.99335524615188</v>
      </c>
      <c r="N154" s="8">
        <f t="shared" si="16"/>
        <v>7.8110243347770515E-7</v>
      </c>
      <c r="O154" s="5">
        <f>SUM($N$41:N154)*0.1+$N$8</f>
        <v>3.8452283870822923E-5</v>
      </c>
      <c r="P154" s="5">
        <f>SUM($O$41:O154)+0</f>
        <v>4.0466708817148787E-3</v>
      </c>
      <c r="Q154" s="8">
        <f t="shared" si="17"/>
        <v>-3.5308266092467551E-6</v>
      </c>
      <c r="R154" s="5">
        <f>SUM($Q$41:Q154)*0.1+$T$8</f>
        <v>4.7374288327293475E-5</v>
      </c>
      <c r="S154" s="5">
        <f>SUM($R$41:R154)+0</f>
        <v>6.923514385879583E-3</v>
      </c>
      <c r="T154">
        <f t="shared" si="29"/>
        <v>6.1015582676885776E-5</v>
      </c>
      <c r="U154">
        <f t="shared" si="30"/>
        <v>8.0193887969346282E-3</v>
      </c>
      <c r="W154" s="1"/>
    </row>
    <row r="155" spans="2:23" x14ac:dyDescent="0.35">
      <c r="B155">
        <f t="shared" si="31"/>
        <v>11.399999999999975</v>
      </c>
      <c r="C155">
        <f t="shared" si="18"/>
        <v>-367.55259694786133</v>
      </c>
      <c r="D155">
        <f t="shared" si="19"/>
        <v>-381.9718634205488</v>
      </c>
      <c r="E155" s="2">
        <f t="shared" si="20"/>
        <v>-84.501218852390608</v>
      </c>
      <c r="F155">
        <f t="shared" si="21"/>
        <v>0</v>
      </c>
      <c r="G155">
        <f t="shared" si="22"/>
        <v>-963.31389491725088</v>
      </c>
      <c r="H155">
        <f t="shared" si="23"/>
        <v>4354.4792429942472</v>
      </c>
      <c r="I155" s="2">
        <f t="shared" si="24"/>
        <v>4459.7604350243291</v>
      </c>
      <c r="J155" s="46">
        <f t="shared" si="25"/>
        <v>391.20705570388935</v>
      </c>
      <c r="K155">
        <f t="shared" si="26"/>
        <v>11.090514347496617</v>
      </c>
      <c r="L155">
        <f t="shared" si="27"/>
        <v>3.040162924204123E-2</v>
      </c>
      <c r="M155" s="46">
        <f t="shared" si="28"/>
        <v>11.090639353491305</v>
      </c>
      <c r="N155" s="8">
        <f t="shared" si="16"/>
        <v>7.8801484439343703E-7</v>
      </c>
      <c r="O155" s="5">
        <f>SUM($N$41:N155)*0.1+$N$8</f>
        <v>3.8531085355262267E-5</v>
      </c>
      <c r="P155" s="5">
        <f>SUM($O$41:O155)+0</f>
        <v>4.0852019670701411E-3</v>
      </c>
      <c r="Q155" s="8">
        <f t="shared" si="17"/>
        <v>-3.5620728624259299E-6</v>
      </c>
      <c r="R155" s="5">
        <f>SUM($Q$41:Q155)*0.1+$T$8</f>
        <v>4.701808104105088E-5</v>
      </c>
      <c r="S155" s="5">
        <f>SUM($R$41:R155)+0</f>
        <v>6.9705324669206339E-3</v>
      </c>
      <c r="T155">
        <f t="shared" si="29"/>
        <v>6.0789345147298095E-5</v>
      </c>
      <c r="U155">
        <f t="shared" si="30"/>
        <v>8.0794305482594763E-3</v>
      </c>
      <c r="W155" s="1"/>
    </row>
    <row r="156" spans="2:23" x14ac:dyDescent="0.35">
      <c r="B156">
        <f t="shared" si="31"/>
        <v>11.499999999999975</v>
      </c>
      <c r="C156">
        <f t="shared" si="18"/>
        <v>-367.55259694786133</v>
      </c>
      <c r="D156">
        <f t="shared" si="19"/>
        <v>-381.9718634205488</v>
      </c>
      <c r="E156" s="2">
        <f t="shared" si="20"/>
        <v>-84.501218852390608</v>
      </c>
      <c r="F156">
        <f t="shared" si="21"/>
        <v>0</v>
      </c>
      <c r="G156">
        <f t="shared" si="22"/>
        <v>-971.76401680248989</v>
      </c>
      <c r="H156">
        <f t="shared" si="23"/>
        <v>4392.6764293363021</v>
      </c>
      <c r="I156" s="2">
        <f t="shared" si="24"/>
        <v>4498.8811405947181</v>
      </c>
      <c r="J156" s="46">
        <f t="shared" si="25"/>
        <v>391.20705570388935</v>
      </c>
      <c r="K156">
        <f t="shared" si="26"/>
        <v>11.187799561071149</v>
      </c>
      <c r="L156">
        <f t="shared" si="27"/>
        <v>3.040162924204123E-2</v>
      </c>
      <c r="M156" s="46">
        <f t="shared" si="28"/>
        <v>11.18792348006928</v>
      </c>
      <c r="N156" s="8">
        <f t="shared" si="16"/>
        <v>7.9492725530916891E-7</v>
      </c>
      <c r="O156" s="5">
        <f>SUM($N$41:N156)*0.1+$N$8</f>
        <v>3.8610578080793186E-5</v>
      </c>
      <c r="P156" s="5">
        <f>SUM($O$41:O156)+0</f>
        <v>4.1238125451509341E-3</v>
      </c>
      <c r="Q156" s="8">
        <f t="shared" si="17"/>
        <v>-3.593319115605105E-6</v>
      </c>
      <c r="R156" s="5">
        <f>SUM($Q$41:Q156)*0.1+$T$8</f>
        <v>4.6658749129490374E-5</v>
      </c>
      <c r="S156" s="5">
        <f>SUM($R$41:R156)+0</f>
        <v>7.0171912160501239E-3</v>
      </c>
      <c r="T156">
        <f t="shared" si="29"/>
        <v>6.0562493426722001E-5</v>
      </c>
      <c r="U156">
        <f t="shared" si="30"/>
        <v>8.1392138729827739E-3</v>
      </c>
      <c r="W156" s="1"/>
    </row>
    <row r="157" spans="2:23" x14ac:dyDescent="0.35">
      <c r="B157">
        <f t="shared" si="31"/>
        <v>11.599999999999975</v>
      </c>
      <c r="C157">
        <f t="shared" si="18"/>
        <v>-367.55259694786133</v>
      </c>
      <c r="D157">
        <f t="shared" si="19"/>
        <v>-381.9718634205488</v>
      </c>
      <c r="E157" s="2">
        <f t="shared" si="20"/>
        <v>-84.501218852390608</v>
      </c>
      <c r="F157">
        <f t="shared" si="21"/>
        <v>0</v>
      </c>
      <c r="G157">
        <f t="shared" si="22"/>
        <v>-980.21413868772891</v>
      </c>
      <c r="H157">
        <f t="shared" si="23"/>
        <v>4430.8736156783561</v>
      </c>
      <c r="I157" s="2">
        <f t="shared" si="24"/>
        <v>4538.0018461651061</v>
      </c>
      <c r="J157" s="46">
        <f t="shared" si="25"/>
        <v>391.20705570388935</v>
      </c>
      <c r="K157">
        <f t="shared" si="26"/>
        <v>11.285084774645679</v>
      </c>
      <c r="L157">
        <f t="shared" si="27"/>
        <v>3.040162924204123E-2</v>
      </c>
      <c r="M157" s="46">
        <f t="shared" si="28"/>
        <v>11.285207625388264</v>
      </c>
      <c r="N157" s="8">
        <f t="shared" si="16"/>
        <v>8.0183966622490079E-7</v>
      </c>
      <c r="O157" s="5">
        <f>SUM($N$41:N157)*0.1+$N$8</f>
        <v>3.8690762047415673E-5</v>
      </c>
      <c r="P157" s="5">
        <f>SUM($O$41:O157)+0</f>
        <v>4.1625033071983498E-3</v>
      </c>
      <c r="Q157" s="8">
        <f t="shared" si="17"/>
        <v>-3.624565368784279E-6</v>
      </c>
      <c r="R157" s="5">
        <f>SUM($Q$41:Q157)*0.1+$T$8</f>
        <v>4.6296292592611942E-5</v>
      </c>
      <c r="S157" s="5">
        <f>SUM($R$41:R157)+0</f>
        <v>7.0634875086427358E-3</v>
      </c>
      <c r="T157">
        <f t="shared" si="29"/>
        <v>6.0335079146633065E-5</v>
      </c>
      <c r="U157">
        <f t="shared" si="30"/>
        <v>8.1987370714756529E-3</v>
      </c>
      <c r="W157" s="1"/>
    </row>
    <row r="158" spans="2:23" x14ac:dyDescent="0.35">
      <c r="B158">
        <f t="shared" si="31"/>
        <v>11.699999999999974</v>
      </c>
      <c r="C158">
        <f t="shared" si="18"/>
        <v>-367.55259694786133</v>
      </c>
      <c r="D158">
        <f t="shared" si="19"/>
        <v>-381.9718634205488</v>
      </c>
      <c r="E158" s="2">
        <f t="shared" si="20"/>
        <v>-84.501218852390608</v>
      </c>
      <c r="F158">
        <f t="shared" si="21"/>
        <v>0</v>
      </c>
      <c r="G158">
        <f t="shared" si="22"/>
        <v>-988.66426057296792</v>
      </c>
      <c r="H158">
        <f t="shared" si="23"/>
        <v>4469.0708020204111</v>
      </c>
      <c r="I158" s="2">
        <f t="shared" si="24"/>
        <v>4577.1225517354951</v>
      </c>
      <c r="J158" s="46">
        <f t="shared" si="25"/>
        <v>391.20705570388935</v>
      </c>
      <c r="K158">
        <f t="shared" si="26"/>
        <v>11.382369988220212</v>
      </c>
      <c r="L158">
        <f t="shared" si="27"/>
        <v>3.040162924204123E-2</v>
      </c>
      <c r="M158" s="46">
        <f t="shared" si="28"/>
        <v>11.382491788967736</v>
      </c>
      <c r="N158" s="8">
        <f t="shared" si="16"/>
        <v>8.0875207714063267E-7</v>
      </c>
      <c r="O158" s="5">
        <f>SUM($N$41:N158)*0.1+$N$8</f>
        <v>3.877163725512974E-5</v>
      </c>
      <c r="P158" s="5">
        <f>SUM($O$41:O158)+0</f>
        <v>4.2012749444534795E-3</v>
      </c>
      <c r="Q158" s="8">
        <f t="shared" si="17"/>
        <v>-3.6558116219634537E-6</v>
      </c>
      <c r="R158" s="5">
        <f>SUM($Q$41:Q158)*0.1+$T$8</f>
        <v>4.5930711430415598E-5</v>
      </c>
      <c r="S158" s="5">
        <f>SUM($R$41:R158)+0</f>
        <v>7.1094182200731517E-3</v>
      </c>
      <c r="T158">
        <f t="shared" si="29"/>
        <v>6.0107155214229482E-5</v>
      </c>
      <c r="U158">
        <f t="shared" si="30"/>
        <v>8.2579984612980335E-3</v>
      </c>
      <c r="W158" s="1"/>
    </row>
    <row r="159" spans="2:23" x14ac:dyDescent="0.35">
      <c r="B159">
        <f t="shared" si="31"/>
        <v>11.799999999999974</v>
      </c>
      <c r="C159">
        <f t="shared" si="18"/>
        <v>-367.55259694786133</v>
      </c>
      <c r="D159">
        <f t="shared" si="19"/>
        <v>-381.9718634205488</v>
      </c>
      <c r="E159" s="2">
        <f t="shared" si="20"/>
        <v>-84.501218852390608</v>
      </c>
      <c r="F159">
        <f t="shared" si="21"/>
        <v>0</v>
      </c>
      <c r="G159">
        <f t="shared" si="22"/>
        <v>-997.11438245820693</v>
      </c>
      <c r="H159">
        <f t="shared" si="23"/>
        <v>4507.267988362466</v>
      </c>
      <c r="I159" s="2">
        <f t="shared" si="24"/>
        <v>4616.243257305885</v>
      </c>
      <c r="J159" s="46">
        <f t="shared" si="25"/>
        <v>391.20705570388935</v>
      </c>
      <c r="K159">
        <f t="shared" si="26"/>
        <v>11.479655201794746</v>
      </c>
      <c r="L159">
        <f t="shared" si="27"/>
        <v>3.040162924204123E-2</v>
      </c>
      <c r="M159" s="46">
        <f t="shared" si="28"/>
        <v>11.47977597034345</v>
      </c>
      <c r="N159" s="8">
        <f t="shared" si="16"/>
        <v>8.1566448805636455E-7</v>
      </c>
      <c r="O159" s="5">
        <f>SUM($N$41:N159)*0.1+$N$8</f>
        <v>3.8853203703935375E-5</v>
      </c>
      <c r="P159" s="5">
        <f>SUM($O$41:O159)+0</f>
        <v>4.2401281481574144E-3</v>
      </c>
      <c r="Q159" s="8">
        <f t="shared" si="17"/>
        <v>-3.6870578751426289E-6</v>
      </c>
      <c r="R159" s="5">
        <f>SUM($Q$41:Q159)*0.1+$T$8</f>
        <v>4.5562005642901336E-5</v>
      </c>
      <c r="S159" s="5">
        <f>SUM($R$41:R159)+0</f>
        <v>7.1549802257160526E-3</v>
      </c>
      <c r="T159">
        <f t="shared" si="29"/>
        <v>5.9878775841388664E-5</v>
      </c>
      <c r="U159">
        <f t="shared" si="30"/>
        <v>8.3169963774901677E-3</v>
      </c>
      <c r="W159" s="1"/>
    </row>
    <row r="160" spans="2:23" x14ac:dyDescent="0.35">
      <c r="B160">
        <f t="shared" si="31"/>
        <v>11.899999999999974</v>
      </c>
      <c r="C160">
        <f t="shared" si="18"/>
        <v>-367.55259694786133</v>
      </c>
      <c r="D160">
        <f t="shared" si="19"/>
        <v>-381.9718634205488</v>
      </c>
      <c r="E160" s="2">
        <f t="shared" si="20"/>
        <v>-84.501218852390608</v>
      </c>
      <c r="F160">
        <f t="shared" si="21"/>
        <v>0</v>
      </c>
      <c r="G160">
        <f t="shared" si="22"/>
        <v>-1005.5645043434461</v>
      </c>
      <c r="H160">
        <f t="shared" si="23"/>
        <v>4545.4651747045209</v>
      </c>
      <c r="I160" s="2">
        <f t="shared" si="24"/>
        <v>4655.363962876273</v>
      </c>
      <c r="J160" s="46">
        <f t="shared" si="25"/>
        <v>391.20705570388935</v>
      </c>
      <c r="K160">
        <f t="shared" si="26"/>
        <v>11.576940415369275</v>
      </c>
      <c r="L160">
        <f t="shared" si="27"/>
        <v>3.040162924204123E-2</v>
      </c>
      <c r="M160" s="46">
        <f t="shared" si="28"/>
        <v>11.577060169066767</v>
      </c>
      <c r="N160" s="8">
        <f t="shared" si="16"/>
        <v>8.2257689897209654E-7</v>
      </c>
      <c r="O160" s="5">
        <f>SUM($N$41:N160)*0.1+$N$8</f>
        <v>3.8935461393832584E-5</v>
      </c>
      <c r="P160" s="5">
        <f>SUM($O$41:O160)+0</f>
        <v>4.2790636095512468E-3</v>
      </c>
      <c r="Q160" s="8">
        <f t="shared" si="17"/>
        <v>-3.7183041283218037E-6</v>
      </c>
      <c r="R160" s="5">
        <f>SUM($Q$41:Q160)*0.1+$T$8</f>
        <v>4.5190175230069156E-5</v>
      </c>
      <c r="S160" s="5">
        <f>SUM($R$41:R160)+0</f>
        <v>7.2001704009461215E-3</v>
      </c>
      <c r="T160">
        <f t="shared" si="29"/>
        <v>5.9649996573972939E-5</v>
      </c>
      <c r="U160">
        <f t="shared" si="30"/>
        <v>8.3757291728688548E-3</v>
      </c>
      <c r="W160" s="1"/>
    </row>
    <row r="161" spans="2:23" x14ac:dyDescent="0.35">
      <c r="B161">
        <f t="shared" si="31"/>
        <v>11.999999999999973</v>
      </c>
      <c r="C161">
        <f t="shared" si="18"/>
        <v>-367.55259694786133</v>
      </c>
      <c r="D161">
        <f t="shared" si="19"/>
        <v>-381.9718634205488</v>
      </c>
      <c r="E161" s="2">
        <f t="shared" si="20"/>
        <v>-84.501218852390608</v>
      </c>
      <c r="F161">
        <f t="shared" si="21"/>
        <v>0</v>
      </c>
      <c r="G161">
        <f t="shared" si="22"/>
        <v>-1014.0146262286851</v>
      </c>
      <c r="H161">
        <f t="shared" si="23"/>
        <v>4583.6623610465758</v>
      </c>
      <c r="I161" s="2">
        <f t="shared" si="24"/>
        <v>4694.484668446662</v>
      </c>
      <c r="J161" s="46">
        <f t="shared" si="25"/>
        <v>391.20705570388935</v>
      </c>
      <c r="K161">
        <f t="shared" si="26"/>
        <v>11.674225628943807</v>
      </c>
      <c r="L161">
        <f t="shared" si="27"/>
        <v>3.040162924204123E-2</v>
      </c>
      <c r="M161" s="46">
        <f t="shared" si="28"/>
        <v>11.674344384704014</v>
      </c>
      <c r="N161" s="8">
        <f t="shared" si="16"/>
        <v>8.2948930988782842E-7</v>
      </c>
      <c r="O161" s="5">
        <f>SUM($N$41:N161)*0.1+$N$8</f>
        <v>3.9018410324821367E-5</v>
      </c>
      <c r="P161" s="5">
        <f>SUM($O$41:O161)+0</f>
        <v>4.3180820198760678E-3</v>
      </c>
      <c r="Q161" s="8">
        <f t="shared" si="17"/>
        <v>-3.7495503815009789E-6</v>
      </c>
      <c r="R161" s="5">
        <f>SUM($Q$41:Q161)*0.1+$T$8</f>
        <v>4.4815220191919057E-5</v>
      </c>
      <c r="S161" s="5">
        <f>SUM($R$41:R161)+0</f>
        <v>7.2449856211380401E-3</v>
      </c>
      <c r="T161">
        <f t="shared" si="29"/>
        <v>5.9420874321456398E-5</v>
      </c>
      <c r="U161">
        <f t="shared" si="30"/>
        <v>8.4341952183284181E-3</v>
      </c>
      <c r="W161" s="1"/>
    </row>
    <row r="162" spans="2:23" x14ac:dyDescent="0.35">
      <c r="B162">
        <f t="shared" si="31"/>
        <v>12.099999999999973</v>
      </c>
      <c r="C162">
        <f t="shared" si="18"/>
        <v>-367.55259694786133</v>
      </c>
      <c r="D162">
        <f t="shared" si="19"/>
        <v>-381.9718634205488</v>
      </c>
      <c r="E162" s="2">
        <f t="shared" si="20"/>
        <v>-84.501218852390608</v>
      </c>
      <c r="F162">
        <f t="shared" si="21"/>
        <v>0</v>
      </c>
      <c r="G162">
        <f t="shared" si="22"/>
        <v>-1022.4647481139241</v>
      </c>
      <c r="H162">
        <f t="shared" si="23"/>
        <v>4621.8595473886298</v>
      </c>
      <c r="I162" s="2">
        <f t="shared" si="24"/>
        <v>4733.6053740170501</v>
      </c>
      <c r="J162" s="46">
        <f t="shared" si="25"/>
        <v>391.20705570388935</v>
      </c>
      <c r="K162">
        <f t="shared" si="26"/>
        <v>11.771510842518337</v>
      </c>
      <c r="L162">
        <f t="shared" si="27"/>
        <v>3.040162924204123E-2</v>
      </c>
      <c r="M162" s="46">
        <f t="shared" si="28"/>
        <v>11.771628616835841</v>
      </c>
      <c r="N162" s="8">
        <f t="shared" si="16"/>
        <v>8.364017208035603E-7</v>
      </c>
      <c r="O162" s="5">
        <f>SUM($N$41:N162)*0.1+$N$8</f>
        <v>3.9102050496901724E-5</v>
      </c>
      <c r="P162" s="5">
        <f>SUM($O$41:O162)+0</f>
        <v>4.3571840703729697E-3</v>
      </c>
      <c r="Q162" s="8">
        <f t="shared" si="17"/>
        <v>-3.7807966346801528E-6</v>
      </c>
      <c r="R162" s="5">
        <f>SUM($Q$41:Q162)*0.1+$T$8</f>
        <v>4.443714052845104E-5</v>
      </c>
      <c r="S162" s="5">
        <f>SUM($R$41:R162)+0</f>
        <v>7.2894227616664914E-3</v>
      </c>
      <c r="T162">
        <f t="shared" si="29"/>
        <v>5.9191467386841818E-5</v>
      </c>
      <c r="U162">
        <f t="shared" si="30"/>
        <v>8.4923929031465277E-3</v>
      </c>
      <c r="W162" s="1"/>
    </row>
    <row r="163" spans="2:23" x14ac:dyDescent="0.35">
      <c r="B163">
        <f t="shared" si="31"/>
        <v>12.199999999999973</v>
      </c>
      <c r="C163">
        <f t="shared" si="18"/>
        <v>-367.55259694786133</v>
      </c>
      <c r="D163">
        <f t="shared" si="19"/>
        <v>-381.9718634205488</v>
      </c>
      <c r="E163" s="2">
        <f t="shared" si="20"/>
        <v>-84.501218852390608</v>
      </c>
      <c r="F163">
        <f t="shared" si="21"/>
        <v>0</v>
      </c>
      <c r="G163">
        <f t="shared" si="22"/>
        <v>-1030.9148699991631</v>
      </c>
      <c r="H163">
        <f t="shared" si="23"/>
        <v>4660.0567337306848</v>
      </c>
      <c r="I163" s="2">
        <f t="shared" si="24"/>
        <v>4772.7260795874399</v>
      </c>
      <c r="J163" s="46">
        <f t="shared" si="25"/>
        <v>391.20705570388935</v>
      </c>
      <c r="K163">
        <f t="shared" si="26"/>
        <v>11.86879605609287</v>
      </c>
      <c r="L163">
        <f t="shared" si="27"/>
        <v>3.040162924204123E-2</v>
      </c>
      <c r="M163" s="46">
        <f t="shared" si="28"/>
        <v>11.868912865056656</v>
      </c>
      <c r="N163" s="8">
        <f t="shared" si="16"/>
        <v>8.4331413171929218E-7</v>
      </c>
      <c r="O163" s="5">
        <f>SUM($N$41:N163)*0.1+$N$8</f>
        <v>3.9186381910073648E-5</v>
      </c>
      <c r="P163" s="5">
        <f>SUM($O$41:O163)+0</f>
        <v>4.3963704522830436E-3</v>
      </c>
      <c r="Q163" s="8">
        <f t="shared" si="17"/>
        <v>-3.812042887859328E-6</v>
      </c>
      <c r="R163" s="5">
        <f>SUM($Q$41:Q163)*0.1+$T$8</f>
        <v>4.4055936239665111E-5</v>
      </c>
      <c r="S163" s="5">
        <f>SUM($R$41:R163)+0</f>
        <v>7.3334786979061565E-3</v>
      </c>
      <c r="T163">
        <f t="shared" si="29"/>
        <v>5.8961835496832899E-5</v>
      </c>
      <c r="U163">
        <f t="shared" si="30"/>
        <v>8.5503206352949591E-3</v>
      </c>
      <c r="W163" s="1"/>
    </row>
    <row r="164" spans="2:23" x14ac:dyDescent="0.35">
      <c r="B164">
        <f t="shared" si="31"/>
        <v>12.299999999999972</v>
      </c>
      <c r="C164">
        <f t="shared" si="18"/>
        <v>-367.55259694786133</v>
      </c>
      <c r="D164">
        <f t="shared" si="19"/>
        <v>-381.9718634205488</v>
      </c>
      <c r="E164" s="2">
        <f t="shared" si="20"/>
        <v>-84.501218852390608</v>
      </c>
      <c r="F164">
        <f t="shared" si="21"/>
        <v>0</v>
      </c>
      <c r="G164">
        <f t="shared" si="22"/>
        <v>-1039.3649918844021</v>
      </c>
      <c r="H164">
        <f t="shared" si="23"/>
        <v>4698.2539200727397</v>
      </c>
      <c r="I164" s="2">
        <f t="shared" si="24"/>
        <v>4811.846785157828</v>
      </c>
      <c r="J164" s="46">
        <f t="shared" si="25"/>
        <v>391.20705570388935</v>
      </c>
      <c r="K164">
        <f t="shared" si="26"/>
        <v>11.9660812696674</v>
      </c>
      <c r="L164">
        <f t="shared" si="27"/>
        <v>3.040162924204123E-2</v>
      </c>
      <c r="M164" s="46">
        <f t="shared" si="28"/>
        <v>11.966197128974047</v>
      </c>
      <c r="N164" s="8">
        <f t="shared" si="16"/>
        <v>8.5022654263502406E-7</v>
      </c>
      <c r="O164" s="5">
        <f>SUM($N$41:N164)*0.1+$N$8</f>
        <v>3.9271404564337154E-5</v>
      </c>
      <c r="P164" s="5">
        <f>SUM($O$41:O164)+0</f>
        <v>4.435641856847381E-3</v>
      </c>
      <c r="Q164" s="8">
        <f t="shared" si="17"/>
        <v>-3.8432891410385023E-6</v>
      </c>
      <c r="R164" s="5">
        <f>SUM($Q$41:Q164)*0.1+$T$8</f>
        <v>4.3671607325561257E-5</v>
      </c>
      <c r="S164" s="5">
        <f>SUM($R$41:R164)+0</f>
        <v>7.3771503052317174E-3</v>
      </c>
      <c r="T164">
        <f t="shared" si="29"/>
        <v>5.8732039832223233E-5</v>
      </c>
      <c r="U164">
        <f t="shared" si="30"/>
        <v>8.6079768417553788E-3</v>
      </c>
      <c r="W164" s="1"/>
    </row>
    <row r="165" spans="2:23" x14ac:dyDescent="0.35">
      <c r="B165">
        <f t="shared" si="31"/>
        <v>12.399999999999972</v>
      </c>
      <c r="C165">
        <f t="shared" si="18"/>
        <v>-367.55259694786133</v>
      </c>
      <c r="D165">
        <f t="shared" si="19"/>
        <v>-381.9718634205488</v>
      </c>
      <c r="E165" s="2">
        <f t="shared" si="20"/>
        <v>-84.501218852390608</v>
      </c>
      <c r="F165">
        <f t="shared" si="21"/>
        <v>0</v>
      </c>
      <c r="G165">
        <f t="shared" si="22"/>
        <v>-1047.8151137696411</v>
      </c>
      <c r="H165">
        <f t="shared" si="23"/>
        <v>4736.4511064147946</v>
      </c>
      <c r="I165" s="2">
        <f t="shared" si="24"/>
        <v>4850.9674907282169</v>
      </c>
      <c r="J165" s="46">
        <f t="shared" si="25"/>
        <v>391.20705570388935</v>
      </c>
      <c r="K165">
        <f t="shared" si="26"/>
        <v>12.063366483241934</v>
      </c>
      <c r="L165">
        <f t="shared" si="27"/>
        <v>3.040162924204123E-2</v>
      </c>
      <c r="M165" s="46">
        <f t="shared" si="28"/>
        <v>12.06348140820827</v>
      </c>
      <c r="N165" s="8">
        <f t="shared" si="16"/>
        <v>8.5713895355075593E-7</v>
      </c>
      <c r="O165" s="5">
        <f>SUM($N$41:N165)*0.1+$N$8</f>
        <v>3.9357118459692233E-5</v>
      </c>
      <c r="P165" s="5">
        <f>SUM($O$41:O165)+0</f>
        <v>4.4749989753070729E-3</v>
      </c>
      <c r="Q165" s="8">
        <f t="shared" si="17"/>
        <v>-3.8745353942176775E-6</v>
      </c>
      <c r="R165" s="5">
        <f>SUM($Q$41:Q165)*0.1+$T$8</f>
        <v>4.3284153786139491E-5</v>
      </c>
      <c r="S165" s="5">
        <f>SUM($R$41:R165)+0</f>
        <v>7.4204344590178568E-3</v>
      </c>
      <c r="T165">
        <f t="shared" si="29"/>
        <v>5.8502143058459152E-5</v>
      </c>
      <c r="U165">
        <f t="shared" si="30"/>
        <v>8.6653599688402434E-3</v>
      </c>
      <c r="W165" s="1"/>
    </row>
    <row r="166" spans="2:23" x14ac:dyDescent="0.35">
      <c r="B166">
        <f t="shared" si="31"/>
        <v>12.499999999999972</v>
      </c>
      <c r="C166">
        <f t="shared" si="18"/>
        <v>-367.55259694786133</v>
      </c>
      <c r="D166">
        <f t="shared" si="19"/>
        <v>-381.9718634205488</v>
      </c>
      <c r="E166" s="2">
        <f t="shared" si="20"/>
        <v>-84.501218852390608</v>
      </c>
      <c r="F166">
        <f t="shared" si="21"/>
        <v>0</v>
      </c>
      <c r="G166">
        <f t="shared" si="22"/>
        <v>-1056.2652356548801</v>
      </c>
      <c r="H166">
        <f t="shared" si="23"/>
        <v>4774.6482927568495</v>
      </c>
      <c r="I166" s="2">
        <f t="shared" si="24"/>
        <v>4890.0881962986059</v>
      </c>
      <c r="J166" s="46">
        <f t="shared" si="25"/>
        <v>391.20705570388935</v>
      </c>
      <c r="K166">
        <f t="shared" si="26"/>
        <v>12.160651696816466</v>
      </c>
      <c r="L166">
        <f t="shared" si="27"/>
        <v>3.040162924204123E-2</v>
      </c>
      <c r="M166" s="46">
        <f t="shared" si="28"/>
        <v>12.160765702391725</v>
      </c>
      <c r="N166" s="8">
        <f t="shared" si="16"/>
        <v>8.6405136446648781E-7</v>
      </c>
      <c r="O166" s="5">
        <f>SUM($N$41:N166)*0.1+$N$8</f>
        <v>3.944352359613888E-5</v>
      </c>
      <c r="P166" s="5">
        <f>SUM($O$41:O166)+0</f>
        <v>4.5144424989032117E-3</v>
      </c>
      <c r="Q166" s="8">
        <f t="shared" si="17"/>
        <v>-3.9057816473968527E-6</v>
      </c>
      <c r="R166" s="5">
        <f>SUM($Q$41:Q166)*0.1+$T$8</f>
        <v>4.2893575621399813E-5</v>
      </c>
      <c r="S166" s="5">
        <f>SUM($R$41:R166)+0</f>
        <v>7.4633280346392567E-3</v>
      </c>
      <c r="T166">
        <f t="shared" si="29"/>
        <v>5.8272209356329616E-5</v>
      </c>
      <c r="U166">
        <f t="shared" si="30"/>
        <v>8.7224684825189108E-3</v>
      </c>
      <c r="W166" s="1"/>
    </row>
    <row r="167" spans="2:23" x14ac:dyDescent="0.35">
      <c r="B167">
        <f t="shared" si="31"/>
        <v>12.599999999999971</v>
      </c>
      <c r="C167">
        <f t="shared" si="18"/>
        <v>-367.55259694786133</v>
      </c>
      <c r="D167">
        <f t="shared" si="19"/>
        <v>-381.9718634205488</v>
      </c>
      <c r="E167" s="2">
        <f t="shared" si="20"/>
        <v>-84.501218852390608</v>
      </c>
      <c r="F167">
        <f t="shared" si="21"/>
        <v>0</v>
      </c>
      <c r="G167">
        <f t="shared" si="22"/>
        <v>-1064.7153575401192</v>
      </c>
      <c r="H167">
        <f t="shared" si="23"/>
        <v>4812.8454790989035</v>
      </c>
      <c r="I167" s="2">
        <f t="shared" si="24"/>
        <v>4929.2089018689949</v>
      </c>
      <c r="J167" s="46">
        <f t="shared" si="25"/>
        <v>391.20705570388935</v>
      </c>
      <c r="K167">
        <f t="shared" si="26"/>
        <v>12.257936910390997</v>
      </c>
      <c r="L167">
        <f t="shared" si="27"/>
        <v>3.040162924204123E-2</v>
      </c>
      <c r="M167" s="46">
        <f t="shared" si="28"/>
        <v>12.258050011168486</v>
      </c>
      <c r="N167" s="8">
        <f t="shared" si="16"/>
        <v>8.7096377538221969E-7</v>
      </c>
      <c r="O167" s="5">
        <f>SUM($N$41:N167)*0.1+$N$8</f>
        <v>3.9530619973677101E-5</v>
      </c>
      <c r="P167" s="5">
        <f>SUM($O$41:O167)+0</f>
        <v>4.5539731188768886E-3</v>
      </c>
      <c r="Q167" s="8">
        <f t="shared" si="17"/>
        <v>-3.937027900576027E-6</v>
      </c>
      <c r="R167" s="5">
        <f>SUM($Q$41:Q167)*0.1+$T$8</f>
        <v>4.249987283134221E-5</v>
      </c>
      <c r="S167" s="5">
        <f>SUM($R$41:R167)+0</f>
        <v>7.5058279074705992E-3</v>
      </c>
      <c r="T167">
        <f t="shared" si="29"/>
        <v>5.8042304452731185E-5</v>
      </c>
      <c r="U167">
        <f t="shared" si="30"/>
        <v>8.779300868749047E-3</v>
      </c>
      <c r="W167" s="1"/>
    </row>
    <row r="168" spans="2:23" x14ac:dyDescent="0.35">
      <c r="B168">
        <f t="shared" si="31"/>
        <v>12.699999999999971</v>
      </c>
      <c r="C168">
        <f t="shared" si="18"/>
        <v>-367.55259694786133</v>
      </c>
      <c r="D168">
        <f t="shared" si="19"/>
        <v>-381.9718634205488</v>
      </c>
      <c r="E168" s="2">
        <f t="shared" si="20"/>
        <v>-84.501218852390608</v>
      </c>
      <c r="F168">
        <f t="shared" si="21"/>
        <v>0</v>
      </c>
      <c r="G168">
        <f t="shared" si="22"/>
        <v>-1073.1654794253582</v>
      </c>
      <c r="H168">
        <f t="shared" si="23"/>
        <v>4851.0426654409584</v>
      </c>
      <c r="I168" s="2">
        <f t="shared" si="24"/>
        <v>4968.3296074393829</v>
      </c>
      <c r="J168" s="46">
        <f t="shared" si="25"/>
        <v>391.20705570388935</v>
      </c>
      <c r="K168">
        <f t="shared" si="26"/>
        <v>12.355222123965527</v>
      </c>
      <c r="L168">
        <f t="shared" si="27"/>
        <v>3.040162924204123E-2</v>
      </c>
      <c r="M168" s="46">
        <f t="shared" si="28"/>
        <v>12.355334334193833</v>
      </c>
      <c r="N168" s="8">
        <f t="shared" si="16"/>
        <v>8.7787618629795157E-7</v>
      </c>
      <c r="O168" s="5">
        <f>SUM($N$41:N168)*0.1+$N$8</f>
        <v>3.9618407592306897E-5</v>
      </c>
      <c r="P168" s="5">
        <f>SUM($O$41:O168)+0</f>
        <v>4.5935915264691957E-3</v>
      </c>
      <c r="Q168" s="8">
        <f t="shared" si="17"/>
        <v>-3.9682741537552014E-6</v>
      </c>
      <c r="R168" s="5">
        <f>SUM($Q$41:Q168)*0.1+$T$8</f>
        <v>4.2103045415966682E-5</v>
      </c>
      <c r="S168" s="5">
        <f>SUM($R$41:R168)+0</f>
        <v>7.5479309528865661E-3</v>
      </c>
      <c r="T168">
        <f t="shared" si="29"/>
        <v>5.7812495651451632E-5</v>
      </c>
      <c r="U168">
        <f t="shared" si="30"/>
        <v>8.8358556338134393E-3</v>
      </c>
      <c r="W168" s="1"/>
    </row>
    <row r="169" spans="2:23" x14ac:dyDescent="0.35">
      <c r="B169">
        <f t="shared" si="31"/>
        <v>12.799999999999971</v>
      </c>
      <c r="C169">
        <f t="shared" si="18"/>
        <v>-367.55259694786133</v>
      </c>
      <c r="D169">
        <f t="shared" si="19"/>
        <v>-381.9718634205488</v>
      </c>
      <c r="E169" s="2">
        <f t="shared" si="20"/>
        <v>-84.501218852390608</v>
      </c>
      <c r="F169">
        <f t="shared" si="21"/>
        <v>0</v>
      </c>
      <c r="G169">
        <f t="shared" si="22"/>
        <v>-1081.6156013105972</v>
      </c>
      <c r="H169">
        <f t="shared" si="23"/>
        <v>4889.2398517830134</v>
      </c>
      <c r="I169" s="2">
        <f t="shared" si="24"/>
        <v>5007.4503130097719</v>
      </c>
      <c r="J169" s="46">
        <f t="shared" si="25"/>
        <v>391.20705570388935</v>
      </c>
      <c r="K169">
        <f t="shared" si="26"/>
        <v>12.452507337540059</v>
      </c>
      <c r="L169">
        <f t="shared" si="27"/>
        <v>3.040162924204123E-2</v>
      </c>
      <c r="M169" s="46">
        <f t="shared" si="28"/>
        <v>12.452618671133825</v>
      </c>
      <c r="N169" s="8">
        <f t="shared" ref="N169:N232" si="32">-G169/($G$18*$B$31)</f>
        <v>8.8478859721368345E-7</v>
      </c>
      <c r="O169" s="5">
        <f>SUM($N$41:N169)*0.1+$N$8</f>
        <v>3.9706886452028266E-5</v>
      </c>
      <c r="P169" s="5">
        <f>SUM($O$41:O169)+0</f>
        <v>4.6332984129212242E-3</v>
      </c>
      <c r="Q169" s="8">
        <f t="shared" ref="Q169:Q232" si="33">-H169/($G$18*$B$31)</f>
        <v>-3.9995204069343766E-6</v>
      </c>
      <c r="R169" s="5">
        <f>SUM($Q$41:Q169)*0.1+$T$8</f>
        <v>4.1703093375273243E-5</v>
      </c>
      <c r="S169" s="5">
        <f>SUM($R$41:R169)+0</f>
        <v>7.5896340462618395E-3</v>
      </c>
      <c r="T169">
        <f t="shared" si="29"/>
        <v>5.7582851863910187E-5</v>
      </c>
      <c r="U169">
        <f t="shared" si="30"/>
        <v>8.8921313046622964E-3</v>
      </c>
      <c r="W169" s="1"/>
    </row>
    <row r="170" spans="2:23" x14ac:dyDescent="0.35">
      <c r="B170">
        <f t="shared" si="31"/>
        <v>12.89999999999997</v>
      </c>
      <c r="C170">
        <f t="shared" ref="C170:C233" si="34">IF(B170&lt;$G$6,$B$14,$B$14+$B$12)</f>
        <v>-367.55259694786133</v>
      </c>
      <c r="D170">
        <f t="shared" ref="D170:D233" si="35">IF(B170&lt;18, $B$15, $B$15+$B$11 )</f>
        <v>-381.9718634205488</v>
      </c>
      <c r="E170" s="2">
        <f t="shared" ref="E170:E233" si="36">IF(B170&lt;18, $B$16, $B$16+$B$13 )</f>
        <v>-84.501218852390608</v>
      </c>
      <c r="F170">
        <f t="shared" ref="F170:F233" si="37">IF(B170&lt;18,0,-$G$7*$B$11)</f>
        <v>0</v>
      </c>
      <c r="G170">
        <f t="shared" ref="G170:G233" si="38">IF(B170&lt;$G$6,    $B$16*B170,    $B$16*B170-(-B170+$G$6)*$B$13+$G$7*$B$12)</f>
        <v>-1090.0657231958364</v>
      </c>
      <c r="H170">
        <f t="shared" ref="H170:H233" si="39">IF(B170&lt;$G$6,-B170*$B$15,-B170*$B$15+(-B170+$G$6)*$B$11)</f>
        <v>4927.4370381250683</v>
      </c>
      <c r="I170" s="2">
        <f t="shared" ref="I170:I233" si="40">SQRT(H170*H170+G170*G170)</f>
        <v>5046.5710185801609</v>
      </c>
      <c r="J170" s="46">
        <f t="shared" ref="J170:J233" si="41">SQRT(D170*D170+E170*E170)</f>
        <v>391.20705570388935</v>
      </c>
      <c r="K170">
        <f t="shared" ref="K170:K233" si="42">32*I170/(PI()*$G$11^3)</f>
        <v>12.54979255111459</v>
      </c>
      <c r="L170">
        <f t="shared" ref="L170:L233" si="43">16*J170/(PI()*$G$11^4)</f>
        <v>3.040162924204123E-2</v>
      </c>
      <c r="M170" s="46">
        <f t="shared" ref="M170:M233" si="44">SQRT(K170^2+3*L170^2)</f>
        <v>12.549903021664868</v>
      </c>
      <c r="N170" s="8">
        <f t="shared" si="32"/>
        <v>8.9170100812941554E-7</v>
      </c>
      <c r="O170" s="5">
        <f>SUM($N$41:N170)*0.1+$N$8</f>
        <v>3.9796056552841203E-5</v>
      </c>
      <c r="P170" s="5">
        <f>SUM($O$41:O170)+0</f>
        <v>4.6730944694740656E-3</v>
      </c>
      <c r="Q170" s="8">
        <f t="shared" si="33"/>
        <v>-4.0307666601135517E-6</v>
      </c>
      <c r="R170" s="5">
        <f>SUM($Q$41:Q170)*0.1+$T$8</f>
        <v>4.1300016709261891E-5</v>
      </c>
      <c r="S170" s="5">
        <f>SUM($R$41:R170)+0</f>
        <v>7.6309340629711012E-3</v>
      </c>
      <c r="T170">
        <f t="shared" ref="T170:T233" si="45">SQRT(SUMSQ(O170,R170))</f>
        <v>5.7353443639787197E-5</v>
      </c>
      <c r="U170">
        <f t="shared" ref="U170:U233" si="46">SQRT(SUMSQ(S170,P170))</f>
        <v>8.9481264292611412E-3</v>
      </c>
      <c r="W170" s="1"/>
    </row>
    <row r="171" spans="2:23" x14ac:dyDescent="0.35">
      <c r="B171">
        <f t="shared" ref="B171:B234" si="47">B170+0.1</f>
        <v>12.99999999999997</v>
      </c>
      <c r="C171">
        <f t="shared" si="34"/>
        <v>-367.55259694786133</v>
      </c>
      <c r="D171">
        <f t="shared" si="35"/>
        <v>-381.9718634205488</v>
      </c>
      <c r="E171" s="2">
        <f t="shared" si="36"/>
        <v>-84.501218852390608</v>
      </c>
      <c r="F171">
        <f t="shared" si="37"/>
        <v>0</v>
      </c>
      <c r="G171">
        <f t="shared" si="38"/>
        <v>-1098.5158450810754</v>
      </c>
      <c r="H171">
        <f t="shared" si="39"/>
        <v>4965.6342244671232</v>
      </c>
      <c r="I171" s="2">
        <f t="shared" si="40"/>
        <v>5085.6917241505507</v>
      </c>
      <c r="J171" s="46">
        <f t="shared" si="41"/>
        <v>391.20705570388935</v>
      </c>
      <c r="K171">
        <f t="shared" si="42"/>
        <v>12.647077764689126</v>
      </c>
      <c r="L171">
        <f t="shared" si="43"/>
        <v>3.040162924204123E-2</v>
      </c>
      <c r="M171" s="46">
        <f t="shared" si="44"/>
        <v>12.647187385473334</v>
      </c>
      <c r="N171" s="8">
        <f t="shared" si="32"/>
        <v>8.9861341904514742E-7</v>
      </c>
      <c r="O171" s="5">
        <f>SUM($N$41:N171)*0.1+$N$8</f>
        <v>3.9885917894745721E-5</v>
      </c>
      <c r="P171" s="5">
        <f>SUM($O$41:O171)+0</f>
        <v>4.7129803873688109E-3</v>
      </c>
      <c r="Q171" s="8">
        <f t="shared" si="33"/>
        <v>-4.0620129132927261E-6</v>
      </c>
      <c r="R171" s="5">
        <f>SUM($Q$41:Q171)*0.1+$T$8</f>
        <v>4.0893815417932615E-5</v>
      </c>
      <c r="S171" s="5">
        <f>SUM($R$41:R171)+0</f>
        <v>7.6718278783890342E-3</v>
      </c>
      <c r="T171">
        <f t="shared" si="45"/>
        <v>5.7124343197470027E-5</v>
      </c>
      <c r="U171">
        <f t="shared" si="46"/>
        <v>9.0038395769443964E-3</v>
      </c>
      <c r="W171" s="1"/>
    </row>
    <row r="172" spans="2:23" x14ac:dyDescent="0.35">
      <c r="B172">
        <f t="shared" si="47"/>
        <v>13.099999999999969</v>
      </c>
      <c r="C172">
        <f t="shared" si="34"/>
        <v>-367.55259694786133</v>
      </c>
      <c r="D172">
        <f t="shared" si="35"/>
        <v>-381.9718634205488</v>
      </c>
      <c r="E172" s="2">
        <f t="shared" si="36"/>
        <v>-84.501218852390608</v>
      </c>
      <c r="F172">
        <f t="shared" si="37"/>
        <v>0</v>
      </c>
      <c r="G172">
        <f t="shared" si="38"/>
        <v>-1106.9659669663145</v>
      </c>
      <c r="H172">
        <f t="shared" si="39"/>
        <v>5003.8314108091772</v>
      </c>
      <c r="I172" s="2">
        <f t="shared" si="40"/>
        <v>5124.8124297209388</v>
      </c>
      <c r="J172" s="46">
        <f t="shared" si="41"/>
        <v>391.20705570388935</v>
      </c>
      <c r="K172">
        <f t="shared" si="42"/>
        <v>12.744362978263656</v>
      </c>
      <c r="L172">
        <f t="shared" si="43"/>
        <v>3.040162924204123E-2</v>
      </c>
      <c r="M172" s="46">
        <f t="shared" si="44"/>
        <v>12.744471762255154</v>
      </c>
      <c r="N172" s="8">
        <f t="shared" si="32"/>
        <v>9.055258299608793E-7</v>
      </c>
      <c r="O172" s="5">
        <f>SUM($N$41:N172)*0.1+$N$8</f>
        <v>3.9976470477741806E-5</v>
      </c>
      <c r="P172" s="5">
        <f>SUM($O$41:O172)+0</f>
        <v>4.7529568578465525E-3</v>
      </c>
      <c r="Q172" s="8">
        <f t="shared" si="33"/>
        <v>-4.0932591664719004E-6</v>
      </c>
      <c r="R172" s="5">
        <f>SUM($Q$41:Q172)*0.1+$T$8</f>
        <v>4.0484489501285426E-5</v>
      </c>
      <c r="S172" s="5">
        <f>SUM($R$41:R172)+0</f>
        <v>7.7123123678903196E-3</v>
      </c>
      <c r="T172">
        <f t="shared" si="45"/>
        <v>5.689562445423595E-5</v>
      </c>
      <c r="U172">
        <f t="shared" si="46"/>
        <v>9.0592693387747652E-3</v>
      </c>
      <c r="W172" s="1"/>
    </row>
    <row r="173" spans="2:23" x14ac:dyDescent="0.35">
      <c r="B173">
        <f t="shared" si="47"/>
        <v>13.199999999999969</v>
      </c>
      <c r="C173">
        <f t="shared" si="34"/>
        <v>-367.55259694786133</v>
      </c>
      <c r="D173">
        <f t="shared" si="35"/>
        <v>-381.9718634205488</v>
      </c>
      <c r="E173" s="2">
        <f t="shared" si="36"/>
        <v>-84.501218852390608</v>
      </c>
      <c r="F173">
        <f t="shared" si="37"/>
        <v>0</v>
      </c>
      <c r="G173">
        <f t="shared" si="38"/>
        <v>-1115.4160888515535</v>
      </c>
      <c r="H173">
        <f t="shared" si="39"/>
        <v>5042.0285971512321</v>
      </c>
      <c r="I173" s="2">
        <f t="shared" si="40"/>
        <v>5163.9331352913277</v>
      </c>
      <c r="J173" s="46">
        <f t="shared" si="41"/>
        <v>391.20705570388935</v>
      </c>
      <c r="K173">
        <f t="shared" si="42"/>
        <v>12.841648191838187</v>
      </c>
      <c r="L173">
        <f t="shared" si="43"/>
        <v>3.040162924204123E-2</v>
      </c>
      <c r="M173" s="46">
        <f t="shared" si="44"/>
        <v>12.841756151715494</v>
      </c>
      <c r="N173" s="8">
        <f t="shared" si="32"/>
        <v>9.1243824087661118E-7</v>
      </c>
      <c r="O173" s="5">
        <f>SUM($N$41:N173)*0.1+$N$8</f>
        <v>4.0067714301829472E-5</v>
      </c>
      <c r="P173" s="5">
        <f>SUM($O$41:O173)+0</f>
        <v>4.7930245721483824E-3</v>
      </c>
      <c r="Q173" s="8">
        <f t="shared" si="33"/>
        <v>-4.1245054196510756E-6</v>
      </c>
      <c r="R173" s="5">
        <f>SUM($Q$41:Q173)*0.1+$T$8</f>
        <v>4.0072038959320326E-5</v>
      </c>
      <c r="S173" s="5">
        <f>SUM($R$41:R173)+0</f>
        <v>7.7523844068496401E-3</v>
      </c>
      <c r="T173">
        <f t="shared" si="45"/>
        <v>5.6667363056086494E-5</v>
      </c>
      <c r="U173">
        <f t="shared" si="46"/>
        <v>9.1144143279084933E-3</v>
      </c>
      <c r="W173" s="1"/>
    </row>
    <row r="174" spans="2:23" x14ac:dyDescent="0.35">
      <c r="B174">
        <f t="shared" si="47"/>
        <v>13.299999999999969</v>
      </c>
      <c r="C174">
        <f t="shared" si="34"/>
        <v>-367.55259694786133</v>
      </c>
      <c r="D174">
        <f t="shared" si="35"/>
        <v>-381.9718634205488</v>
      </c>
      <c r="E174" s="2">
        <f t="shared" si="36"/>
        <v>-84.501218852390608</v>
      </c>
      <c r="F174">
        <f t="shared" si="37"/>
        <v>0</v>
      </c>
      <c r="G174">
        <f t="shared" si="38"/>
        <v>-1123.8662107367925</v>
      </c>
      <c r="H174">
        <f t="shared" si="39"/>
        <v>5080.2257834932871</v>
      </c>
      <c r="I174" s="2">
        <f t="shared" si="40"/>
        <v>5203.0538408617167</v>
      </c>
      <c r="J174" s="46">
        <f t="shared" si="41"/>
        <v>391.20705570388935</v>
      </c>
      <c r="K174">
        <f t="shared" si="42"/>
        <v>12.938933405412719</v>
      </c>
      <c r="L174">
        <f t="shared" si="43"/>
        <v>3.040162924204123E-2</v>
      </c>
      <c r="M174" s="46">
        <f t="shared" si="44"/>
        <v>12.93904055356837</v>
      </c>
      <c r="N174" s="8">
        <f t="shared" si="32"/>
        <v>9.1935065179234306E-7</v>
      </c>
      <c r="O174" s="5">
        <f>SUM($N$41:N174)*0.1+$N$8</f>
        <v>4.0159649367008705E-5</v>
      </c>
      <c r="P174" s="5">
        <f>SUM($O$41:O174)+0</f>
        <v>4.833184221515391E-3</v>
      </c>
      <c r="Q174" s="8">
        <f t="shared" si="33"/>
        <v>-4.1557516728302508E-6</v>
      </c>
      <c r="R174" s="5">
        <f>SUM($Q$41:Q174)*0.1+$T$8</f>
        <v>3.9656463792037301E-5</v>
      </c>
      <c r="S174" s="5">
        <f>SUM($R$41:R174)+0</f>
        <v>7.7920408706416778E-3</v>
      </c>
      <c r="T174">
        <f t="shared" si="45"/>
        <v>5.6439636407140758E-5</v>
      </c>
      <c r="U174">
        <f t="shared" si="46"/>
        <v>9.1692731799666461E-3</v>
      </c>
      <c r="W174" s="1"/>
    </row>
    <row r="175" spans="2:23" x14ac:dyDescent="0.35">
      <c r="B175">
        <f t="shared" si="47"/>
        <v>13.399999999999968</v>
      </c>
      <c r="C175">
        <f t="shared" si="34"/>
        <v>-367.55259694786133</v>
      </c>
      <c r="D175">
        <f t="shared" si="35"/>
        <v>-381.9718634205488</v>
      </c>
      <c r="E175" s="2">
        <f t="shared" si="36"/>
        <v>-84.501218852390608</v>
      </c>
      <c r="F175">
        <f t="shared" si="37"/>
        <v>0</v>
      </c>
      <c r="G175">
        <f t="shared" si="38"/>
        <v>-1132.3163326220315</v>
      </c>
      <c r="H175">
        <f t="shared" si="39"/>
        <v>5118.422969835342</v>
      </c>
      <c r="I175" s="2">
        <f t="shared" si="40"/>
        <v>5242.1745464321057</v>
      </c>
      <c r="J175" s="46">
        <f t="shared" si="41"/>
        <v>391.20705570388935</v>
      </c>
      <c r="K175">
        <f t="shared" si="42"/>
        <v>13.036218618987251</v>
      </c>
      <c r="L175">
        <f t="shared" si="43"/>
        <v>3.040162924204123E-2</v>
      </c>
      <c r="M175" s="46">
        <f t="shared" si="44"/>
        <v>13.036324967536348</v>
      </c>
      <c r="N175" s="8">
        <f t="shared" si="32"/>
        <v>9.2626306270807494E-7</v>
      </c>
      <c r="O175" s="5">
        <f>SUM($N$41:N175)*0.1+$N$8</f>
        <v>4.0252275673279513E-5</v>
      </c>
      <c r="P175" s="5">
        <f>SUM($O$41:O175)+0</f>
        <v>4.8734364971886705E-3</v>
      </c>
      <c r="Q175" s="8">
        <f t="shared" si="33"/>
        <v>-4.1869979260094251E-6</v>
      </c>
      <c r="R175" s="5">
        <f>SUM($Q$41:Q175)*0.1+$T$8</f>
        <v>3.9237763999436351E-5</v>
      </c>
      <c r="S175" s="5">
        <f>SUM($R$41:R175)+0</f>
        <v>7.8312786346411145E-3</v>
      </c>
      <c r="T175">
        <f t="shared" si="45"/>
        <v>5.6212523698488692E-5</v>
      </c>
      <c r="U175">
        <f t="shared" si="46"/>
        <v>9.2238445534124757E-3</v>
      </c>
      <c r="W175" s="1"/>
    </row>
    <row r="176" spans="2:23" x14ac:dyDescent="0.35">
      <c r="B176">
        <f t="shared" si="47"/>
        <v>13.499999999999968</v>
      </c>
      <c r="C176">
        <f t="shared" si="34"/>
        <v>-367.55259694786133</v>
      </c>
      <c r="D176">
        <f t="shared" si="35"/>
        <v>-381.9718634205488</v>
      </c>
      <c r="E176" s="2">
        <f t="shared" si="36"/>
        <v>-84.501218852390608</v>
      </c>
      <c r="F176">
        <f t="shared" si="37"/>
        <v>0</v>
      </c>
      <c r="G176">
        <f t="shared" si="38"/>
        <v>-1140.7664545072705</v>
      </c>
      <c r="H176">
        <f t="shared" si="39"/>
        <v>5156.6201561773969</v>
      </c>
      <c r="I176" s="2">
        <f t="shared" si="40"/>
        <v>5281.2952520024946</v>
      </c>
      <c r="J176" s="46">
        <f t="shared" si="41"/>
        <v>391.20705570388935</v>
      </c>
      <c r="K176">
        <f t="shared" si="42"/>
        <v>13.133503832561782</v>
      </c>
      <c r="L176">
        <f t="shared" si="43"/>
        <v>3.040162924204123E-2</v>
      </c>
      <c r="M176" s="46">
        <f t="shared" si="44"/>
        <v>13.133609393350204</v>
      </c>
      <c r="N176" s="8">
        <f t="shared" si="32"/>
        <v>9.3317547362380682E-7</v>
      </c>
      <c r="O176" s="5">
        <f>SUM($N$41:N176)*0.1+$N$8</f>
        <v>4.0345593220641894E-5</v>
      </c>
      <c r="P176" s="5">
        <f>SUM($O$41:O176)+0</f>
        <v>4.9137820904093122E-3</v>
      </c>
      <c r="Q176" s="8">
        <f t="shared" si="33"/>
        <v>-4.2182441791886003E-6</v>
      </c>
      <c r="R176" s="5">
        <f>SUM($Q$41:Q176)*0.1+$T$8</f>
        <v>3.8815939581517489E-5</v>
      </c>
      <c r="S176" s="5">
        <f>SUM($R$41:R176)+0</f>
        <v>7.8700945742226323E-3</v>
      </c>
      <c r="T176">
        <f t="shared" si="45"/>
        <v>5.5986105936397481E-5</v>
      </c>
      <c r="U176">
        <f t="shared" si="46"/>
        <v>9.2781271299349974E-3</v>
      </c>
      <c r="W176" s="1"/>
    </row>
    <row r="177" spans="2:23" x14ac:dyDescent="0.35">
      <c r="B177">
        <f t="shared" si="47"/>
        <v>13.599999999999968</v>
      </c>
      <c r="C177">
        <f t="shared" si="34"/>
        <v>-367.55259694786133</v>
      </c>
      <c r="D177">
        <f t="shared" si="35"/>
        <v>-381.9718634205488</v>
      </c>
      <c r="E177" s="2">
        <f t="shared" si="36"/>
        <v>-84.501218852390608</v>
      </c>
      <c r="F177">
        <f t="shared" si="37"/>
        <v>0</v>
      </c>
      <c r="G177">
        <f t="shared" si="38"/>
        <v>-1149.2165763925095</v>
      </c>
      <c r="H177">
        <f t="shared" si="39"/>
        <v>5194.8173425194509</v>
      </c>
      <c r="I177" s="2">
        <f t="shared" si="40"/>
        <v>5320.4159575728818</v>
      </c>
      <c r="J177" s="46">
        <f t="shared" si="41"/>
        <v>391.20705570388935</v>
      </c>
      <c r="K177">
        <f t="shared" si="42"/>
        <v>13.23078904613631</v>
      </c>
      <c r="L177">
        <f t="shared" si="43"/>
        <v>3.040162924204123E-2</v>
      </c>
      <c r="M177" s="46">
        <f t="shared" si="44"/>
        <v>13.230893830748634</v>
      </c>
      <c r="N177" s="8">
        <f t="shared" si="32"/>
        <v>9.400878845395387E-7</v>
      </c>
      <c r="O177" s="5">
        <f>SUM($N$41:N177)*0.1+$N$8</f>
        <v>4.043960200909585E-5</v>
      </c>
      <c r="P177" s="5">
        <f>SUM($O$41:O177)+0</f>
        <v>4.9542216924184082E-3</v>
      </c>
      <c r="Q177" s="8">
        <f t="shared" si="33"/>
        <v>-4.2494904323677747E-6</v>
      </c>
      <c r="R177" s="5">
        <f>SUM($Q$41:Q177)*0.1+$T$8</f>
        <v>3.8390990538280715E-5</v>
      </c>
      <c r="S177" s="5">
        <f>SUM($R$41:R177)+0</f>
        <v>7.9084855647609132E-3</v>
      </c>
      <c r="T177">
        <f t="shared" si="45"/>
        <v>5.5760465969757003E-5</v>
      </c>
      <c r="U177">
        <f t="shared" si="46"/>
        <v>9.3321196148388949E-3</v>
      </c>
      <c r="W177" s="1"/>
    </row>
    <row r="178" spans="2:23" x14ac:dyDescent="0.35">
      <c r="B178">
        <f t="shared" si="47"/>
        <v>13.699999999999967</v>
      </c>
      <c r="C178">
        <f t="shared" si="34"/>
        <v>-367.55259694786133</v>
      </c>
      <c r="D178">
        <f t="shared" si="35"/>
        <v>-381.9718634205488</v>
      </c>
      <c r="E178" s="2">
        <f t="shared" si="36"/>
        <v>-84.501218852390608</v>
      </c>
      <c r="F178">
        <f t="shared" si="37"/>
        <v>0</v>
      </c>
      <c r="G178">
        <f t="shared" si="38"/>
        <v>-1157.6666982777485</v>
      </c>
      <c r="H178">
        <f t="shared" si="39"/>
        <v>5233.0145288615058</v>
      </c>
      <c r="I178" s="2">
        <f t="shared" si="40"/>
        <v>5359.5366631432717</v>
      </c>
      <c r="J178" s="46">
        <f t="shared" si="41"/>
        <v>391.20705570388935</v>
      </c>
      <c r="K178">
        <f t="shared" si="42"/>
        <v>13.328074259710844</v>
      </c>
      <c r="L178">
        <f t="shared" si="43"/>
        <v>3.040162924204123E-2</v>
      </c>
      <c r="M178" s="46">
        <f t="shared" si="44"/>
        <v>13.328178279477976</v>
      </c>
      <c r="N178" s="8">
        <f t="shared" si="32"/>
        <v>9.4700029545527058E-7</v>
      </c>
      <c r="O178" s="5">
        <f>SUM($N$41:N178)*0.1+$N$8</f>
        <v>4.0534302038641373E-5</v>
      </c>
      <c r="P178" s="5">
        <f>SUM($O$41:O178)+0</f>
        <v>4.9947559944570497E-3</v>
      </c>
      <c r="Q178" s="8">
        <f t="shared" si="33"/>
        <v>-4.280736685546949E-6</v>
      </c>
      <c r="R178" s="5">
        <f>SUM($Q$41:Q178)*0.1+$T$8</f>
        <v>3.7962916869726016E-5</v>
      </c>
      <c r="S178" s="5">
        <f>SUM($R$41:R178)+0</f>
        <v>7.9464484816306399E-3</v>
      </c>
      <c r="T178">
        <f t="shared" si="45"/>
        <v>5.5535688516642466E-5</v>
      </c>
      <c r="U178">
        <f t="shared" si="46"/>
        <v>9.3858207374408406E-3</v>
      </c>
      <c r="W178" s="1"/>
    </row>
    <row r="179" spans="2:23" x14ac:dyDescent="0.35">
      <c r="B179">
        <f t="shared" si="47"/>
        <v>13.799999999999967</v>
      </c>
      <c r="C179">
        <f t="shared" si="34"/>
        <v>-367.55259694786133</v>
      </c>
      <c r="D179">
        <f t="shared" si="35"/>
        <v>-381.9718634205488</v>
      </c>
      <c r="E179" s="2">
        <f t="shared" si="36"/>
        <v>-84.501218852390608</v>
      </c>
      <c r="F179">
        <f t="shared" si="37"/>
        <v>0</v>
      </c>
      <c r="G179">
        <f t="shared" si="38"/>
        <v>-1166.1168201629876</v>
      </c>
      <c r="H179">
        <f t="shared" si="39"/>
        <v>5271.2117152035607</v>
      </c>
      <c r="I179" s="2">
        <f t="shared" si="40"/>
        <v>5398.6573687136606</v>
      </c>
      <c r="J179" s="46">
        <f t="shared" si="41"/>
        <v>391.20705570388935</v>
      </c>
      <c r="K179">
        <f t="shared" si="42"/>
        <v>13.425359473285377</v>
      </c>
      <c r="L179">
        <f t="shared" si="43"/>
        <v>3.040162924204123E-2</v>
      </c>
      <c r="M179" s="46">
        <f t="shared" si="44"/>
        <v>13.425462739291898</v>
      </c>
      <c r="N179" s="8">
        <f t="shared" si="32"/>
        <v>9.5391270637100236E-7</v>
      </c>
      <c r="O179" s="5">
        <f>SUM($N$41:N179)*0.1+$N$8</f>
        <v>4.0629693309278471E-5</v>
      </c>
      <c r="P179" s="5">
        <f>SUM($O$41:O179)+0</f>
        <v>5.0353856877663281E-3</v>
      </c>
      <c r="Q179" s="8">
        <f t="shared" si="33"/>
        <v>-4.3119829387261242E-6</v>
      </c>
      <c r="R179" s="5">
        <f>SUM($Q$41:Q179)*0.1+$T$8</f>
        <v>3.7531718575853405E-5</v>
      </c>
      <c r="S179" s="5">
        <f>SUM($R$41:R179)+0</f>
        <v>7.9839802002064936E-3</v>
      </c>
      <c r="T179">
        <f t="shared" si="45"/>
        <v>5.531186018986423E-5</v>
      </c>
      <c r="U179">
        <f t="shared" si="46"/>
        <v>9.439229251472352E-3</v>
      </c>
      <c r="W179" s="1"/>
    </row>
    <row r="180" spans="2:23" x14ac:dyDescent="0.35">
      <c r="B180">
        <f t="shared" si="47"/>
        <v>13.899999999999967</v>
      </c>
      <c r="C180">
        <f t="shared" si="34"/>
        <v>-367.55259694786133</v>
      </c>
      <c r="D180">
        <f t="shared" si="35"/>
        <v>-381.9718634205488</v>
      </c>
      <c r="E180" s="2">
        <f t="shared" si="36"/>
        <v>-84.501218852390608</v>
      </c>
      <c r="F180">
        <f t="shared" si="37"/>
        <v>0</v>
      </c>
      <c r="G180">
        <f t="shared" si="38"/>
        <v>-1174.5669420482266</v>
      </c>
      <c r="H180">
        <f t="shared" si="39"/>
        <v>5309.4089015456157</v>
      </c>
      <c r="I180" s="2">
        <f t="shared" si="40"/>
        <v>5437.7780742840496</v>
      </c>
      <c r="J180" s="46">
        <f t="shared" si="41"/>
        <v>391.20705570388935</v>
      </c>
      <c r="K180">
        <f t="shared" si="42"/>
        <v>13.522644686859909</v>
      </c>
      <c r="L180">
        <f t="shared" si="43"/>
        <v>3.040162924204123E-2</v>
      </c>
      <c r="M180" s="46">
        <f t="shared" si="44"/>
        <v>13.522747209951174</v>
      </c>
      <c r="N180" s="8">
        <f t="shared" si="32"/>
        <v>9.6082511728673434E-7</v>
      </c>
      <c r="O180" s="5">
        <f>SUM($N$41:N180)*0.1+$N$8</f>
        <v>4.0725775821007149E-5</v>
      </c>
      <c r="P180" s="5">
        <f>SUM($O$41:O180)+0</f>
        <v>5.0761114635873355E-3</v>
      </c>
      <c r="Q180" s="8">
        <f t="shared" si="33"/>
        <v>-4.3432291919052994E-6</v>
      </c>
      <c r="R180" s="5">
        <f>SUM($Q$41:Q180)*0.1+$T$8</f>
        <v>3.7097395656662883E-5</v>
      </c>
      <c r="S180" s="5">
        <f>SUM($R$41:R180)+0</f>
        <v>8.0210775958631571E-3</v>
      </c>
      <c r="T180">
        <f t="shared" si="45"/>
        <v>5.5089069521366224E-5</v>
      </c>
      <c r="U180">
        <f t="shared" si="46"/>
        <v>9.4923439354893079E-3</v>
      </c>
      <c r="W180" s="1"/>
    </row>
    <row r="181" spans="2:23" x14ac:dyDescent="0.35">
      <c r="B181">
        <f t="shared" si="47"/>
        <v>13.999999999999966</v>
      </c>
      <c r="C181">
        <f t="shared" si="34"/>
        <v>-367.55259694786133</v>
      </c>
      <c r="D181">
        <f t="shared" si="35"/>
        <v>-381.9718634205488</v>
      </c>
      <c r="E181" s="2">
        <f t="shared" si="36"/>
        <v>-84.501218852390608</v>
      </c>
      <c r="F181">
        <f t="shared" si="37"/>
        <v>0</v>
      </c>
      <c r="G181">
        <f t="shared" si="38"/>
        <v>-1183.0170639334656</v>
      </c>
      <c r="H181">
        <f t="shared" si="39"/>
        <v>5347.6060878876706</v>
      </c>
      <c r="I181" s="2">
        <f t="shared" si="40"/>
        <v>5476.8987798544385</v>
      </c>
      <c r="J181" s="46">
        <f t="shared" si="41"/>
        <v>391.20705570388935</v>
      </c>
      <c r="K181">
        <f t="shared" si="42"/>
        <v>13.619929900434441</v>
      </c>
      <c r="L181">
        <f t="shared" si="43"/>
        <v>3.040162924204123E-2</v>
      </c>
      <c r="M181" s="46">
        <f t="shared" si="44"/>
        <v>13.620031691223403</v>
      </c>
      <c r="N181" s="8">
        <f t="shared" si="32"/>
        <v>9.6773752820246611E-7</v>
      </c>
      <c r="O181" s="5">
        <f>SUM($N$41:N181)*0.1+$N$8</f>
        <v>4.0822549573827395E-5</v>
      </c>
      <c r="P181" s="5">
        <f>SUM($O$41:O181)+0</f>
        <v>5.1169340131611632E-3</v>
      </c>
      <c r="Q181" s="8">
        <f t="shared" si="33"/>
        <v>-4.3744754450844746E-6</v>
      </c>
      <c r="R181" s="5">
        <f>SUM($Q$41:Q181)*0.1+$T$8</f>
        <v>3.6659948112154429E-5</v>
      </c>
      <c r="S181" s="5">
        <f>SUM($R$41:R181)+0</f>
        <v>8.0577375439753116E-3</v>
      </c>
      <c r="T181">
        <f t="shared" si="45"/>
        <v>5.4867406985326457E-5</v>
      </c>
      <c r="U181">
        <f t="shared" si="46"/>
        <v>9.5451635932882212E-3</v>
      </c>
      <c r="W181" s="1"/>
    </row>
    <row r="182" spans="2:23" x14ac:dyDescent="0.35">
      <c r="B182">
        <f t="shared" si="47"/>
        <v>14.099999999999966</v>
      </c>
      <c r="C182">
        <f t="shared" si="34"/>
        <v>-367.55259694786133</v>
      </c>
      <c r="D182">
        <f t="shared" si="35"/>
        <v>-381.9718634205488</v>
      </c>
      <c r="E182" s="2">
        <f t="shared" si="36"/>
        <v>-84.501218852390608</v>
      </c>
      <c r="F182">
        <f t="shared" si="37"/>
        <v>0</v>
      </c>
      <c r="G182">
        <f t="shared" si="38"/>
        <v>-1191.4671858187046</v>
      </c>
      <c r="H182">
        <f t="shared" si="39"/>
        <v>5385.8032742297255</v>
      </c>
      <c r="I182" s="2">
        <f t="shared" si="40"/>
        <v>5516.0194854248275</v>
      </c>
      <c r="J182" s="46">
        <f t="shared" si="41"/>
        <v>391.20705570388935</v>
      </c>
      <c r="K182">
        <f t="shared" si="42"/>
        <v>13.717215114008972</v>
      </c>
      <c r="L182">
        <f t="shared" si="43"/>
        <v>3.040162924204123E-2</v>
      </c>
      <c r="M182" s="46">
        <f t="shared" si="44"/>
        <v>13.717316182882785</v>
      </c>
      <c r="N182" s="8">
        <f t="shared" si="32"/>
        <v>9.746499391181981E-7</v>
      </c>
      <c r="O182" s="5">
        <f>SUM($N$41:N182)*0.1+$N$8</f>
        <v>4.0920014567739215E-5</v>
      </c>
      <c r="P182" s="5">
        <f>SUM($O$41:O182)+0</f>
        <v>5.1578540277289024E-3</v>
      </c>
      <c r="Q182" s="8">
        <f t="shared" si="33"/>
        <v>-4.4057216982636489E-6</v>
      </c>
      <c r="R182" s="5">
        <f>SUM($Q$41:Q182)*0.1+$T$8</f>
        <v>3.6219375942328063E-5</v>
      </c>
      <c r="S182" s="5">
        <f>SUM($R$41:R182)+0</f>
        <v>8.0939569199176397E-3</v>
      </c>
      <c r="T182">
        <f t="shared" si="45"/>
        <v>5.4646965019804008E-5</v>
      </c>
      <c r="U182">
        <f t="shared" si="46"/>
        <v>9.5976870543293871E-3</v>
      </c>
      <c r="W182" s="1"/>
    </row>
    <row r="183" spans="2:23" x14ac:dyDescent="0.35">
      <c r="B183">
        <f t="shared" si="47"/>
        <v>14.199999999999966</v>
      </c>
      <c r="C183">
        <f t="shared" si="34"/>
        <v>-367.55259694786133</v>
      </c>
      <c r="D183">
        <f t="shared" si="35"/>
        <v>-381.9718634205488</v>
      </c>
      <c r="E183" s="2">
        <f t="shared" si="36"/>
        <v>-84.501218852390608</v>
      </c>
      <c r="F183">
        <f t="shared" si="37"/>
        <v>0</v>
      </c>
      <c r="G183">
        <f t="shared" si="38"/>
        <v>-1199.9173077039436</v>
      </c>
      <c r="H183">
        <f t="shared" si="39"/>
        <v>5424.0004605717795</v>
      </c>
      <c r="I183" s="2">
        <f t="shared" si="40"/>
        <v>5555.1401909952156</v>
      </c>
      <c r="J183" s="46">
        <f t="shared" si="41"/>
        <v>391.20705570388935</v>
      </c>
      <c r="K183">
        <f t="shared" si="42"/>
        <v>13.814500327583502</v>
      </c>
      <c r="L183">
        <f t="shared" si="43"/>
        <v>3.040162924204123E-2</v>
      </c>
      <c r="M183" s="46">
        <f t="shared" si="44"/>
        <v>13.81460068470987</v>
      </c>
      <c r="N183" s="8">
        <f t="shared" si="32"/>
        <v>9.8156235003393009E-7</v>
      </c>
      <c r="O183" s="5">
        <f>SUM($N$41:N183)*0.1+$N$8</f>
        <v>4.1018170802742609E-5</v>
      </c>
      <c r="P183" s="5">
        <f>SUM($O$41:O183)+0</f>
        <v>5.1988721985316453E-3</v>
      </c>
      <c r="Q183" s="8">
        <f t="shared" si="33"/>
        <v>-4.4369679514428233E-6</v>
      </c>
      <c r="R183" s="5">
        <f>SUM($Q$41:Q183)*0.1+$T$8</f>
        <v>3.5775679147183785E-5</v>
      </c>
      <c r="S183" s="5">
        <f>SUM($R$41:R183)+0</f>
        <v>8.1297325990648227E-3</v>
      </c>
      <c r="T183">
        <f t="shared" si="45"/>
        <v>5.4427838046768008E-5</v>
      </c>
      <c r="U183">
        <f t="shared" si="46"/>
        <v>9.649913174167038E-3</v>
      </c>
      <c r="W183" s="1"/>
    </row>
    <row r="184" spans="2:23" x14ac:dyDescent="0.35">
      <c r="B184">
        <f t="shared" si="47"/>
        <v>14.299999999999965</v>
      </c>
      <c r="C184">
        <f t="shared" si="34"/>
        <v>-367.55259694786133</v>
      </c>
      <c r="D184">
        <f t="shared" si="35"/>
        <v>-381.9718634205488</v>
      </c>
      <c r="E184" s="2">
        <f t="shared" si="36"/>
        <v>-84.501218852390608</v>
      </c>
      <c r="F184">
        <f t="shared" si="37"/>
        <v>0</v>
      </c>
      <c r="G184">
        <f t="shared" si="38"/>
        <v>-1208.3674295891828</v>
      </c>
      <c r="H184">
        <f t="shared" si="39"/>
        <v>5462.1976469138344</v>
      </c>
      <c r="I184" s="2">
        <f t="shared" si="40"/>
        <v>5594.2608965656045</v>
      </c>
      <c r="J184" s="46">
        <f t="shared" si="41"/>
        <v>391.20705570388935</v>
      </c>
      <c r="K184">
        <f t="shared" si="42"/>
        <v>13.911785541158034</v>
      </c>
      <c r="L184">
        <f t="shared" si="43"/>
        <v>3.040162924204123E-2</v>
      </c>
      <c r="M184" s="46">
        <f t="shared" si="44"/>
        <v>13.91188519649136</v>
      </c>
      <c r="N184" s="8">
        <f t="shared" si="32"/>
        <v>9.8847476094966207E-7</v>
      </c>
      <c r="O184" s="5">
        <f>SUM($N$41:N184)*0.1+$N$8</f>
        <v>4.111701827883757E-5</v>
      </c>
      <c r="P184" s="5">
        <f>SUM($O$41:O184)+0</f>
        <v>5.2399892168104832E-3</v>
      </c>
      <c r="Q184" s="8">
        <f t="shared" si="33"/>
        <v>-4.4682142046219984E-6</v>
      </c>
      <c r="R184" s="5">
        <f>SUM($Q$41:Q184)*0.1+$T$8</f>
        <v>3.5328857726721582E-5</v>
      </c>
      <c r="S184" s="5">
        <f>SUM($R$41:R184)+0</f>
        <v>8.1650614567915451E-3</v>
      </c>
      <c r="T184">
        <f t="shared" si="45"/>
        <v>5.4210122490335675E-5</v>
      </c>
      <c r="U184">
        <f t="shared" si="46"/>
        <v>9.7018408348865937E-3</v>
      </c>
      <c r="W184" s="1"/>
    </row>
    <row r="185" spans="2:23" x14ac:dyDescent="0.35">
      <c r="B185">
        <f t="shared" si="47"/>
        <v>14.399999999999965</v>
      </c>
      <c r="C185">
        <f t="shared" si="34"/>
        <v>-367.55259694786133</v>
      </c>
      <c r="D185">
        <f t="shared" si="35"/>
        <v>-381.9718634205488</v>
      </c>
      <c r="E185" s="2">
        <f t="shared" si="36"/>
        <v>-84.501218852390608</v>
      </c>
      <c r="F185">
        <f t="shared" si="37"/>
        <v>0</v>
      </c>
      <c r="G185">
        <f t="shared" si="38"/>
        <v>-1216.8175514744219</v>
      </c>
      <c r="H185">
        <f t="shared" si="39"/>
        <v>5500.3948332558894</v>
      </c>
      <c r="I185" s="2">
        <f t="shared" si="40"/>
        <v>5633.3816021359935</v>
      </c>
      <c r="J185" s="46">
        <f t="shared" si="41"/>
        <v>391.20705570388935</v>
      </c>
      <c r="K185">
        <f t="shared" si="42"/>
        <v>14.009070754732566</v>
      </c>
      <c r="L185">
        <f t="shared" si="43"/>
        <v>3.040162924204123E-2</v>
      </c>
      <c r="M185" s="46">
        <f t="shared" si="44"/>
        <v>14.009169718019871</v>
      </c>
      <c r="N185" s="8">
        <f t="shared" si="32"/>
        <v>9.9538717186539385E-7</v>
      </c>
      <c r="O185" s="5">
        <f>SUM($N$41:N185)*0.1+$N$8</f>
        <v>4.1216556996024112E-5</v>
      </c>
      <c r="P185" s="5">
        <f>SUM($O$41:O185)+0</f>
        <v>5.2812057738065073E-3</v>
      </c>
      <c r="Q185" s="8">
        <f t="shared" si="33"/>
        <v>-4.4994604578011728E-6</v>
      </c>
      <c r="R185" s="5">
        <f>SUM($Q$41:Q185)*0.1+$T$8</f>
        <v>3.4878911680941468E-5</v>
      </c>
      <c r="S185" s="5">
        <f>SUM($R$41:R185)+0</f>
        <v>8.1999403684724862E-3</v>
      </c>
      <c r="T185">
        <f t="shared" si="45"/>
        <v>5.3993916793037147E-5</v>
      </c>
      <c r="U185">
        <f t="shared" si="46"/>
        <v>9.7534689455491628E-3</v>
      </c>
      <c r="W185" s="1"/>
    </row>
    <row r="186" spans="2:23" x14ac:dyDescent="0.35">
      <c r="B186">
        <f t="shared" si="47"/>
        <v>14.499999999999964</v>
      </c>
      <c r="C186">
        <f t="shared" si="34"/>
        <v>-367.55259694786133</v>
      </c>
      <c r="D186">
        <f t="shared" si="35"/>
        <v>-381.9718634205488</v>
      </c>
      <c r="E186" s="2">
        <f t="shared" si="36"/>
        <v>-84.501218852390608</v>
      </c>
      <c r="F186">
        <f t="shared" si="37"/>
        <v>0</v>
      </c>
      <c r="G186">
        <f t="shared" si="38"/>
        <v>-1225.2676733596609</v>
      </c>
      <c r="H186">
        <f t="shared" si="39"/>
        <v>5538.5920195979443</v>
      </c>
      <c r="I186" s="2">
        <f t="shared" si="40"/>
        <v>5672.5023077063825</v>
      </c>
      <c r="J186" s="46">
        <f t="shared" si="41"/>
        <v>391.20705570388935</v>
      </c>
      <c r="K186">
        <f t="shared" si="42"/>
        <v>14.106355968307099</v>
      </c>
      <c r="L186">
        <f t="shared" si="43"/>
        <v>3.040162924204123E-2</v>
      </c>
      <c r="M186" s="46">
        <f t="shared" si="44"/>
        <v>14.106454249093748</v>
      </c>
      <c r="N186" s="8">
        <f t="shared" si="32"/>
        <v>1.0022995827811258E-6</v>
      </c>
      <c r="O186" s="5">
        <f>SUM($N$41:N186)*0.1+$N$8</f>
        <v>4.1316786954302229E-5</v>
      </c>
      <c r="P186" s="5">
        <f>SUM($O$41:O186)+0</f>
        <v>5.3225225607608099E-3</v>
      </c>
      <c r="Q186" s="8">
        <f t="shared" si="33"/>
        <v>-4.530706710980348E-6</v>
      </c>
      <c r="R186" s="5">
        <f>SUM($Q$41:Q186)*0.1+$T$8</f>
        <v>3.4425841009843428E-5</v>
      </c>
      <c r="S186" s="5">
        <f>SUM($R$41:R186)+0</f>
        <v>8.234366209482329E-3</v>
      </c>
      <c r="T186">
        <f t="shared" si="45"/>
        <v>5.3779321429915942E-5</v>
      </c>
      <c r="U186">
        <f t="shared" si="46"/>
        <v>9.8047964426433761E-3</v>
      </c>
      <c r="W186" s="1"/>
    </row>
    <row r="187" spans="2:23" x14ac:dyDescent="0.35">
      <c r="B187">
        <f t="shared" si="47"/>
        <v>14.599999999999964</v>
      </c>
      <c r="C187">
        <f t="shared" si="34"/>
        <v>-367.55259694786133</v>
      </c>
      <c r="D187">
        <f t="shared" si="35"/>
        <v>-381.9718634205488</v>
      </c>
      <c r="E187" s="2">
        <f t="shared" si="36"/>
        <v>-84.501218852390608</v>
      </c>
      <c r="F187">
        <f t="shared" si="37"/>
        <v>0</v>
      </c>
      <c r="G187">
        <f t="shared" si="38"/>
        <v>-1233.7177952448999</v>
      </c>
      <c r="H187">
        <f t="shared" si="39"/>
        <v>5576.7892059399992</v>
      </c>
      <c r="I187" s="2">
        <f t="shared" si="40"/>
        <v>5711.6230132767714</v>
      </c>
      <c r="J187" s="46">
        <f t="shared" si="41"/>
        <v>391.20705570388935</v>
      </c>
      <c r="K187">
        <f t="shared" si="42"/>
        <v>14.203641181881631</v>
      </c>
      <c r="L187">
        <f t="shared" si="43"/>
        <v>3.040162924204123E-2</v>
      </c>
      <c r="M187" s="46">
        <f t="shared" si="44"/>
        <v>14.203738789516848</v>
      </c>
      <c r="N187" s="8">
        <f t="shared" si="32"/>
        <v>1.0092119936968576E-6</v>
      </c>
      <c r="O187" s="5">
        <f>SUM($N$41:N187)*0.1+$N$8</f>
        <v>4.1417708153671912E-5</v>
      </c>
      <c r="P187" s="5">
        <f>SUM($O$41:O187)+0</f>
        <v>5.363940268914482E-3</v>
      </c>
      <c r="Q187" s="8">
        <f t="shared" si="33"/>
        <v>-4.5619529641595232E-6</v>
      </c>
      <c r="R187" s="5">
        <f>SUM($Q$41:Q187)*0.1+$T$8</f>
        <v>3.3969645713427476E-5</v>
      </c>
      <c r="S187" s="5">
        <f>SUM($R$41:R187)+0</f>
        <v>8.2683358551957561E-3</v>
      </c>
      <c r="T187">
        <f t="shared" si="45"/>
        <v>5.3566438920265383E-5</v>
      </c>
      <c r="U187">
        <f t="shared" si="46"/>
        <v>9.855822290544717E-3</v>
      </c>
      <c r="W187" s="1"/>
    </row>
    <row r="188" spans="2:23" x14ac:dyDescent="0.35">
      <c r="B188">
        <f t="shared" si="47"/>
        <v>14.699999999999964</v>
      </c>
      <c r="C188">
        <f t="shared" si="34"/>
        <v>-367.55259694786133</v>
      </c>
      <c r="D188">
        <f t="shared" si="35"/>
        <v>-381.9718634205488</v>
      </c>
      <c r="E188" s="2">
        <f t="shared" si="36"/>
        <v>-84.501218852390608</v>
      </c>
      <c r="F188">
        <f t="shared" si="37"/>
        <v>0</v>
      </c>
      <c r="G188">
        <f t="shared" si="38"/>
        <v>-1242.1679171301389</v>
      </c>
      <c r="H188">
        <f t="shared" si="39"/>
        <v>5614.9863922820532</v>
      </c>
      <c r="I188" s="2">
        <f t="shared" si="40"/>
        <v>5750.7437188471595</v>
      </c>
      <c r="J188" s="46">
        <f t="shared" si="41"/>
        <v>391.20705570388935</v>
      </c>
      <c r="K188">
        <f t="shared" si="42"/>
        <v>14.300926395456161</v>
      </c>
      <c r="L188">
        <f t="shared" si="43"/>
        <v>3.040162924204123E-2</v>
      </c>
      <c r="M188" s="46">
        <f t="shared" si="44"/>
        <v>14.301023339098377</v>
      </c>
      <c r="N188" s="8">
        <f t="shared" si="32"/>
        <v>1.0161244046125896E-6</v>
      </c>
      <c r="O188" s="5">
        <f>SUM($N$41:N188)*0.1+$N$8</f>
        <v>4.151932059413317E-5</v>
      </c>
      <c r="P188" s="5">
        <f>SUM($O$41:O188)+0</f>
        <v>5.4054595895086151E-3</v>
      </c>
      <c r="Q188" s="8">
        <f t="shared" si="33"/>
        <v>-4.5931992173386975E-6</v>
      </c>
      <c r="R188" s="5">
        <f>SUM($Q$41:Q188)*0.1+$T$8</f>
        <v>3.3510325791693607E-5</v>
      </c>
      <c r="S188" s="5">
        <f>SUM($R$41:R188)+0</f>
        <v>8.3018461809874506E-3</v>
      </c>
      <c r="T188">
        <f t="shared" si="45"/>
        <v>5.3355373836792265E-5</v>
      </c>
      <c r="U188">
        <f t="shared" si="46"/>
        <v>9.9065454819824341E-3</v>
      </c>
      <c r="W188" s="1"/>
    </row>
    <row r="189" spans="2:23" x14ac:dyDescent="0.35">
      <c r="B189">
        <f t="shared" si="47"/>
        <v>14.799999999999963</v>
      </c>
      <c r="C189">
        <f t="shared" si="34"/>
        <v>-367.55259694786133</v>
      </c>
      <c r="D189">
        <f t="shared" si="35"/>
        <v>-381.9718634205488</v>
      </c>
      <c r="E189" s="2">
        <f t="shared" si="36"/>
        <v>-84.501218852390608</v>
      </c>
      <c r="F189">
        <f t="shared" si="37"/>
        <v>0</v>
      </c>
      <c r="G189">
        <f t="shared" si="38"/>
        <v>-1250.6180390153779</v>
      </c>
      <c r="H189">
        <f t="shared" si="39"/>
        <v>5653.1835786241081</v>
      </c>
      <c r="I189" s="2">
        <f t="shared" si="40"/>
        <v>5789.8644244175484</v>
      </c>
      <c r="J189" s="46">
        <f t="shared" si="41"/>
        <v>391.20705570388935</v>
      </c>
      <c r="K189">
        <f t="shared" si="42"/>
        <v>14.398211609030692</v>
      </c>
      <c r="L189">
        <f t="shared" si="43"/>
        <v>3.040162924204123E-2</v>
      </c>
      <c r="M189" s="46">
        <f t="shared" si="44"/>
        <v>14.398307897652693</v>
      </c>
      <c r="N189" s="8">
        <f t="shared" si="32"/>
        <v>1.0230368155283214E-6</v>
      </c>
      <c r="O189" s="5">
        <f>SUM($N$41:N189)*0.1+$N$8</f>
        <v>4.1621624275686002E-5</v>
      </c>
      <c r="P189" s="5">
        <f>SUM($O$41:O189)+0</f>
        <v>5.4470812137843013E-3</v>
      </c>
      <c r="Q189" s="8">
        <f t="shared" si="33"/>
        <v>-4.6244454705178718E-6</v>
      </c>
      <c r="R189" s="5">
        <f>SUM($Q$41:Q189)*0.1+$T$8</f>
        <v>3.3047881244641818E-5</v>
      </c>
      <c r="S189" s="5">
        <f>SUM($R$41:R189)+0</f>
        <v>8.3348940622320917E-3</v>
      </c>
      <c r="T189">
        <f t="shared" si="45"/>
        <v>5.3146232811990758E-5</v>
      </c>
      <c r="U189">
        <f t="shared" si="46"/>
        <v>9.9569650385141779E-3</v>
      </c>
      <c r="W189" s="1"/>
    </row>
    <row r="190" spans="2:23" x14ac:dyDescent="0.35">
      <c r="B190">
        <f t="shared" si="47"/>
        <v>14.899999999999963</v>
      </c>
      <c r="C190">
        <f t="shared" si="34"/>
        <v>-367.55259694786133</v>
      </c>
      <c r="D190">
        <f t="shared" si="35"/>
        <v>-381.9718634205488</v>
      </c>
      <c r="E190" s="2">
        <f t="shared" si="36"/>
        <v>-84.501218852390608</v>
      </c>
      <c r="F190">
        <f t="shared" si="37"/>
        <v>0</v>
      </c>
      <c r="G190">
        <f t="shared" si="38"/>
        <v>-1259.0681609006169</v>
      </c>
      <c r="H190">
        <f t="shared" si="39"/>
        <v>5691.380764966163</v>
      </c>
      <c r="I190" s="2">
        <f t="shared" si="40"/>
        <v>5828.9851299879374</v>
      </c>
      <c r="J190" s="46">
        <f t="shared" si="41"/>
        <v>391.20705570388935</v>
      </c>
      <c r="K190">
        <f t="shared" si="42"/>
        <v>14.495496822605224</v>
      </c>
      <c r="L190">
        <f t="shared" si="43"/>
        <v>3.040162924204123E-2</v>
      </c>
      <c r="M190" s="46">
        <f t="shared" si="44"/>
        <v>14.49559246499914</v>
      </c>
      <c r="N190" s="8">
        <f t="shared" si="32"/>
        <v>1.0299492264440533E-6</v>
      </c>
      <c r="O190" s="5">
        <f>SUM($N$41:N190)*0.1+$N$8</f>
        <v>4.1724619198330409E-5</v>
      </c>
      <c r="P190" s="5">
        <f>SUM($O$41:O190)+0</f>
        <v>5.4888058329826319E-3</v>
      </c>
      <c r="Q190" s="8">
        <f t="shared" si="33"/>
        <v>-4.655691723697047E-6</v>
      </c>
      <c r="R190" s="5">
        <f>SUM($Q$41:Q190)*0.1+$T$8</f>
        <v>3.2582312072272118E-5</v>
      </c>
      <c r="S190" s="5">
        <f>SUM($R$41:R190)+0</f>
        <v>8.367476374304364E-3</v>
      </c>
      <c r="T190">
        <f t="shared" si="45"/>
        <v>5.2939124541501551E-5</v>
      </c>
      <c r="U190">
        <f t="shared" si="46"/>
        <v>1.0007080011008499E-2</v>
      </c>
      <c r="W190" s="1"/>
    </row>
    <row r="191" spans="2:23" x14ac:dyDescent="0.35">
      <c r="B191">
        <f t="shared" si="47"/>
        <v>14.999999999999963</v>
      </c>
      <c r="C191">
        <f t="shared" si="34"/>
        <v>-367.55259694786133</v>
      </c>
      <c r="D191">
        <f t="shared" si="35"/>
        <v>-381.9718634205488</v>
      </c>
      <c r="E191" s="2">
        <f t="shared" si="36"/>
        <v>-84.501218852390608</v>
      </c>
      <c r="F191">
        <f t="shared" si="37"/>
        <v>0</v>
      </c>
      <c r="G191">
        <f t="shared" si="38"/>
        <v>-1267.5182827858559</v>
      </c>
      <c r="H191">
        <f t="shared" si="39"/>
        <v>5729.577951308218</v>
      </c>
      <c r="I191" s="2">
        <f t="shared" si="40"/>
        <v>5868.1058355583264</v>
      </c>
      <c r="J191" s="46">
        <f t="shared" si="41"/>
        <v>391.20705570388935</v>
      </c>
      <c r="K191">
        <f t="shared" si="42"/>
        <v>14.592782036179756</v>
      </c>
      <c r="L191">
        <f t="shared" si="43"/>
        <v>3.040162924204123E-2</v>
      </c>
      <c r="M191" s="46">
        <f t="shared" si="44"/>
        <v>14.592877040961879</v>
      </c>
      <c r="N191" s="8">
        <f t="shared" si="32"/>
        <v>1.0368616373597851E-6</v>
      </c>
      <c r="O191" s="5">
        <f>SUM($N$41:N191)*0.1+$N$8</f>
        <v>4.1828305362066382E-5</v>
      </c>
      <c r="P191" s="5">
        <f>SUM($O$41:O191)+0</f>
        <v>5.5306341383446981E-3</v>
      </c>
      <c r="Q191" s="8">
        <f t="shared" si="33"/>
        <v>-4.6869379768762222E-6</v>
      </c>
      <c r="R191" s="5">
        <f>SUM($Q$41:Q191)*0.1+$T$8</f>
        <v>3.2113618274584493E-5</v>
      </c>
      <c r="S191" s="5">
        <f>SUM($R$41:R191)+0</f>
        <v>8.3995899925789486E-3</v>
      </c>
      <c r="T191">
        <f t="shared" si="45"/>
        <v>5.2734159784223342E-5</v>
      </c>
      <c r="U191">
        <f t="shared" si="46"/>
        <v>1.0056889480135308E-2</v>
      </c>
      <c r="W191" s="1"/>
    </row>
    <row r="192" spans="2:23" x14ac:dyDescent="0.35">
      <c r="B192">
        <f t="shared" si="47"/>
        <v>15.099999999999962</v>
      </c>
      <c r="C192">
        <f t="shared" si="34"/>
        <v>-367.55259694786133</v>
      </c>
      <c r="D192">
        <f t="shared" si="35"/>
        <v>-381.9718634205488</v>
      </c>
      <c r="E192" s="2">
        <f t="shared" si="36"/>
        <v>-84.501218852390608</v>
      </c>
      <c r="F192">
        <f t="shared" si="37"/>
        <v>0</v>
      </c>
      <c r="G192">
        <f t="shared" si="38"/>
        <v>-1275.968404671095</v>
      </c>
      <c r="H192">
        <f t="shared" si="39"/>
        <v>5767.7751376502729</v>
      </c>
      <c r="I192" s="2">
        <f t="shared" si="40"/>
        <v>5907.2265411287153</v>
      </c>
      <c r="J192" s="46">
        <f t="shared" si="41"/>
        <v>391.20705570388935</v>
      </c>
      <c r="K192">
        <f t="shared" si="42"/>
        <v>14.690067249754287</v>
      </c>
      <c r="L192">
        <f t="shared" si="43"/>
        <v>3.040162924204123E-2</v>
      </c>
      <c r="M192" s="46">
        <f t="shared" si="44"/>
        <v>14.690161625369722</v>
      </c>
      <c r="N192" s="8">
        <f t="shared" si="32"/>
        <v>1.0437740482755171E-6</v>
      </c>
      <c r="O192" s="5">
        <f>SUM($N$41:N192)*0.1+$N$8</f>
        <v>4.1932682766893937E-5</v>
      </c>
      <c r="P192" s="5">
        <f>SUM($O$41:O192)+0</f>
        <v>5.5725668211115921E-3</v>
      </c>
      <c r="Q192" s="8">
        <f t="shared" si="33"/>
        <v>-4.7181842300553965E-6</v>
      </c>
      <c r="R192" s="5">
        <f>SUM($Q$41:Q192)*0.1+$T$8</f>
        <v>3.1641799851578956E-5</v>
      </c>
      <c r="S192" s="5">
        <f>SUM($R$41:R192)+0</f>
        <v>8.4312317924305283E-3</v>
      </c>
      <c r="T192">
        <f t="shared" si="45"/>
        <v>5.2531451358936828E-5</v>
      </c>
      <c r="U192">
        <f t="shared" si="46"/>
        <v>1.0106392556864446E-2</v>
      </c>
      <c r="W192" s="1"/>
    </row>
    <row r="193" spans="2:23" x14ac:dyDescent="0.35">
      <c r="B193">
        <f t="shared" si="47"/>
        <v>15.199999999999962</v>
      </c>
      <c r="C193">
        <f t="shared" si="34"/>
        <v>-367.55259694786133</v>
      </c>
      <c r="D193">
        <f t="shared" si="35"/>
        <v>-381.9718634205488</v>
      </c>
      <c r="E193" s="2">
        <f t="shared" si="36"/>
        <v>-84.501218852390608</v>
      </c>
      <c r="F193">
        <f t="shared" si="37"/>
        <v>0</v>
      </c>
      <c r="G193">
        <f t="shared" si="38"/>
        <v>-1284.418526556334</v>
      </c>
      <c r="H193">
        <f t="shared" si="39"/>
        <v>5805.9723239923269</v>
      </c>
      <c r="I193" s="2">
        <f t="shared" si="40"/>
        <v>5946.3472466991025</v>
      </c>
      <c r="J193" s="46">
        <f t="shared" si="41"/>
        <v>391.20705570388935</v>
      </c>
      <c r="K193">
        <f t="shared" si="42"/>
        <v>14.787352463328816</v>
      </c>
      <c r="L193">
        <f t="shared" si="43"/>
        <v>3.040162924204123E-2</v>
      </c>
      <c r="M193" s="46">
        <f t="shared" si="44"/>
        <v>14.787446218055994</v>
      </c>
      <c r="N193" s="8">
        <f t="shared" si="32"/>
        <v>1.0506864591912489E-6</v>
      </c>
      <c r="O193" s="5">
        <f>SUM($N$41:N193)*0.1+$N$8</f>
        <v>4.2037751412813066E-5</v>
      </c>
      <c r="P193" s="5">
        <f>SUM($O$41:O193)+0</f>
        <v>5.6146045725244051E-3</v>
      </c>
      <c r="Q193" s="8">
        <f t="shared" si="33"/>
        <v>-4.7494304832345709E-6</v>
      </c>
      <c r="R193" s="5">
        <f>SUM($Q$41:Q193)*0.1+$T$8</f>
        <v>3.1166856803255494E-5</v>
      </c>
      <c r="S193" s="5">
        <f>SUM($R$41:R193)+0</f>
        <v>8.4623986492337842E-3</v>
      </c>
      <c r="T193">
        <f t="shared" si="45"/>
        <v>5.2331114137194709E-5</v>
      </c>
      <c r="U193">
        <f t="shared" si="46"/>
        <v>1.0155588382972487E-2</v>
      </c>
      <c r="W193" s="1"/>
    </row>
    <row r="194" spans="2:23" x14ac:dyDescent="0.35">
      <c r="B194">
        <f t="shared" si="47"/>
        <v>15.299999999999962</v>
      </c>
      <c r="C194">
        <f t="shared" si="34"/>
        <v>-367.55259694786133</v>
      </c>
      <c r="D194">
        <f t="shared" si="35"/>
        <v>-381.9718634205488</v>
      </c>
      <c r="E194" s="2">
        <f t="shared" si="36"/>
        <v>-84.501218852390608</v>
      </c>
      <c r="F194">
        <f t="shared" si="37"/>
        <v>0</v>
      </c>
      <c r="G194">
        <f t="shared" si="38"/>
        <v>-1292.868648441573</v>
      </c>
      <c r="H194">
        <f t="shared" si="39"/>
        <v>5844.1695103343818</v>
      </c>
      <c r="I194" s="2">
        <f t="shared" si="40"/>
        <v>5985.4679522694923</v>
      </c>
      <c r="J194" s="46">
        <f t="shared" si="41"/>
        <v>391.20705570388935</v>
      </c>
      <c r="K194">
        <f t="shared" si="42"/>
        <v>14.884637676903351</v>
      </c>
      <c r="L194">
        <f t="shared" si="43"/>
        <v>3.040162924204123E-2</v>
      </c>
      <c r="M194" s="46">
        <f t="shared" si="44"/>
        <v>14.884730818858381</v>
      </c>
      <c r="N194" s="8">
        <f t="shared" si="32"/>
        <v>1.0575988701069809E-6</v>
      </c>
      <c r="O194" s="5">
        <f>SUM($N$41:N194)*0.1+$N$8</f>
        <v>4.2143511299823762E-5</v>
      </c>
      <c r="P194" s="5">
        <f>SUM($O$41:O194)+0</f>
        <v>5.6567480838242284E-3</v>
      </c>
      <c r="Q194" s="8">
        <f t="shared" si="33"/>
        <v>-4.7806767364137461E-6</v>
      </c>
      <c r="R194" s="5">
        <f>SUM($Q$41:Q194)*0.1+$T$8</f>
        <v>3.068878912961412E-5</v>
      </c>
      <c r="S194" s="5">
        <f>SUM($R$41:R194)+0</f>
        <v>8.4930874383633975E-3</v>
      </c>
      <c r="T194">
        <f t="shared" si="45"/>
        <v>5.2133265032225777E-5</v>
      </c>
      <c r="U194">
        <f t="shared" si="46"/>
        <v>1.0204476131557916E-2</v>
      </c>
      <c r="W194" s="1"/>
    </row>
    <row r="195" spans="2:23" x14ac:dyDescent="0.35">
      <c r="B195">
        <f t="shared" si="47"/>
        <v>15.399999999999961</v>
      </c>
      <c r="C195">
        <f t="shared" si="34"/>
        <v>-367.55259694786133</v>
      </c>
      <c r="D195">
        <f t="shared" si="35"/>
        <v>-381.9718634205488</v>
      </c>
      <c r="E195" s="2">
        <f t="shared" si="36"/>
        <v>-84.501218852390608</v>
      </c>
      <c r="F195">
        <f t="shared" si="37"/>
        <v>0</v>
      </c>
      <c r="G195">
        <f t="shared" si="38"/>
        <v>-1301.318770326812</v>
      </c>
      <c r="H195">
        <f t="shared" si="39"/>
        <v>5882.3666966764367</v>
      </c>
      <c r="I195" s="2">
        <f t="shared" si="40"/>
        <v>6024.5886578398804</v>
      </c>
      <c r="J195" s="46">
        <f t="shared" si="41"/>
        <v>391.20705570388935</v>
      </c>
      <c r="K195">
        <f t="shared" si="42"/>
        <v>14.981922890477879</v>
      </c>
      <c r="L195">
        <f t="shared" si="43"/>
        <v>3.040162924204123E-2</v>
      </c>
      <c r="M195" s="46">
        <f t="shared" si="44"/>
        <v>14.982015427618768</v>
      </c>
      <c r="N195" s="8">
        <f t="shared" si="32"/>
        <v>1.0645112810227126E-6</v>
      </c>
      <c r="O195" s="5">
        <f>SUM($N$41:N195)*0.1+$N$8</f>
        <v>4.2249962427926032E-5</v>
      </c>
      <c r="P195" s="5">
        <f>SUM($O$41:O195)+0</f>
        <v>5.6989980462521543E-3</v>
      </c>
      <c r="Q195" s="8">
        <f t="shared" si="33"/>
        <v>-4.8119229895929204E-6</v>
      </c>
      <c r="R195" s="5">
        <f>SUM($Q$41:Q195)*0.1+$T$8</f>
        <v>3.0207596830654828E-5</v>
      </c>
      <c r="S195" s="5">
        <f>SUM($R$41:R195)+0</f>
        <v>8.5232950351940527E-3</v>
      </c>
      <c r="T195">
        <f t="shared" si="45"/>
        <v>5.1938022983596027E-5</v>
      </c>
      <c r="U195">
        <f t="shared" si="46"/>
        <v>1.0253055007564793E-2</v>
      </c>
      <c r="W195" s="1"/>
    </row>
    <row r="196" spans="2:23" x14ac:dyDescent="0.35">
      <c r="B196">
        <f t="shared" si="47"/>
        <v>15.499999999999961</v>
      </c>
      <c r="C196">
        <f t="shared" si="34"/>
        <v>-367.55259694786133</v>
      </c>
      <c r="D196">
        <f t="shared" si="35"/>
        <v>-381.9718634205488</v>
      </c>
      <c r="E196" s="2">
        <f t="shared" si="36"/>
        <v>-84.501218852390608</v>
      </c>
      <c r="F196">
        <f t="shared" si="37"/>
        <v>0</v>
      </c>
      <c r="G196">
        <f t="shared" si="38"/>
        <v>-1309.768892212051</v>
      </c>
      <c r="H196">
        <f t="shared" si="39"/>
        <v>5920.5638830184917</v>
      </c>
      <c r="I196" s="2">
        <f t="shared" si="40"/>
        <v>6063.7093634102703</v>
      </c>
      <c r="J196" s="46">
        <f t="shared" si="41"/>
        <v>391.20705570388935</v>
      </c>
      <c r="K196">
        <f t="shared" si="42"/>
        <v>15.079208104052414</v>
      </c>
      <c r="L196">
        <f t="shared" si="43"/>
        <v>3.040162924204123E-2</v>
      </c>
      <c r="M196" s="46">
        <f t="shared" si="44"/>
        <v>15.079300044183142</v>
      </c>
      <c r="N196" s="8">
        <f t="shared" si="32"/>
        <v>1.0714236919384446E-6</v>
      </c>
      <c r="O196" s="5">
        <f>SUM($N$41:N196)*0.1+$N$8</f>
        <v>4.2357104797119876E-5</v>
      </c>
      <c r="P196" s="5">
        <f>SUM($O$41:O196)+0</f>
        <v>5.7413551510492739E-3</v>
      </c>
      <c r="Q196" s="8">
        <f t="shared" si="33"/>
        <v>-4.8431692427720956E-6</v>
      </c>
      <c r="R196" s="5">
        <f>SUM($Q$41:Q196)*0.1+$T$8</f>
        <v>2.9723279906377617E-5</v>
      </c>
      <c r="S196" s="5">
        <f>SUM($R$41:R196)+0</f>
        <v>8.5530183151004309E-3</v>
      </c>
      <c r="T196">
        <f t="shared" si="45"/>
        <v>5.1745508937366412E-5</v>
      </c>
      <c r="U196">
        <f t="shared" si="46"/>
        <v>1.0301324248315041E-2</v>
      </c>
      <c r="W196" s="1"/>
    </row>
    <row r="197" spans="2:23" x14ac:dyDescent="0.35">
      <c r="B197">
        <f t="shared" si="47"/>
        <v>15.599999999999961</v>
      </c>
      <c r="C197">
        <f t="shared" si="34"/>
        <v>-367.55259694786133</v>
      </c>
      <c r="D197">
        <f t="shared" si="35"/>
        <v>-381.9718634205488</v>
      </c>
      <c r="E197" s="2">
        <f t="shared" si="36"/>
        <v>-84.501218852390608</v>
      </c>
      <c r="F197">
        <f t="shared" si="37"/>
        <v>0</v>
      </c>
      <c r="G197">
        <f t="shared" si="38"/>
        <v>-1318.2190140972903</v>
      </c>
      <c r="H197">
        <f t="shared" si="39"/>
        <v>5958.7610693605466</v>
      </c>
      <c r="I197" s="2">
        <f t="shared" si="40"/>
        <v>6102.8300689806592</v>
      </c>
      <c r="J197" s="46">
        <f t="shared" si="41"/>
        <v>391.20705570388935</v>
      </c>
      <c r="K197">
        <f t="shared" si="42"/>
        <v>15.176493317626946</v>
      </c>
      <c r="L197">
        <f t="shared" si="43"/>
        <v>3.040162924204123E-2</v>
      </c>
      <c r="M197" s="46">
        <f t="shared" si="44"/>
        <v>15.17658466840142</v>
      </c>
      <c r="N197" s="8">
        <f t="shared" si="32"/>
        <v>1.0783361028541766E-6</v>
      </c>
      <c r="O197" s="5">
        <f>SUM($N$41:N197)*0.1+$N$8</f>
        <v>4.2464938407405295E-5</v>
      </c>
      <c r="P197" s="5">
        <f>SUM($O$41:O197)+0</f>
        <v>5.7838200894566793E-3</v>
      </c>
      <c r="Q197" s="8">
        <f t="shared" si="33"/>
        <v>-4.8744154959512708E-6</v>
      </c>
      <c r="R197" s="5">
        <f>SUM($Q$41:Q197)*0.1+$T$8</f>
        <v>2.9235838356782488E-5</v>
      </c>
      <c r="S197" s="5">
        <f>SUM($R$41:R197)+0</f>
        <v>8.5822541534572132E-3</v>
      </c>
      <c r="T197">
        <f t="shared" si="45"/>
        <v>5.1555845821484097E-5</v>
      </c>
      <c r="U197">
        <f t="shared" si="46"/>
        <v>1.0349283124049523E-2</v>
      </c>
      <c r="W197" s="1"/>
    </row>
    <row r="198" spans="2:23" x14ac:dyDescent="0.35">
      <c r="B198">
        <f t="shared" si="47"/>
        <v>15.69999999999996</v>
      </c>
      <c r="C198">
        <f t="shared" si="34"/>
        <v>-367.55259694786133</v>
      </c>
      <c r="D198">
        <f t="shared" si="35"/>
        <v>-381.9718634205488</v>
      </c>
      <c r="E198" s="2">
        <f t="shared" si="36"/>
        <v>-84.501218852390608</v>
      </c>
      <c r="F198">
        <f t="shared" si="37"/>
        <v>0</v>
      </c>
      <c r="G198">
        <f t="shared" si="38"/>
        <v>-1326.6691359825293</v>
      </c>
      <c r="H198">
        <f t="shared" si="39"/>
        <v>5996.9582557026006</v>
      </c>
      <c r="I198" s="2">
        <f t="shared" si="40"/>
        <v>6141.9507745510473</v>
      </c>
      <c r="J198" s="46">
        <f t="shared" si="41"/>
        <v>391.20705570388935</v>
      </c>
      <c r="K198">
        <f t="shared" si="42"/>
        <v>15.273778531201476</v>
      </c>
      <c r="L198">
        <f t="shared" si="43"/>
        <v>3.040162924204123E-2</v>
      </c>
      <c r="M198" s="46">
        <f t="shared" si="44"/>
        <v>15.273869300127354</v>
      </c>
      <c r="N198" s="8">
        <f t="shared" si="32"/>
        <v>1.0852485137699086E-6</v>
      </c>
      <c r="O198" s="5">
        <f>SUM($N$41:N198)*0.1+$N$8</f>
        <v>4.2573463258782288E-5</v>
      </c>
      <c r="P198" s="5">
        <f>SUM($O$41:O198)+0</f>
        <v>5.826393552715462E-3</v>
      </c>
      <c r="Q198" s="8">
        <f t="shared" si="33"/>
        <v>-4.9056617491304451E-6</v>
      </c>
      <c r="R198" s="5">
        <f>SUM($Q$41:Q198)*0.1+$T$8</f>
        <v>2.8745272181869447E-5</v>
      </c>
      <c r="S198" s="5">
        <f>SUM($R$41:R198)+0</f>
        <v>8.6109994256390824E-3</v>
      </c>
      <c r="T198">
        <f t="shared" si="45"/>
        <v>5.136915851614316E-5</v>
      </c>
      <c r="U198">
        <f t="shared" si="46"/>
        <v>1.0396930938477994E-2</v>
      </c>
      <c r="W198" s="1"/>
    </row>
    <row r="199" spans="2:23" x14ac:dyDescent="0.35">
      <c r="B199">
        <f t="shared" si="47"/>
        <v>15.79999999999996</v>
      </c>
      <c r="C199">
        <f t="shared" si="34"/>
        <v>-367.55259694786133</v>
      </c>
      <c r="D199">
        <f t="shared" si="35"/>
        <v>-381.9718634205488</v>
      </c>
      <c r="E199" s="2">
        <f t="shared" si="36"/>
        <v>-84.501218852390608</v>
      </c>
      <c r="F199">
        <f t="shared" si="37"/>
        <v>0</v>
      </c>
      <c r="G199">
        <f t="shared" si="38"/>
        <v>-1335.1192578677683</v>
      </c>
      <c r="H199">
        <f t="shared" si="39"/>
        <v>6035.1554420446555</v>
      </c>
      <c r="I199" s="2">
        <f t="shared" si="40"/>
        <v>6181.0714801214353</v>
      </c>
      <c r="J199" s="46">
        <f t="shared" si="41"/>
        <v>391.20705570388935</v>
      </c>
      <c r="K199">
        <f t="shared" si="42"/>
        <v>15.371063744776006</v>
      </c>
      <c r="L199">
        <f t="shared" si="43"/>
        <v>3.040162924204123E-2</v>
      </c>
      <c r="M199" s="46">
        <f t="shared" si="44"/>
        <v>15.371153939218392</v>
      </c>
      <c r="N199" s="8">
        <f t="shared" si="32"/>
        <v>1.0921609246856404E-6</v>
      </c>
      <c r="O199" s="5">
        <f>SUM($N$41:N199)*0.1+$N$8</f>
        <v>4.2682679351250848E-5</v>
      </c>
      <c r="P199" s="5">
        <f>SUM($O$41:O199)+0</f>
        <v>5.869076232066713E-3</v>
      </c>
      <c r="Q199" s="8">
        <f t="shared" si="33"/>
        <v>-4.9369080023096195E-6</v>
      </c>
      <c r="R199" s="5">
        <f>SUM($Q$41:Q199)*0.1+$T$8</f>
        <v>2.8251581381638481E-5</v>
      </c>
      <c r="S199" s="5">
        <f>SUM($R$41:R199)+0</f>
        <v>8.6392510070207214E-3</v>
      </c>
      <c r="T199">
        <f t="shared" si="45"/>
        <v>5.1185573818850927E-5</v>
      </c>
      <c r="U199">
        <f t="shared" si="46"/>
        <v>1.0444267029338103E-2</v>
      </c>
      <c r="W199" s="1"/>
    </row>
    <row r="200" spans="2:23" x14ac:dyDescent="0.35">
      <c r="B200">
        <f t="shared" si="47"/>
        <v>15.899999999999959</v>
      </c>
      <c r="C200">
        <f t="shared" si="34"/>
        <v>-367.55259694786133</v>
      </c>
      <c r="D200">
        <f t="shared" si="35"/>
        <v>-381.9718634205488</v>
      </c>
      <c r="E200" s="2">
        <f t="shared" si="36"/>
        <v>-84.501218852390608</v>
      </c>
      <c r="F200">
        <f t="shared" si="37"/>
        <v>0</v>
      </c>
      <c r="G200">
        <f t="shared" si="38"/>
        <v>-1343.5693797530073</v>
      </c>
      <c r="H200">
        <f t="shared" si="39"/>
        <v>6073.3526283867104</v>
      </c>
      <c r="I200" s="2">
        <f t="shared" si="40"/>
        <v>6220.1921856918243</v>
      </c>
      <c r="J200" s="46">
        <f t="shared" si="41"/>
        <v>391.20705570388935</v>
      </c>
      <c r="K200">
        <f t="shared" si="42"/>
        <v>15.468348958350537</v>
      </c>
      <c r="L200">
        <f t="shared" si="43"/>
        <v>3.040162924204123E-2</v>
      </c>
      <c r="M200" s="46">
        <f t="shared" si="44"/>
        <v>15.468438585535576</v>
      </c>
      <c r="N200" s="8">
        <f t="shared" si="32"/>
        <v>1.0990733356013724E-6</v>
      </c>
      <c r="O200" s="5">
        <f>SUM($N$41:N200)*0.1+$N$8</f>
        <v>4.2792586684810982E-5</v>
      </c>
      <c r="P200" s="5">
        <f>SUM($O$41:O200)+0</f>
        <v>5.9118688187515239E-3</v>
      </c>
      <c r="Q200" s="8">
        <f t="shared" si="33"/>
        <v>-4.9681542554887947E-6</v>
      </c>
      <c r="R200" s="5">
        <f>SUM($Q$41:Q200)*0.1+$T$8</f>
        <v>2.7754765956089603E-5</v>
      </c>
      <c r="S200" s="5">
        <f>SUM($R$41:R200)+0</f>
        <v>8.6670057729768112E-3</v>
      </c>
      <c r="T200">
        <f t="shared" si="45"/>
        <v>5.1005220403938776E-5</v>
      </c>
      <c r="U200">
        <f t="shared" si="46"/>
        <v>1.0491290768963556E-2</v>
      </c>
      <c r="W200" s="1"/>
    </row>
    <row r="201" spans="2:23" x14ac:dyDescent="0.35">
      <c r="B201">
        <f t="shared" si="47"/>
        <v>15.999999999999959</v>
      </c>
      <c r="C201">
        <f t="shared" si="34"/>
        <v>-367.55259694786133</v>
      </c>
      <c r="D201">
        <f t="shared" si="35"/>
        <v>-381.9718634205488</v>
      </c>
      <c r="E201" s="2">
        <f t="shared" si="36"/>
        <v>-84.501218852390608</v>
      </c>
      <c r="F201">
        <f t="shared" si="37"/>
        <v>0</v>
      </c>
      <c r="G201">
        <f t="shared" si="38"/>
        <v>-1352.0195016382463</v>
      </c>
      <c r="H201">
        <f t="shared" si="39"/>
        <v>6111.5498147287653</v>
      </c>
      <c r="I201" s="2">
        <f t="shared" si="40"/>
        <v>6259.3128912622142</v>
      </c>
      <c r="J201" s="46">
        <f t="shared" si="41"/>
        <v>391.20705570388935</v>
      </c>
      <c r="K201">
        <f t="shared" si="42"/>
        <v>15.565634171925073</v>
      </c>
      <c r="L201">
        <f t="shared" si="43"/>
        <v>3.040162924204123E-2</v>
      </c>
      <c r="M201" s="46">
        <f t="shared" si="44"/>
        <v>15.56572323894342</v>
      </c>
      <c r="N201" s="8">
        <f t="shared" si="32"/>
        <v>1.1059857465171041E-6</v>
      </c>
      <c r="O201" s="5">
        <f>SUM($N$41:N201)*0.1+$N$8</f>
        <v>4.2903185259462697E-5</v>
      </c>
      <c r="P201" s="5">
        <f>SUM($O$41:O201)+0</f>
        <v>5.9547720040109865E-3</v>
      </c>
      <c r="Q201" s="8">
        <f t="shared" si="33"/>
        <v>-4.9994005086679698E-6</v>
      </c>
      <c r="R201" s="5">
        <f>SUM($Q$41:Q201)*0.1+$T$8</f>
        <v>2.7254825905222807E-5</v>
      </c>
      <c r="S201" s="5">
        <f>SUM($R$41:R201)+0</f>
        <v>8.6942605988820348E-3</v>
      </c>
      <c r="T201">
        <f t="shared" si="45"/>
        <v>5.0828228776259569E-5</v>
      </c>
      <c r="U201">
        <f t="shared" si="46"/>
        <v>1.0538001564861604E-2</v>
      </c>
      <c r="W201" s="1"/>
    </row>
    <row r="202" spans="2:23" x14ac:dyDescent="0.35">
      <c r="B202">
        <f t="shared" si="47"/>
        <v>16.099999999999959</v>
      </c>
      <c r="C202">
        <f t="shared" si="34"/>
        <v>-367.55259694786133</v>
      </c>
      <c r="D202">
        <f t="shared" si="35"/>
        <v>-381.9718634205488</v>
      </c>
      <c r="E202" s="2">
        <f t="shared" si="36"/>
        <v>-84.501218852390608</v>
      </c>
      <c r="F202">
        <f t="shared" si="37"/>
        <v>0</v>
      </c>
      <c r="G202">
        <f t="shared" si="38"/>
        <v>-1360.4696235234853</v>
      </c>
      <c r="H202">
        <f t="shared" si="39"/>
        <v>6149.7470010708203</v>
      </c>
      <c r="I202" s="2">
        <f t="shared" si="40"/>
        <v>6298.4335968326031</v>
      </c>
      <c r="J202" s="46">
        <f t="shared" si="41"/>
        <v>391.20705570388935</v>
      </c>
      <c r="K202">
        <f t="shared" si="42"/>
        <v>15.662919385499604</v>
      </c>
      <c r="L202">
        <f t="shared" si="43"/>
        <v>3.040162924204123E-2</v>
      </c>
      <c r="M202" s="46">
        <f t="shared" si="44"/>
        <v>15.663007899309795</v>
      </c>
      <c r="N202" s="8">
        <f t="shared" si="32"/>
        <v>1.1128981574328361E-6</v>
      </c>
      <c r="O202" s="5">
        <f>SUM($N$41:N202)*0.1+$N$8</f>
        <v>4.301447507520598E-5</v>
      </c>
      <c r="P202" s="5">
        <f>SUM($O$41:O202)+0</f>
        <v>5.9977864790861923E-3</v>
      </c>
      <c r="Q202" s="8">
        <f t="shared" si="33"/>
        <v>-5.0306467618471442E-6</v>
      </c>
      <c r="R202" s="5">
        <f>SUM($Q$41:Q202)*0.1+$T$8</f>
        <v>2.6751761229038092E-5</v>
      </c>
      <c r="S202" s="5">
        <f>SUM($R$41:R202)+0</f>
        <v>8.7210123601110731E-3</v>
      </c>
      <c r="T202">
        <f t="shared" si="45"/>
        <v>5.0654731218820838E-5</v>
      </c>
      <c r="U202">
        <f t="shared" si="46"/>
        <v>1.0584398860299968E-2</v>
      </c>
      <c r="W202" s="1"/>
    </row>
    <row r="203" spans="2:23" x14ac:dyDescent="0.35">
      <c r="B203">
        <f t="shared" si="47"/>
        <v>16.19999999999996</v>
      </c>
      <c r="C203">
        <f t="shared" si="34"/>
        <v>-367.55259694786133</v>
      </c>
      <c r="D203">
        <f t="shared" si="35"/>
        <v>-381.9718634205488</v>
      </c>
      <c r="E203" s="2">
        <f t="shared" si="36"/>
        <v>-84.501218852390608</v>
      </c>
      <c r="F203">
        <f t="shared" si="37"/>
        <v>0</v>
      </c>
      <c r="G203">
        <f t="shared" si="38"/>
        <v>-1368.9197454087246</v>
      </c>
      <c r="H203">
        <f t="shared" si="39"/>
        <v>6187.9441874128752</v>
      </c>
      <c r="I203" s="2">
        <f t="shared" si="40"/>
        <v>6337.5543024029921</v>
      </c>
      <c r="J203" s="46">
        <f t="shared" si="41"/>
        <v>391.20705570388935</v>
      </c>
      <c r="K203">
        <f t="shared" si="42"/>
        <v>15.760204599074136</v>
      </c>
      <c r="L203">
        <f t="shared" si="43"/>
        <v>3.040162924204123E-2</v>
      </c>
      <c r="M203" s="46">
        <f t="shared" si="44"/>
        <v>15.760292566505841</v>
      </c>
      <c r="N203" s="8">
        <f t="shared" si="32"/>
        <v>1.1198105683485681E-6</v>
      </c>
      <c r="O203" s="5">
        <f>SUM($N$41:N203)*0.1+$N$8</f>
        <v>4.3126456132040836E-5</v>
      </c>
      <c r="P203" s="5">
        <f>SUM($O$41:O203)+0</f>
        <v>6.0409129352182334E-3</v>
      </c>
      <c r="Q203" s="8">
        <f t="shared" si="33"/>
        <v>-5.0618930150263194E-6</v>
      </c>
      <c r="R203" s="5">
        <f>SUM($Q$41:Q203)*0.1+$T$8</f>
        <v>2.6245571927535459E-5</v>
      </c>
      <c r="S203" s="5">
        <f>SUM($R$41:R203)+0</f>
        <v>8.7472579320386091E-3</v>
      </c>
      <c r="T203">
        <f t="shared" si="45"/>
        <v>5.0484861734110752E-5</v>
      </c>
      <c r="U203">
        <f t="shared" si="46"/>
        <v>1.0630482134903353E-2</v>
      </c>
      <c r="W203" s="1"/>
    </row>
    <row r="204" spans="2:23" x14ac:dyDescent="0.35">
      <c r="B204">
        <f t="shared" si="47"/>
        <v>16.299999999999962</v>
      </c>
      <c r="C204">
        <f t="shared" si="34"/>
        <v>-367.55259694786133</v>
      </c>
      <c r="D204">
        <f t="shared" si="35"/>
        <v>-381.9718634205488</v>
      </c>
      <c r="E204" s="2">
        <f t="shared" si="36"/>
        <v>-84.501218852390608</v>
      </c>
      <c r="F204">
        <f t="shared" si="37"/>
        <v>0</v>
      </c>
      <c r="G204">
        <f t="shared" si="38"/>
        <v>-1377.3698672939636</v>
      </c>
      <c r="H204">
        <f t="shared" si="39"/>
        <v>6226.141373754931</v>
      </c>
      <c r="I204" s="2">
        <f t="shared" si="40"/>
        <v>6376.675007973382</v>
      </c>
      <c r="J204" s="46">
        <f t="shared" si="41"/>
        <v>391.20705570388935</v>
      </c>
      <c r="K204">
        <f t="shared" si="42"/>
        <v>15.857489812648669</v>
      </c>
      <c r="L204">
        <f t="shared" si="43"/>
        <v>3.040162924204123E-2</v>
      </c>
      <c r="M204" s="46">
        <f t="shared" si="44"/>
        <v>15.857577240405863</v>
      </c>
      <c r="N204" s="8">
        <f t="shared" si="32"/>
        <v>1.1267229792643001E-6</v>
      </c>
      <c r="O204" s="5">
        <f>SUM($N$41:N204)*0.1+$N$8</f>
        <v>4.3239128429967267E-5</v>
      </c>
      <c r="P204" s="5">
        <f>SUM($O$41:O204)+0</f>
        <v>6.0841520636482011E-3</v>
      </c>
      <c r="Q204" s="8">
        <f t="shared" si="33"/>
        <v>-5.0931392682054954E-6</v>
      </c>
      <c r="R204" s="5">
        <f>SUM($Q$41:Q204)*0.1+$T$8</f>
        <v>2.5736258000714907E-5</v>
      </c>
      <c r="S204" s="5">
        <f>SUM($R$41:R204)+0</f>
        <v>8.7729941900393238E-3</v>
      </c>
      <c r="T204">
        <f t="shared" si="45"/>
        <v>5.0318755978884908E-5</v>
      </c>
      <c r="U204">
        <f t="shared" si="46"/>
        <v>1.0676250905259692E-2</v>
      </c>
      <c r="W204" s="1"/>
    </row>
    <row r="205" spans="2:23" x14ac:dyDescent="0.35">
      <c r="B205">
        <f t="shared" si="47"/>
        <v>16.399999999999963</v>
      </c>
      <c r="C205">
        <f t="shared" si="34"/>
        <v>-367.55259694786133</v>
      </c>
      <c r="D205">
        <f t="shared" si="35"/>
        <v>-381.9718634205488</v>
      </c>
      <c r="E205" s="2">
        <f t="shared" si="36"/>
        <v>-84.501218852390608</v>
      </c>
      <c r="F205">
        <f t="shared" si="37"/>
        <v>0</v>
      </c>
      <c r="G205">
        <f t="shared" si="38"/>
        <v>-1385.8199891792028</v>
      </c>
      <c r="H205">
        <f t="shared" si="39"/>
        <v>6264.3385600969859</v>
      </c>
      <c r="I205" s="2">
        <f t="shared" si="40"/>
        <v>6415.7957135437709</v>
      </c>
      <c r="J205" s="46">
        <f t="shared" si="41"/>
        <v>391.20705570388935</v>
      </c>
      <c r="K205">
        <f t="shared" si="42"/>
        <v>15.954775026223203</v>
      </c>
      <c r="L205">
        <f t="shared" si="43"/>
        <v>3.040162924204123E-2</v>
      </c>
      <c r="M205" s="46">
        <f t="shared" si="44"/>
        <v>15.954861920887229</v>
      </c>
      <c r="N205" s="8">
        <f t="shared" si="32"/>
        <v>1.1336353901800321E-6</v>
      </c>
      <c r="O205" s="5">
        <f>SUM($N$41:N205)*0.1+$N$8</f>
        <v>4.3352491968985272E-5</v>
      </c>
      <c r="P205" s="5">
        <f>SUM($O$41:O205)+0</f>
        <v>6.1275045556171866E-3</v>
      </c>
      <c r="Q205" s="8">
        <f t="shared" si="33"/>
        <v>-5.1243855213846698E-6</v>
      </c>
      <c r="R205" s="5">
        <f>SUM($Q$41:Q205)*0.1+$T$8</f>
        <v>2.5223819448576444E-5</v>
      </c>
      <c r="S205" s="5">
        <f>SUM($R$41:R205)+0</f>
        <v>8.7982180094879001E-3</v>
      </c>
      <c r="T205">
        <f t="shared" si="45"/>
        <v>5.015655119219538E-5</v>
      </c>
      <c r="U205">
        <f t="shared" si="46"/>
        <v>1.0721704725536262E-2</v>
      </c>
      <c r="W205" s="1"/>
    </row>
    <row r="206" spans="2:23" x14ac:dyDescent="0.35">
      <c r="B206">
        <f t="shared" si="47"/>
        <v>16.499999999999964</v>
      </c>
      <c r="C206">
        <f t="shared" si="34"/>
        <v>-367.55259694786133</v>
      </c>
      <c r="D206">
        <f t="shared" si="35"/>
        <v>-381.9718634205488</v>
      </c>
      <c r="E206" s="2">
        <f t="shared" si="36"/>
        <v>-84.501218852390608</v>
      </c>
      <c r="F206">
        <f t="shared" si="37"/>
        <v>0</v>
      </c>
      <c r="G206">
        <f t="shared" si="38"/>
        <v>-1394.2701110644421</v>
      </c>
      <c r="H206">
        <f t="shared" si="39"/>
        <v>6302.5357464390418</v>
      </c>
      <c r="I206" s="2">
        <f t="shared" si="40"/>
        <v>6454.9164191141608</v>
      </c>
      <c r="J206" s="46">
        <f t="shared" si="41"/>
        <v>391.20705570388935</v>
      </c>
      <c r="K206">
        <f t="shared" si="42"/>
        <v>16.052060239797736</v>
      </c>
      <c r="L206">
        <f t="shared" si="43"/>
        <v>3.040162924204123E-2</v>
      </c>
      <c r="M206" s="46">
        <f t="shared" si="44"/>
        <v>16.052146607830277</v>
      </c>
      <c r="N206" s="8">
        <f t="shared" si="32"/>
        <v>1.1405478010957641E-6</v>
      </c>
      <c r="O206" s="5">
        <f>SUM($N$41:N206)*0.1+$N$8</f>
        <v>4.3466546749094845E-5</v>
      </c>
      <c r="P206" s="5">
        <f>SUM($O$41:O206)+0</f>
        <v>6.1709711023662812E-3</v>
      </c>
      <c r="Q206" s="8">
        <f t="shared" si="33"/>
        <v>-5.1556317745638458E-6</v>
      </c>
      <c r="R206" s="5">
        <f>SUM($Q$41:Q206)*0.1+$T$8</f>
        <v>2.4708256271120056E-5</v>
      </c>
      <c r="S206" s="5">
        <f>SUM($R$41:R206)+0</f>
        <v>8.8229262657590207E-3</v>
      </c>
      <c r="T206">
        <f t="shared" si="45"/>
        <v>4.9998386116459713E-5</v>
      </c>
      <c r="U206">
        <f t="shared" si="46"/>
        <v>1.0766843188105793E-2</v>
      </c>
      <c r="W206" s="1"/>
    </row>
    <row r="207" spans="2:23" x14ac:dyDescent="0.35">
      <c r="B207">
        <f t="shared" si="47"/>
        <v>16.599999999999966</v>
      </c>
      <c r="C207">
        <f t="shared" si="34"/>
        <v>-367.55259694786133</v>
      </c>
      <c r="D207">
        <f t="shared" si="35"/>
        <v>-381.9718634205488</v>
      </c>
      <c r="E207" s="2">
        <f t="shared" si="36"/>
        <v>-84.501218852390608</v>
      </c>
      <c r="F207">
        <f t="shared" si="37"/>
        <v>0</v>
      </c>
      <c r="G207">
        <f t="shared" si="38"/>
        <v>-1402.7202329496813</v>
      </c>
      <c r="H207">
        <f t="shared" si="39"/>
        <v>6340.7329327810967</v>
      </c>
      <c r="I207" s="2">
        <f t="shared" si="40"/>
        <v>6494.0371246845498</v>
      </c>
      <c r="J207" s="46">
        <f t="shared" si="41"/>
        <v>391.20705570388935</v>
      </c>
      <c r="K207">
        <f t="shared" si="42"/>
        <v>16.14934545337227</v>
      </c>
      <c r="L207">
        <f t="shared" si="43"/>
        <v>3.040162924204123E-2</v>
      </c>
      <c r="M207" s="46">
        <f t="shared" si="44"/>
        <v>16.149431301118231</v>
      </c>
      <c r="N207" s="8">
        <f t="shared" si="32"/>
        <v>1.1474602120114963E-6</v>
      </c>
      <c r="O207" s="5">
        <f>SUM($N$41:N207)*0.1+$N$8</f>
        <v>4.3581292770295991E-5</v>
      </c>
      <c r="P207" s="5">
        <f>SUM($O$41:O207)+0</f>
        <v>6.214552395136577E-3</v>
      </c>
      <c r="Q207" s="8">
        <f t="shared" si="33"/>
        <v>-5.186878027743021E-6</v>
      </c>
      <c r="R207" s="5">
        <f>SUM($Q$41:Q207)*0.1+$T$8</f>
        <v>2.4189568468345755E-5</v>
      </c>
      <c r="S207" s="5">
        <f>SUM($R$41:R207)+0</f>
        <v>8.8471158342273669E-3</v>
      </c>
      <c r="T207">
        <f t="shared" si="45"/>
        <v>4.9844400911386635E-5</v>
      </c>
      <c r="U207">
        <f t="shared" si="46"/>
        <v>1.0811665924182746E-2</v>
      </c>
      <c r="W207" s="1"/>
    </row>
    <row r="208" spans="2:23" x14ac:dyDescent="0.35">
      <c r="B208">
        <f t="shared" si="47"/>
        <v>16.699999999999967</v>
      </c>
      <c r="C208">
        <f t="shared" si="34"/>
        <v>-367.55259694786133</v>
      </c>
      <c r="D208">
        <f t="shared" si="35"/>
        <v>-381.9718634205488</v>
      </c>
      <c r="E208" s="2">
        <f t="shared" si="36"/>
        <v>-84.501218852390608</v>
      </c>
      <c r="F208">
        <f t="shared" si="37"/>
        <v>0</v>
      </c>
      <c r="G208">
        <f t="shared" si="38"/>
        <v>-1411.1703548349203</v>
      </c>
      <c r="H208">
        <f t="shared" si="39"/>
        <v>6378.9301191231525</v>
      </c>
      <c r="I208" s="2">
        <f t="shared" si="40"/>
        <v>6533.1578302549397</v>
      </c>
      <c r="J208" s="46">
        <f t="shared" si="41"/>
        <v>391.20705570388935</v>
      </c>
      <c r="K208">
        <f t="shared" si="42"/>
        <v>16.246630666946803</v>
      </c>
      <c r="L208">
        <f t="shared" si="43"/>
        <v>3.040162924204123E-2</v>
      </c>
      <c r="M208" s="46">
        <f t="shared" si="44"/>
        <v>16.246716000637115</v>
      </c>
      <c r="N208" s="8">
        <f t="shared" si="32"/>
        <v>1.154372622927228E-6</v>
      </c>
      <c r="O208" s="5">
        <f>SUM($N$41:N208)*0.1+$N$8</f>
        <v>4.3696730032588718E-5</v>
      </c>
      <c r="P208" s="5">
        <f>SUM($O$41:O208)+0</f>
        <v>6.2582491251691654E-3</v>
      </c>
      <c r="Q208" s="8">
        <f t="shared" si="33"/>
        <v>-5.2181242809221962E-6</v>
      </c>
      <c r="R208" s="5">
        <f>SUM($Q$41:Q208)*0.1+$T$8</f>
        <v>2.3667756040253537E-5</v>
      </c>
      <c r="S208" s="5">
        <f>SUM($R$41:R208)+0</f>
        <v>8.8707835902676196E-3</v>
      </c>
      <c r="T208">
        <f t="shared" si="45"/>
        <v>4.9694737060597257E-5</v>
      </c>
      <c r="U208">
        <f t="shared" si="46"/>
        <v>1.085617260446986E-2</v>
      </c>
      <c r="W208" s="1"/>
    </row>
    <row r="209" spans="2:23" x14ac:dyDescent="0.35">
      <c r="B209">
        <f t="shared" si="47"/>
        <v>16.799999999999969</v>
      </c>
      <c r="C209">
        <f t="shared" si="34"/>
        <v>-367.55259694786133</v>
      </c>
      <c r="D209">
        <f t="shared" si="35"/>
        <v>-381.9718634205488</v>
      </c>
      <c r="E209" s="2">
        <f t="shared" si="36"/>
        <v>-84.501218852390608</v>
      </c>
      <c r="F209">
        <f t="shared" si="37"/>
        <v>0</v>
      </c>
      <c r="G209">
        <f t="shared" si="38"/>
        <v>-1419.6204767201596</v>
      </c>
      <c r="H209">
        <f t="shared" si="39"/>
        <v>6417.1273054652083</v>
      </c>
      <c r="I209" s="2">
        <f t="shared" si="40"/>
        <v>6572.2785358253295</v>
      </c>
      <c r="J209" s="46">
        <f t="shared" si="41"/>
        <v>391.20705570388935</v>
      </c>
      <c r="K209">
        <f t="shared" si="42"/>
        <v>16.343915880521337</v>
      </c>
      <c r="L209">
        <f t="shared" si="43"/>
        <v>3.040162924204123E-2</v>
      </c>
      <c r="M209" s="46">
        <f t="shared" si="44"/>
        <v>16.344000706275658</v>
      </c>
      <c r="N209" s="8">
        <f t="shared" si="32"/>
        <v>1.1612850338429602E-6</v>
      </c>
      <c r="O209" s="5">
        <f>SUM($N$41:N209)*0.1+$N$8</f>
        <v>4.3812858535973013E-5</v>
      </c>
      <c r="P209" s="5">
        <f>SUM($O$41:O209)+0</f>
        <v>6.3020619837051385E-3</v>
      </c>
      <c r="Q209" s="8">
        <f t="shared" si="33"/>
        <v>-5.2493705341013722E-6</v>
      </c>
      <c r="R209" s="5">
        <f>SUM($Q$41:Q209)*0.1+$T$8</f>
        <v>2.31428189868434E-5</v>
      </c>
      <c r="S209" s="5">
        <f>SUM($R$41:R209)+0</f>
        <v>8.8939264092544636E-3</v>
      </c>
      <c r="T209">
        <f t="shared" si="45"/>
        <v>4.9549537270805898E-5</v>
      </c>
      <c r="U209">
        <f t="shared" si="46"/>
        <v>1.0900362939815148E-2</v>
      </c>
      <c r="W209" s="1"/>
    </row>
    <row r="210" spans="2:23" x14ac:dyDescent="0.35">
      <c r="B210">
        <f t="shared" si="47"/>
        <v>16.89999999999997</v>
      </c>
      <c r="C210">
        <f t="shared" si="34"/>
        <v>-367.55259694786133</v>
      </c>
      <c r="D210">
        <f t="shared" si="35"/>
        <v>-381.9718634205488</v>
      </c>
      <c r="E210" s="2">
        <f t="shared" si="36"/>
        <v>-84.501218852390608</v>
      </c>
      <c r="F210">
        <f t="shared" si="37"/>
        <v>0</v>
      </c>
      <c r="G210">
        <f t="shared" si="38"/>
        <v>-1428.0705986053988</v>
      </c>
      <c r="H210">
        <f t="shared" si="39"/>
        <v>6455.3244918072633</v>
      </c>
      <c r="I210" s="2">
        <f t="shared" si="40"/>
        <v>6611.3992413957185</v>
      </c>
      <c r="J210" s="46">
        <f t="shared" si="41"/>
        <v>391.20705570388935</v>
      </c>
      <c r="K210">
        <f t="shared" si="42"/>
        <v>16.44120109409587</v>
      </c>
      <c r="L210">
        <f t="shared" si="43"/>
        <v>3.040162924204123E-2</v>
      </c>
      <c r="M210" s="46">
        <f t="shared" si="44"/>
        <v>16.441285417925233</v>
      </c>
      <c r="N210" s="8">
        <f t="shared" si="32"/>
        <v>1.1681974447586922E-6</v>
      </c>
      <c r="O210" s="5">
        <f>SUM($N$41:N210)*0.1+$N$8</f>
        <v>4.3929678280448882E-5</v>
      </c>
      <c r="P210" s="5">
        <f>SUM($O$41:O210)+0</f>
        <v>6.3459916619855875E-3</v>
      </c>
      <c r="Q210" s="8">
        <f t="shared" si="33"/>
        <v>-5.2806167872805465E-6</v>
      </c>
      <c r="R210" s="5">
        <f>SUM($Q$41:Q210)*0.1+$T$8</f>
        <v>2.2614757308115344E-5</v>
      </c>
      <c r="S210" s="5">
        <f>SUM($R$41:R210)+0</f>
        <v>8.9165411665625798E-3</v>
      </c>
      <c r="T210">
        <f t="shared" si="45"/>
        <v>4.9408945363453154E-5</v>
      </c>
      <c r="U210">
        <f t="shared" si="46"/>
        <v>1.0944236681879452E-2</v>
      </c>
      <c r="W210" s="1"/>
    </row>
    <row r="211" spans="2:23" x14ac:dyDescent="0.35">
      <c r="B211">
        <f t="shared" si="47"/>
        <v>16.999999999999972</v>
      </c>
      <c r="C211">
        <f t="shared" si="34"/>
        <v>-367.55259694786133</v>
      </c>
      <c r="D211">
        <f t="shared" si="35"/>
        <v>-381.9718634205488</v>
      </c>
      <c r="E211" s="2">
        <f t="shared" si="36"/>
        <v>-84.501218852390608</v>
      </c>
      <c r="F211">
        <f t="shared" si="37"/>
        <v>0</v>
      </c>
      <c r="G211">
        <f t="shared" si="38"/>
        <v>-1436.5207204906378</v>
      </c>
      <c r="H211">
        <f t="shared" si="39"/>
        <v>6493.5216781493191</v>
      </c>
      <c r="I211" s="2">
        <f t="shared" si="40"/>
        <v>6650.5199469661084</v>
      </c>
      <c r="J211" s="46">
        <f t="shared" si="41"/>
        <v>391.20705570388935</v>
      </c>
      <c r="K211">
        <f t="shared" si="42"/>
        <v>16.538486307670404</v>
      </c>
      <c r="L211">
        <f t="shared" si="43"/>
        <v>3.040162924204123E-2</v>
      </c>
      <c r="M211" s="46">
        <f t="shared" si="44"/>
        <v>16.538570135479763</v>
      </c>
      <c r="N211" s="8">
        <f t="shared" si="32"/>
        <v>1.1751098556744242E-6</v>
      </c>
      <c r="O211" s="5">
        <f>SUM($N$41:N211)*0.1+$N$8</f>
        <v>4.4047189266016325E-5</v>
      </c>
      <c r="P211" s="5">
        <f>SUM($O$41:O211)+0</f>
        <v>6.3900388512516037E-3</v>
      </c>
      <c r="Q211" s="8">
        <f t="shared" si="33"/>
        <v>-5.3118630404597226E-6</v>
      </c>
      <c r="R211" s="5">
        <f>SUM($Q$41:Q211)*0.1+$T$8</f>
        <v>2.208357100406937E-5</v>
      </c>
      <c r="S211" s="5">
        <f>SUM($R$41:R211)+0</f>
        <v>8.9386247375666493E-3</v>
      </c>
      <c r="T211">
        <f t="shared" si="45"/>
        <v>4.9273106158715398E-5</v>
      </c>
      <c r="U211">
        <f t="shared" si="46"/>
        <v>1.0987793623814718E-2</v>
      </c>
      <c r="W211" s="1"/>
    </row>
    <row r="212" spans="2:23" x14ac:dyDescent="0.35">
      <c r="B212">
        <f t="shared" si="47"/>
        <v>17.099999999999973</v>
      </c>
      <c r="C212">
        <f t="shared" si="34"/>
        <v>-367.55259694786133</v>
      </c>
      <c r="D212">
        <f t="shared" si="35"/>
        <v>-381.9718634205488</v>
      </c>
      <c r="E212" s="2">
        <f t="shared" si="36"/>
        <v>-84.501218852390608</v>
      </c>
      <c r="F212">
        <f t="shared" si="37"/>
        <v>0</v>
      </c>
      <c r="G212">
        <f t="shared" si="38"/>
        <v>-1444.9708423758771</v>
      </c>
      <c r="H212">
        <f t="shared" si="39"/>
        <v>6531.718864491374</v>
      </c>
      <c r="I212" s="2">
        <f t="shared" si="40"/>
        <v>6689.6406525364973</v>
      </c>
      <c r="J212" s="46">
        <f t="shared" si="41"/>
        <v>391.20705570388935</v>
      </c>
      <c r="K212">
        <f t="shared" si="42"/>
        <v>16.635771521244934</v>
      </c>
      <c r="L212">
        <f t="shared" si="43"/>
        <v>3.040162924204123E-2</v>
      </c>
      <c r="M212" s="46">
        <f t="shared" si="44"/>
        <v>16.63585485883565</v>
      </c>
      <c r="N212" s="8">
        <f t="shared" si="32"/>
        <v>1.1820222665901562E-6</v>
      </c>
      <c r="O212" s="5">
        <f>SUM($N$41:N212)*0.1+$N$8</f>
        <v>4.4165391492675343E-5</v>
      </c>
      <c r="P212" s="5">
        <f>SUM($O$41:O212)+0</f>
        <v>6.4342042427442793E-3</v>
      </c>
      <c r="Q212" s="8">
        <f t="shared" si="33"/>
        <v>-5.3431092936388978E-6</v>
      </c>
      <c r="R212" s="5">
        <f>SUM($Q$41:Q212)*0.1+$T$8</f>
        <v>2.1549260074705485E-5</v>
      </c>
      <c r="S212" s="5">
        <f>SUM($R$41:R212)+0</f>
        <v>8.960173997641355E-3</v>
      </c>
      <c r="T212">
        <f t="shared" si="45"/>
        <v>4.9142165351850089E-5</v>
      </c>
      <c r="U212">
        <f t="shared" si="46"/>
        <v>1.103103360095312E-2</v>
      </c>
      <c r="W212" s="1"/>
    </row>
    <row r="213" spans="2:23" x14ac:dyDescent="0.35">
      <c r="B213">
        <f t="shared" si="47"/>
        <v>17.199999999999974</v>
      </c>
      <c r="C213">
        <f t="shared" si="34"/>
        <v>-367.55259694786133</v>
      </c>
      <c r="D213">
        <f t="shared" si="35"/>
        <v>-381.9718634205488</v>
      </c>
      <c r="E213" s="2">
        <f t="shared" si="36"/>
        <v>-84.501218852390608</v>
      </c>
      <c r="F213">
        <f t="shared" si="37"/>
        <v>0</v>
      </c>
      <c r="G213">
        <f t="shared" si="38"/>
        <v>-1453.4209642611163</v>
      </c>
      <c r="H213">
        <f t="shared" si="39"/>
        <v>6569.9160508334298</v>
      </c>
      <c r="I213" s="2">
        <f t="shared" si="40"/>
        <v>6728.7613581068872</v>
      </c>
      <c r="J213" s="46">
        <f t="shared" si="41"/>
        <v>391.20705570388935</v>
      </c>
      <c r="K213">
        <f t="shared" si="42"/>
        <v>16.733056734819471</v>
      </c>
      <c r="L213">
        <f t="shared" si="43"/>
        <v>3.040162924204123E-2</v>
      </c>
      <c r="M213" s="46">
        <f t="shared" si="44"/>
        <v>16.733139587891717</v>
      </c>
      <c r="N213" s="8">
        <f t="shared" si="32"/>
        <v>1.1889346775058882E-6</v>
      </c>
      <c r="O213" s="5">
        <f>SUM($N$41:N213)*0.1+$N$8</f>
        <v>4.4284284960425927E-5</v>
      </c>
      <c r="P213" s="5">
        <f>SUM($O$41:O213)+0</f>
        <v>6.4784885277047056E-3</v>
      </c>
      <c r="Q213" s="8">
        <f t="shared" si="33"/>
        <v>-5.3743555468180729E-6</v>
      </c>
      <c r="R213" s="5">
        <f>SUM($Q$41:Q213)*0.1+$T$8</f>
        <v>2.1011824520023674E-5</v>
      </c>
      <c r="S213" s="5">
        <f>SUM($R$41:R213)+0</f>
        <v>8.9811858221613781E-3</v>
      </c>
      <c r="T213">
        <f t="shared" si="45"/>
        <v>4.9016269381874364E-5</v>
      </c>
      <c r="U213">
        <f t="shared" si="46"/>
        <v>1.1073956491507182E-2</v>
      </c>
      <c r="W213" s="1"/>
    </row>
    <row r="214" spans="2:23" x14ac:dyDescent="0.35">
      <c r="B214">
        <f t="shared" si="47"/>
        <v>17.299999999999976</v>
      </c>
      <c r="C214">
        <f t="shared" si="34"/>
        <v>-367.55259694786133</v>
      </c>
      <c r="D214">
        <f t="shared" si="35"/>
        <v>-381.9718634205488</v>
      </c>
      <c r="E214" s="2">
        <f t="shared" si="36"/>
        <v>-84.501218852390608</v>
      </c>
      <c r="F214">
        <f t="shared" si="37"/>
        <v>0</v>
      </c>
      <c r="G214">
        <f t="shared" si="38"/>
        <v>-1461.8710861463555</v>
      </c>
      <c r="H214">
        <f t="shared" si="39"/>
        <v>6608.1132371754848</v>
      </c>
      <c r="I214" s="2">
        <f t="shared" si="40"/>
        <v>6767.8820636772771</v>
      </c>
      <c r="J214" s="46">
        <f t="shared" si="41"/>
        <v>391.20705570388935</v>
      </c>
      <c r="K214">
        <f t="shared" si="42"/>
        <v>16.830341948394004</v>
      </c>
      <c r="L214">
        <f t="shared" si="43"/>
        <v>3.040162924204123E-2</v>
      </c>
      <c r="M214" s="46">
        <f t="shared" si="44"/>
        <v>16.830424322549106</v>
      </c>
      <c r="N214" s="8">
        <f t="shared" si="32"/>
        <v>1.1958470884216204E-6</v>
      </c>
      <c r="O214" s="5">
        <f>SUM($N$41:N214)*0.1+$N$8</f>
        <v>4.4403869669268093E-5</v>
      </c>
      <c r="P214" s="5">
        <f>SUM($O$41:O214)+0</f>
        <v>6.5228923973739738E-3</v>
      </c>
      <c r="Q214" s="8">
        <f t="shared" si="33"/>
        <v>-5.4056017999972481E-6</v>
      </c>
      <c r="R214" s="5">
        <f>SUM($Q$41:Q214)*0.1+$T$8</f>
        <v>2.0471264340023951E-5</v>
      </c>
      <c r="S214" s="5">
        <f>SUM($R$41:R214)+0</f>
        <v>9.0016570865014012E-3</v>
      </c>
      <c r="T214">
        <f t="shared" si="45"/>
        <v>4.8895565292616087E-5</v>
      </c>
      <c r="U214">
        <f t="shared" si="46"/>
        <v>1.1116562217281026E-2</v>
      </c>
      <c r="W214" s="1"/>
    </row>
    <row r="215" spans="2:23" x14ac:dyDescent="0.35">
      <c r="B215">
        <f t="shared" si="47"/>
        <v>17.399999999999977</v>
      </c>
      <c r="C215">
        <f t="shared" si="34"/>
        <v>-367.55259694786133</v>
      </c>
      <c r="D215">
        <f t="shared" si="35"/>
        <v>-381.9718634205488</v>
      </c>
      <c r="E215" s="2">
        <f t="shared" si="36"/>
        <v>-84.501218852390608</v>
      </c>
      <c r="F215">
        <f t="shared" si="37"/>
        <v>0</v>
      </c>
      <c r="G215">
        <f t="shared" si="38"/>
        <v>-1470.3212080315946</v>
      </c>
      <c r="H215">
        <f t="shared" si="39"/>
        <v>6646.3104235175406</v>
      </c>
      <c r="I215" s="2">
        <f t="shared" si="40"/>
        <v>6807.002769247666</v>
      </c>
      <c r="J215" s="46">
        <f t="shared" si="41"/>
        <v>391.20705570388935</v>
      </c>
      <c r="K215">
        <f t="shared" si="42"/>
        <v>16.927627161968537</v>
      </c>
      <c r="L215">
        <f t="shared" si="43"/>
        <v>3.040162924204123E-2</v>
      </c>
      <c r="M215" s="46">
        <f t="shared" si="44"/>
        <v>16.927709062711255</v>
      </c>
      <c r="N215" s="8">
        <f t="shared" si="32"/>
        <v>1.2027594993373521E-6</v>
      </c>
      <c r="O215" s="5">
        <f>SUM($N$41:N215)*0.1+$N$8</f>
        <v>4.4524145619201826E-5</v>
      </c>
      <c r="P215" s="5">
        <f>SUM($O$41:O215)+0</f>
        <v>6.567416542993176E-3</v>
      </c>
      <c r="Q215" s="8">
        <f t="shared" si="33"/>
        <v>-5.4368480531764233E-6</v>
      </c>
      <c r="R215" s="5">
        <f>SUM($Q$41:Q215)*0.1+$T$8</f>
        <v>1.9927579534706304E-5</v>
      </c>
      <c r="S215" s="5">
        <f>SUM($R$41:R215)+0</f>
        <v>9.0215846660361074E-3</v>
      </c>
      <c r="T215">
        <f t="shared" si="45"/>
        <v>4.8780200586220787E-5</v>
      </c>
      <c r="U215">
        <f t="shared" si="46"/>
        <v>1.1158850744392912E-2</v>
      </c>
      <c r="W215" s="1"/>
    </row>
    <row r="216" spans="2:23" x14ac:dyDescent="0.35">
      <c r="B216">
        <f t="shared" si="47"/>
        <v>17.499999999999979</v>
      </c>
      <c r="C216">
        <f t="shared" si="34"/>
        <v>-367.55259694786133</v>
      </c>
      <c r="D216">
        <f t="shared" si="35"/>
        <v>-381.9718634205488</v>
      </c>
      <c r="E216" s="2">
        <f t="shared" si="36"/>
        <v>-84.501218852390608</v>
      </c>
      <c r="F216">
        <f t="shared" si="37"/>
        <v>0</v>
      </c>
      <c r="G216">
        <f t="shared" si="38"/>
        <v>-1478.7713299168338</v>
      </c>
      <c r="H216">
        <f t="shared" si="39"/>
        <v>6684.5076098595955</v>
      </c>
      <c r="I216" s="2">
        <f t="shared" si="40"/>
        <v>6846.123474818055</v>
      </c>
      <c r="J216" s="46">
        <f t="shared" si="41"/>
        <v>391.20705570388935</v>
      </c>
      <c r="K216">
        <f t="shared" si="42"/>
        <v>17.024912375543067</v>
      </c>
      <c r="L216">
        <f t="shared" si="43"/>
        <v>3.040162924204123E-2</v>
      </c>
      <c r="M216" s="46">
        <f t="shared" si="44"/>
        <v>17.024993808283785</v>
      </c>
      <c r="N216" s="8">
        <f t="shared" si="32"/>
        <v>1.2096719102530843E-6</v>
      </c>
      <c r="O216" s="5">
        <f>SUM($N$41:N216)*0.1+$N$8</f>
        <v>4.4645112810227133E-5</v>
      </c>
      <c r="P216" s="5">
        <f>SUM($O$41:O216)+0</f>
        <v>6.6120616558034027E-3</v>
      </c>
      <c r="Q216" s="8">
        <f t="shared" si="33"/>
        <v>-5.4680943063555985E-6</v>
      </c>
      <c r="R216" s="5">
        <f>SUM($Q$41:Q216)*0.1+$T$8</f>
        <v>1.9380770104070744E-5</v>
      </c>
      <c r="S216" s="5">
        <f>SUM($R$41:R216)+0</f>
        <v>9.0409654361401776E-3</v>
      </c>
      <c r="T216">
        <f t="shared" si="45"/>
        <v>4.8670323069245692E-5</v>
      </c>
      <c r="U216">
        <f t="shared" si="46"/>
        <v>1.1200822084009146E-2</v>
      </c>
      <c r="W216" s="1"/>
    </row>
    <row r="217" spans="2:23" x14ac:dyDescent="0.35">
      <c r="B217">
        <f t="shared" si="47"/>
        <v>17.59999999999998</v>
      </c>
      <c r="C217">
        <f t="shared" si="34"/>
        <v>-367.55259694786133</v>
      </c>
      <c r="D217">
        <f t="shared" si="35"/>
        <v>-381.9718634205488</v>
      </c>
      <c r="E217" s="2">
        <f t="shared" si="36"/>
        <v>-84.501218852390608</v>
      </c>
      <c r="F217">
        <f t="shared" si="37"/>
        <v>0</v>
      </c>
      <c r="G217">
        <f t="shared" si="38"/>
        <v>-1487.221451802073</v>
      </c>
      <c r="H217">
        <f t="shared" si="39"/>
        <v>6722.7047962016513</v>
      </c>
      <c r="I217" s="2">
        <f t="shared" si="40"/>
        <v>6885.2441803884449</v>
      </c>
      <c r="J217" s="46">
        <f t="shared" si="41"/>
        <v>391.20705570388935</v>
      </c>
      <c r="K217">
        <f t="shared" si="42"/>
        <v>17.122197589117601</v>
      </c>
      <c r="L217">
        <f t="shared" si="43"/>
        <v>3.040162924204123E-2</v>
      </c>
      <c r="M217" s="46">
        <f t="shared" si="44"/>
        <v>17.122278559174486</v>
      </c>
      <c r="N217" s="8">
        <f t="shared" si="32"/>
        <v>1.2165843211688163E-6</v>
      </c>
      <c r="O217" s="5">
        <f>SUM($N$41:N217)*0.1+$N$8</f>
        <v>4.4766771242344014E-5</v>
      </c>
      <c r="P217" s="5">
        <f>SUM($O$41:O217)+0</f>
        <v>6.6568284270457469E-3</v>
      </c>
      <c r="Q217" s="8">
        <f t="shared" si="33"/>
        <v>-5.4993405595347745E-6</v>
      </c>
      <c r="R217" s="5">
        <f>SUM($Q$41:Q217)*0.1+$T$8</f>
        <v>1.8830836048117266E-5</v>
      </c>
      <c r="S217" s="5">
        <f>SUM($R$41:R217)+0</f>
        <v>9.0597962721882946E-3</v>
      </c>
      <c r="T217">
        <f t="shared" si="45"/>
        <v>4.8566080691522056E-5</v>
      </c>
      <c r="U217">
        <f t="shared" si="46"/>
        <v>1.1242476293089582E-2</v>
      </c>
      <c r="W217" s="1"/>
    </row>
    <row r="218" spans="2:23" x14ac:dyDescent="0.35">
      <c r="B218">
        <f t="shared" si="47"/>
        <v>17.699999999999982</v>
      </c>
      <c r="C218">
        <f t="shared" si="34"/>
        <v>-367.55259694786133</v>
      </c>
      <c r="D218">
        <f t="shared" si="35"/>
        <v>-381.9718634205488</v>
      </c>
      <c r="E218" s="2">
        <f t="shared" si="36"/>
        <v>-84.501218852390608</v>
      </c>
      <c r="F218">
        <f t="shared" si="37"/>
        <v>0</v>
      </c>
      <c r="G218">
        <f t="shared" si="38"/>
        <v>-1495.6715736873123</v>
      </c>
      <c r="H218">
        <f t="shared" si="39"/>
        <v>6760.9019825437063</v>
      </c>
      <c r="I218" s="2">
        <f t="shared" si="40"/>
        <v>6924.3648859588347</v>
      </c>
      <c r="J218" s="46">
        <f t="shared" si="41"/>
        <v>391.20705570388935</v>
      </c>
      <c r="K218">
        <f t="shared" si="42"/>
        <v>17.219482802692138</v>
      </c>
      <c r="L218">
        <f t="shared" si="43"/>
        <v>3.040162924204123E-2</v>
      </c>
      <c r="M218" s="46">
        <f t="shared" si="44"/>
        <v>17.219563315293218</v>
      </c>
      <c r="N218" s="8">
        <f t="shared" si="32"/>
        <v>1.2234967320845483E-6</v>
      </c>
      <c r="O218" s="5">
        <f>SUM($N$41:N218)*0.1+$N$8</f>
        <v>4.488912091555247E-5</v>
      </c>
      <c r="P218" s="5">
        <f>SUM($O$41:O218)+0</f>
        <v>6.701717547961299E-3</v>
      </c>
      <c r="Q218" s="8">
        <f t="shared" si="33"/>
        <v>-5.5305868127139489E-6</v>
      </c>
      <c r="R218" s="5">
        <f>SUM($Q$41:Q218)*0.1+$T$8</f>
        <v>1.8277777366845877E-5</v>
      </c>
      <c r="S218" s="5">
        <f>SUM($R$41:R218)+0</f>
        <v>9.0780740495551397E-3</v>
      </c>
      <c r="T218">
        <f t="shared" si="45"/>
        <v>4.8467621378019712E-5</v>
      </c>
      <c r="U218">
        <f t="shared" si="46"/>
        <v>1.1283813475144778E-2</v>
      </c>
      <c r="W218" s="1"/>
    </row>
    <row r="219" spans="2:23" x14ac:dyDescent="0.35">
      <c r="B219">
        <f t="shared" si="47"/>
        <v>17.799999999999983</v>
      </c>
      <c r="C219">
        <f t="shared" si="34"/>
        <v>-367.55259694786133</v>
      </c>
      <c r="D219">
        <f t="shared" si="35"/>
        <v>-381.9718634205488</v>
      </c>
      <c r="E219" s="2">
        <f t="shared" si="36"/>
        <v>-84.501218852390608</v>
      </c>
      <c r="F219">
        <f t="shared" si="37"/>
        <v>0</v>
      </c>
      <c r="G219">
        <f t="shared" si="38"/>
        <v>-1504.1216955725513</v>
      </c>
      <c r="H219">
        <f t="shared" si="39"/>
        <v>6799.0991688857621</v>
      </c>
      <c r="I219" s="2">
        <f t="shared" si="40"/>
        <v>6963.4855915292246</v>
      </c>
      <c r="J219" s="46">
        <f t="shared" si="41"/>
        <v>391.20705570388935</v>
      </c>
      <c r="K219">
        <f t="shared" si="42"/>
        <v>17.316768016266671</v>
      </c>
      <c r="L219">
        <f t="shared" si="43"/>
        <v>3.040162924204123E-2</v>
      </c>
      <c r="M219" s="46">
        <f t="shared" si="44"/>
        <v>17.316848076551867</v>
      </c>
      <c r="N219" s="8">
        <f t="shared" si="32"/>
        <v>1.2304091430002803E-6</v>
      </c>
      <c r="O219" s="5">
        <f>SUM($N$41:N219)*0.1+$N$8</f>
        <v>4.5012161829852499E-5</v>
      </c>
      <c r="P219" s="5">
        <f>SUM($O$41:O219)+0</f>
        <v>6.7467297097911511E-3</v>
      </c>
      <c r="Q219" s="8">
        <f t="shared" si="33"/>
        <v>-5.5618330658931249E-6</v>
      </c>
      <c r="R219" s="5">
        <f>SUM($Q$41:Q219)*0.1+$T$8</f>
        <v>1.7721594060256562E-5</v>
      </c>
      <c r="S219" s="5">
        <f>SUM($R$41:R219)+0</f>
        <v>9.0957956436153956E-3</v>
      </c>
      <c r="T219">
        <f t="shared" si="45"/>
        <v>4.837509285400237E-5</v>
      </c>
      <c r="U219">
        <f t="shared" si="46"/>
        <v>1.1324833781004974E-2</v>
      </c>
      <c r="W219" s="1"/>
    </row>
    <row r="220" spans="2:23" x14ac:dyDescent="0.35">
      <c r="B220">
        <f t="shared" si="47"/>
        <v>17.899999999999984</v>
      </c>
      <c r="C220">
        <f t="shared" si="34"/>
        <v>-367.55259694786133</v>
      </c>
      <c r="D220">
        <f t="shared" si="35"/>
        <v>-381.9718634205488</v>
      </c>
      <c r="E220" s="2">
        <f t="shared" si="36"/>
        <v>-84.501218852390608</v>
      </c>
      <c r="F220">
        <f t="shared" si="37"/>
        <v>0</v>
      </c>
      <c r="G220">
        <f t="shared" si="38"/>
        <v>-1512.5718174577905</v>
      </c>
      <c r="H220">
        <f t="shared" si="39"/>
        <v>6837.2963552278179</v>
      </c>
      <c r="I220" s="2">
        <f t="shared" si="40"/>
        <v>7002.6062970996145</v>
      </c>
      <c r="J220" s="46">
        <f t="shared" si="41"/>
        <v>391.20705570388935</v>
      </c>
      <c r="K220">
        <f t="shared" si="42"/>
        <v>17.414053229841205</v>
      </c>
      <c r="L220">
        <f t="shared" si="43"/>
        <v>3.040162924204123E-2</v>
      </c>
      <c r="M220" s="46">
        <f t="shared" si="44"/>
        <v>17.414132842864287</v>
      </c>
      <c r="N220" s="8">
        <f t="shared" si="32"/>
        <v>1.2373215539160123E-6</v>
      </c>
      <c r="O220" s="5">
        <f>SUM($N$41:N220)*0.1+$N$8</f>
        <v>4.5135893985244103E-5</v>
      </c>
      <c r="P220" s="5">
        <f>SUM($O$41:O220)+0</f>
        <v>6.7918656037763954E-3</v>
      </c>
      <c r="Q220" s="8">
        <f t="shared" si="33"/>
        <v>-5.5930793190723009E-6</v>
      </c>
      <c r="R220" s="5">
        <f>SUM($Q$41:Q220)*0.1+$T$8</f>
        <v>1.7162286128349336E-5</v>
      </c>
      <c r="S220" s="5">
        <f>SUM($R$41:R220)+0</f>
        <v>9.1129579297437452E-3</v>
      </c>
      <c r="T220">
        <f t="shared" si="45"/>
        <v>4.8288642463818828E-5</v>
      </c>
      <c r="U220">
        <f t="shared" si="46"/>
        <v>1.1365537409601022E-2</v>
      </c>
      <c r="W220" s="1"/>
    </row>
    <row r="221" spans="2:23" x14ac:dyDescent="0.35">
      <c r="B221">
        <f t="shared" si="47"/>
        <v>17.999999999999986</v>
      </c>
      <c r="C221">
        <f t="shared" si="34"/>
        <v>0</v>
      </c>
      <c r="D221">
        <f t="shared" si="35"/>
        <v>254.64790894703248</v>
      </c>
      <c r="E221" s="2">
        <f t="shared" si="36"/>
        <v>-352.05762848491884</v>
      </c>
      <c r="F221">
        <f t="shared" si="37"/>
        <v>-19098.593171027438</v>
      </c>
      <c r="G221">
        <f t="shared" si="38"/>
        <v>9505.5559690928148</v>
      </c>
      <c r="H221">
        <f t="shared" si="39"/>
        <v>6875.4935415698819</v>
      </c>
      <c r="I221" s="2">
        <f t="shared" si="40"/>
        <v>11731.496312138754</v>
      </c>
      <c r="J221" s="46">
        <f t="shared" si="41"/>
        <v>434.49986341254618</v>
      </c>
      <c r="K221">
        <f t="shared" si="42"/>
        <v>29.173837936581617</v>
      </c>
      <c r="L221">
        <f t="shared" si="43"/>
        <v>3.3766016130302778E-2</v>
      </c>
      <c r="M221" s="46">
        <f t="shared" si="44"/>
        <v>29.173896558078503</v>
      </c>
      <c r="N221" s="8">
        <f t="shared" si="32"/>
        <v>-7.7757823772501704E-6</v>
      </c>
      <c r="O221" s="5">
        <f>SUM($N$41:N221)*0.1+$N$8</f>
        <v>4.4358315747519084E-5</v>
      </c>
      <c r="P221" s="5">
        <f>SUM($O$41:O221)+0</f>
        <v>6.8362239195239143E-3</v>
      </c>
      <c r="Q221" s="8">
        <f t="shared" si="33"/>
        <v>-5.6243255722514829E-6</v>
      </c>
      <c r="R221" s="5">
        <f>SUM($Q$41:Q221)*0.1+$T$8</f>
        <v>1.6599853571124177E-5</v>
      </c>
      <c r="S221" s="5">
        <f>SUM($R$41:R221)+0</f>
        <v>9.1295577833148695E-3</v>
      </c>
      <c r="T221">
        <f t="shared" si="45"/>
        <v>4.7362594043605381E-5</v>
      </c>
      <c r="U221">
        <f t="shared" si="46"/>
        <v>1.1405383939033181E-2</v>
      </c>
      <c r="W221" s="1"/>
    </row>
    <row r="222" spans="2:23" x14ac:dyDescent="0.35">
      <c r="B222">
        <f t="shared" si="47"/>
        <v>18.099999999999987</v>
      </c>
      <c r="C222">
        <f t="shared" si="34"/>
        <v>0</v>
      </c>
      <c r="D222">
        <f t="shared" si="35"/>
        <v>254.64790894703248</v>
      </c>
      <c r="E222" s="2">
        <f t="shared" si="36"/>
        <v>-352.05762848491884</v>
      </c>
      <c r="F222">
        <f t="shared" si="37"/>
        <v>-19098.593171027438</v>
      </c>
      <c r="G222">
        <f t="shared" si="38"/>
        <v>9470.3502062443222</v>
      </c>
      <c r="H222">
        <f t="shared" si="39"/>
        <v>6850.0287506751783</v>
      </c>
      <c r="I222" s="2">
        <f t="shared" si="40"/>
        <v>11688.046325797499</v>
      </c>
      <c r="J222" s="46">
        <f t="shared" si="41"/>
        <v>434.49986341254618</v>
      </c>
      <c r="K222">
        <f t="shared" si="42"/>
        <v>29.065786684964646</v>
      </c>
      <c r="L222">
        <f t="shared" si="43"/>
        <v>3.3766016130302778E-2</v>
      </c>
      <c r="M222" s="46">
        <f t="shared" si="44"/>
        <v>29.065845524384873</v>
      </c>
      <c r="N222" s="8">
        <f t="shared" si="32"/>
        <v>-7.7469831832603544E-6</v>
      </c>
      <c r="O222" s="5">
        <f>SUM($N$41:N222)*0.1+$N$8</f>
        <v>4.3583617429193052E-5</v>
      </c>
      <c r="P222" s="5">
        <f>SUM($O$41:O222)+0</f>
        <v>6.8798075369531069E-3</v>
      </c>
      <c r="Q222" s="8">
        <f t="shared" si="33"/>
        <v>-5.6034947367986997E-6</v>
      </c>
      <c r="R222" s="5">
        <f>SUM($Q$41:Q222)*0.1+$T$8</f>
        <v>1.6039504097444309E-5</v>
      </c>
      <c r="S222" s="5">
        <f>SUM($R$41:R222)+0</f>
        <v>9.1455972874123145E-3</v>
      </c>
      <c r="T222">
        <f t="shared" si="45"/>
        <v>4.6441332882532491E-5</v>
      </c>
      <c r="U222">
        <f t="shared" si="46"/>
        <v>1.1444374228809553E-2</v>
      </c>
      <c r="W222" s="1"/>
    </row>
    <row r="223" spans="2:23" x14ac:dyDescent="0.35">
      <c r="B223">
        <f t="shared" si="47"/>
        <v>18.199999999999989</v>
      </c>
      <c r="C223">
        <f t="shared" si="34"/>
        <v>0</v>
      </c>
      <c r="D223">
        <f t="shared" si="35"/>
        <v>254.64790894703248</v>
      </c>
      <c r="E223" s="2">
        <f t="shared" si="36"/>
        <v>-352.05762848491884</v>
      </c>
      <c r="F223">
        <f t="shared" si="37"/>
        <v>-19098.593171027438</v>
      </c>
      <c r="G223">
        <f t="shared" si="38"/>
        <v>9435.1444433958295</v>
      </c>
      <c r="H223">
        <f t="shared" si="39"/>
        <v>6824.5639597804748</v>
      </c>
      <c r="I223" s="2">
        <f t="shared" si="40"/>
        <v>11644.596339456242</v>
      </c>
      <c r="J223" s="46">
        <f t="shared" si="41"/>
        <v>434.49986341254618</v>
      </c>
      <c r="K223">
        <f t="shared" si="42"/>
        <v>28.957735433347672</v>
      </c>
      <c r="L223">
        <f t="shared" si="43"/>
        <v>3.3766016130302778E-2</v>
      </c>
      <c r="M223" s="46">
        <f t="shared" si="44"/>
        <v>28.957794492317525</v>
      </c>
      <c r="N223" s="8">
        <f t="shared" si="32"/>
        <v>-7.7181839892705384E-6</v>
      </c>
      <c r="O223" s="5">
        <f>SUM($N$41:N223)*0.1+$N$8</f>
        <v>4.2811799030265991E-5</v>
      </c>
      <c r="P223" s="5">
        <f>SUM($O$41:O223)+0</f>
        <v>6.9226193359833727E-3</v>
      </c>
      <c r="Q223" s="8">
        <f t="shared" si="33"/>
        <v>-5.5826639013459157E-6</v>
      </c>
      <c r="R223" s="5">
        <f>SUM($Q$41:Q223)*0.1+$T$8</f>
        <v>1.5481237707309711E-5</v>
      </c>
      <c r="S223" s="5">
        <f>SUM($R$41:R223)+0</f>
        <v>9.1610785251196244E-3</v>
      </c>
      <c r="T223">
        <f t="shared" si="45"/>
        <v>4.552492566889167E-5</v>
      </c>
      <c r="U223">
        <f t="shared" si="46"/>
        <v>1.1482509229882587E-2</v>
      </c>
      <c r="W223" s="1"/>
    </row>
    <row r="224" spans="2:23" x14ac:dyDescent="0.35">
      <c r="B224">
        <f t="shared" si="47"/>
        <v>18.29999999999999</v>
      </c>
      <c r="C224">
        <f t="shared" si="34"/>
        <v>0</v>
      </c>
      <c r="D224">
        <f t="shared" si="35"/>
        <v>254.64790894703248</v>
      </c>
      <c r="E224" s="2">
        <f t="shared" si="36"/>
        <v>-352.05762848491884</v>
      </c>
      <c r="F224">
        <f t="shared" si="37"/>
        <v>-19098.593171027438</v>
      </c>
      <c r="G224">
        <f t="shared" si="38"/>
        <v>9399.9386805473368</v>
      </c>
      <c r="H224">
        <f t="shared" si="39"/>
        <v>6799.0991688857712</v>
      </c>
      <c r="I224" s="2">
        <f t="shared" si="40"/>
        <v>11601.146353114988</v>
      </c>
      <c r="J224" s="46">
        <f t="shared" si="41"/>
        <v>434.49986341254618</v>
      </c>
      <c r="K224">
        <f t="shared" si="42"/>
        <v>28.849684181730705</v>
      </c>
      <c r="L224">
        <f t="shared" si="43"/>
        <v>3.3766016130302778E-2</v>
      </c>
      <c r="M224" s="46">
        <f t="shared" si="44"/>
        <v>28.849743461894747</v>
      </c>
      <c r="N224" s="8">
        <f t="shared" si="32"/>
        <v>-7.6893847952807207E-6</v>
      </c>
      <c r="O224" s="5">
        <f>SUM($N$41:N224)*0.1+$N$8</f>
        <v>4.2042860550737923E-5</v>
      </c>
      <c r="P224" s="5">
        <f>SUM($O$41:O224)+0</f>
        <v>6.964662196534111E-3</v>
      </c>
      <c r="Q224" s="8">
        <f t="shared" si="33"/>
        <v>-5.5618330658931325E-6</v>
      </c>
      <c r="R224" s="5">
        <f>SUM($Q$41:Q224)*0.1+$T$8</f>
        <v>1.4925054400720403E-5</v>
      </c>
      <c r="S224" s="5">
        <f>SUM($R$41:R224)+0</f>
        <v>9.1760035795203452E-3</v>
      </c>
      <c r="T224">
        <f t="shared" si="45"/>
        <v>4.4613443849956918E-5</v>
      </c>
      <c r="U224">
        <f t="shared" si="46"/>
        <v>1.1519789980863433E-2</v>
      </c>
      <c r="W224" s="1"/>
    </row>
    <row r="225" spans="2:23" x14ac:dyDescent="0.35">
      <c r="B225">
        <f t="shared" si="47"/>
        <v>18.399999999999991</v>
      </c>
      <c r="C225">
        <f t="shared" si="34"/>
        <v>0</v>
      </c>
      <c r="D225">
        <f t="shared" si="35"/>
        <v>254.64790894703248</v>
      </c>
      <c r="E225" s="2">
        <f t="shared" si="36"/>
        <v>-352.05762848491884</v>
      </c>
      <c r="F225">
        <f t="shared" si="37"/>
        <v>-19098.593171027438</v>
      </c>
      <c r="G225">
        <f t="shared" si="38"/>
        <v>9364.7329176988442</v>
      </c>
      <c r="H225">
        <f t="shared" si="39"/>
        <v>6773.6343779910676</v>
      </c>
      <c r="I225" s="2">
        <f t="shared" si="40"/>
        <v>11557.696366773733</v>
      </c>
      <c r="J225" s="46">
        <f t="shared" si="41"/>
        <v>434.49986341254618</v>
      </c>
      <c r="K225">
        <f t="shared" si="42"/>
        <v>28.741632930113735</v>
      </c>
      <c r="L225">
        <f t="shared" si="43"/>
        <v>3.3766016130302778E-2</v>
      </c>
      <c r="M225" s="46">
        <f t="shared" si="44"/>
        <v>28.741692433135075</v>
      </c>
      <c r="N225" s="8">
        <f t="shared" si="32"/>
        <v>-7.6605856012909047E-6</v>
      </c>
      <c r="O225" s="5">
        <f>SUM($N$41:N225)*0.1+$N$8</f>
        <v>4.1276801990608834E-5</v>
      </c>
      <c r="P225" s="5">
        <f>SUM($O$41:O225)+0</f>
        <v>7.0059389985247201E-3</v>
      </c>
      <c r="Q225" s="8">
        <f t="shared" si="33"/>
        <v>-5.5410022304403485E-6</v>
      </c>
      <c r="R225" s="5">
        <f>SUM($Q$41:Q225)*0.1+$T$8</f>
        <v>1.4370954177676371E-5</v>
      </c>
      <c r="S225" s="5">
        <f>SUM($R$41:R225)+0</f>
        <v>9.190374533698021E-3</v>
      </c>
      <c r="T225">
        <f t="shared" si="45"/>
        <v>4.3706964050924463E-5</v>
      </c>
      <c r="U225">
        <f t="shared" si="46"/>
        <v>1.1556217604419479E-2</v>
      </c>
      <c r="W225" s="1"/>
    </row>
    <row r="226" spans="2:23" x14ac:dyDescent="0.35">
      <c r="B226">
        <f t="shared" si="47"/>
        <v>18.499999999999993</v>
      </c>
      <c r="C226">
        <f t="shared" si="34"/>
        <v>0</v>
      </c>
      <c r="D226">
        <f t="shared" si="35"/>
        <v>254.64790894703248</v>
      </c>
      <c r="E226" s="2">
        <f t="shared" si="36"/>
        <v>-352.05762848491884</v>
      </c>
      <c r="F226">
        <f t="shared" si="37"/>
        <v>-19098.593171027438</v>
      </c>
      <c r="G226">
        <f t="shared" si="38"/>
        <v>9329.5271548503515</v>
      </c>
      <c r="H226">
        <f t="shared" si="39"/>
        <v>6748.169587096364</v>
      </c>
      <c r="I226" s="2">
        <f t="shared" si="40"/>
        <v>11514.246380432476</v>
      </c>
      <c r="J226" s="46">
        <f t="shared" si="41"/>
        <v>434.49986341254618</v>
      </c>
      <c r="K226">
        <f t="shared" si="42"/>
        <v>28.633581678496761</v>
      </c>
      <c r="L226">
        <f t="shared" si="43"/>
        <v>3.3766016130302778E-2</v>
      </c>
      <c r="M226" s="46">
        <f t="shared" si="44"/>
        <v>28.63364140605734</v>
      </c>
      <c r="N226" s="8">
        <f t="shared" si="32"/>
        <v>-7.6317864073010887E-6</v>
      </c>
      <c r="O226" s="5">
        <f>SUM($N$41:N226)*0.1+$N$8</f>
        <v>4.0513623349878723E-5</v>
      </c>
      <c r="P226" s="5">
        <f>SUM($O$41:O226)+0</f>
        <v>7.0464526218745986E-3</v>
      </c>
      <c r="Q226" s="8">
        <f t="shared" si="33"/>
        <v>-5.5201713949875653E-6</v>
      </c>
      <c r="R226" s="5">
        <f>SUM($Q$41:Q226)*0.1+$T$8</f>
        <v>1.381893703817761E-5</v>
      </c>
      <c r="S226" s="5">
        <f>SUM($R$41:R226)+0</f>
        <v>9.2041934707361994E-3</v>
      </c>
      <c r="T226">
        <f t="shared" si="45"/>
        <v>4.2805568537293783E-5</v>
      </c>
      <c r="U226">
        <f t="shared" si="46"/>
        <v>1.1591793303845022E-2</v>
      </c>
      <c r="W226" s="1"/>
    </row>
    <row r="227" spans="2:23" x14ac:dyDescent="0.35">
      <c r="B227">
        <f t="shared" si="47"/>
        <v>18.599999999999994</v>
      </c>
      <c r="C227">
        <f t="shared" si="34"/>
        <v>0</v>
      </c>
      <c r="D227">
        <f t="shared" si="35"/>
        <v>254.64790894703248</v>
      </c>
      <c r="E227" s="2">
        <f t="shared" si="36"/>
        <v>-352.05762848491884</v>
      </c>
      <c r="F227">
        <f t="shared" si="37"/>
        <v>-19098.593171027438</v>
      </c>
      <c r="G227">
        <f t="shared" si="38"/>
        <v>9294.3213920018607</v>
      </c>
      <c r="H227">
        <f t="shared" si="39"/>
        <v>6722.7047962016595</v>
      </c>
      <c r="I227" s="2">
        <f t="shared" si="40"/>
        <v>11470.796394091223</v>
      </c>
      <c r="J227" s="46">
        <f t="shared" si="41"/>
        <v>434.49986341254618</v>
      </c>
      <c r="K227">
        <f t="shared" si="42"/>
        <v>28.525530426879797</v>
      </c>
      <c r="L227">
        <f t="shared" si="43"/>
        <v>3.3766016130302778E-2</v>
      </c>
      <c r="M227" s="46">
        <f t="shared" si="44"/>
        <v>28.525590380680658</v>
      </c>
      <c r="N227" s="8">
        <f t="shared" si="32"/>
        <v>-7.6029872133112744E-6</v>
      </c>
      <c r="O227" s="5">
        <f>SUM($N$41:N227)*0.1+$N$8</f>
        <v>3.9753324628547592E-5</v>
      </c>
      <c r="P227" s="5">
        <f>SUM($O$41:O227)+0</f>
        <v>7.0862059465031466E-3</v>
      </c>
      <c r="Q227" s="8">
        <f t="shared" si="33"/>
        <v>-5.4993405595347813E-6</v>
      </c>
      <c r="R227" s="5">
        <f>SUM($Q$41:Q227)*0.1+$T$8</f>
        <v>1.3269002982224139E-5</v>
      </c>
      <c r="S227" s="5">
        <f>SUM($R$41:R227)+0</f>
        <v>9.217462473718423E-3</v>
      </c>
      <c r="T227">
        <f t="shared" si="45"/>
        <v>4.190934572580395E-5</v>
      </c>
      <c r="U227">
        <f t="shared" si="46"/>
        <v>1.1626518359795588E-2</v>
      </c>
      <c r="W227" s="1"/>
    </row>
    <row r="228" spans="2:23" x14ac:dyDescent="0.35">
      <c r="B228">
        <f t="shared" si="47"/>
        <v>18.699999999999996</v>
      </c>
      <c r="C228">
        <f t="shared" si="34"/>
        <v>0</v>
      </c>
      <c r="D228">
        <f t="shared" si="35"/>
        <v>254.64790894703248</v>
      </c>
      <c r="E228" s="2">
        <f t="shared" si="36"/>
        <v>-352.05762848491884</v>
      </c>
      <c r="F228">
        <f t="shared" si="37"/>
        <v>-19098.593171027438</v>
      </c>
      <c r="G228">
        <f t="shared" si="38"/>
        <v>9259.115629153368</v>
      </c>
      <c r="H228">
        <f t="shared" si="39"/>
        <v>6697.2400053069568</v>
      </c>
      <c r="I228" s="2">
        <f t="shared" si="40"/>
        <v>11427.346407749968</v>
      </c>
      <c r="J228" s="46">
        <f t="shared" si="41"/>
        <v>434.49986341254618</v>
      </c>
      <c r="K228">
        <f t="shared" si="42"/>
        <v>28.417479175262827</v>
      </c>
      <c r="L228">
        <f t="shared" si="43"/>
        <v>3.3766016130302778E-2</v>
      </c>
      <c r="M228" s="46">
        <f t="shared" si="44"/>
        <v>28.417539357024427</v>
      </c>
      <c r="N228" s="8">
        <f t="shared" si="32"/>
        <v>-7.5741880193214584E-6</v>
      </c>
      <c r="O228" s="5">
        <f>SUM($N$41:N228)*0.1+$N$8</f>
        <v>3.8995905826615446E-5</v>
      </c>
      <c r="P228" s="5">
        <f>SUM($O$41:O228)+0</f>
        <v>7.1252018523297617E-3</v>
      </c>
      <c r="Q228" s="8">
        <f t="shared" si="33"/>
        <v>-5.4785097240819981E-6</v>
      </c>
      <c r="R228" s="5">
        <f>SUM($Q$41:Q228)*0.1+$T$8</f>
        <v>1.2721152009815938E-5</v>
      </c>
      <c r="S228" s="5">
        <f>SUM($R$41:R228)+0</f>
        <v>9.2301836257282395E-3</v>
      </c>
      <c r="T228">
        <f t="shared" si="45"/>
        <v>4.1018390749700364E-5</v>
      </c>
      <c r="U228">
        <f t="shared" si="46"/>
        <v>1.1660394127177056E-2</v>
      </c>
      <c r="W228" s="1"/>
    </row>
    <row r="229" spans="2:23" x14ac:dyDescent="0.35">
      <c r="B229">
        <f t="shared" si="47"/>
        <v>18.799999999999997</v>
      </c>
      <c r="C229">
        <f t="shared" si="34"/>
        <v>0</v>
      </c>
      <c r="D229">
        <f t="shared" si="35"/>
        <v>254.64790894703248</v>
      </c>
      <c r="E229" s="2">
        <f t="shared" si="36"/>
        <v>-352.05762848491884</v>
      </c>
      <c r="F229">
        <f t="shared" si="37"/>
        <v>-19098.593171027438</v>
      </c>
      <c r="G229">
        <f t="shared" si="38"/>
        <v>9223.9098663048753</v>
      </c>
      <c r="H229">
        <f t="shared" si="39"/>
        <v>6671.7752144122533</v>
      </c>
      <c r="I229" s="2">
        <f t="shared" si="40"/>
        <v>11383.896421408712</v>
      </c>
      <c r="J229" s="46">
        <f t="shared" si="41"/>
        <v>434.49986341254618</v>
      </c>
      <c r="K229">
        <f t="shared" si="42"/>
        <v>28.309427923645853</v>
      </c>
      <c r="L229">
        <f t="shared" si="43"/>
        <v>3.3766016130302778E-2</v>
      </c>
      <c r="M229" s="46">
        <f t="shared" si="44"/>
        <v>28.309488335108345</v>
      </c>
      <c r="N229" s="8">
        <f t="shared" si="32"/>
        <v>-7.5453888253316424E-6</v>
      </c>
      <c r="O229" s="5">
        <f>SUM($N$41:N229)*0.1+$N$8</f>
        <v>3.8241366944082286E-5</v>
      </c>
      <c r="P229" s="5">
        <f>SUM($O$41:O229)+0</f>
        <v>7.1634432192738441E-3</v>
      </c>
      <c r="Q229" s="8">
        <f t="shared" si="33"/>
        <v>-5.457678888629215E-6</v>
      </c>
      <c r="R229" s="5">
        <f>SUM($Q$41:Q229)*0.1+$T$8</f>
        <v>1.217538412095302E-5</v>
      </c>
      <c r="S229" s="5">
        <f>SUM($R$41:R229)+0</f>
        <v>9.242359009849193E-3</v>
      </c>
      <c r="T229">
        <f t="shared" si="45"/>
        <v>4.0132806084856614E-5</v>
      </c>
      <c r="U229">
        <f t="shared" si="46"/>
        <v>1.1693422032181213E-2</v>
      </c>
      <c r="W229" s="1"/>
    </row>
    <row r="230" spans="2:23" x14ac:dyDescent="0.35">
      <c r="B230">
        <f t="shared" si="47"/>
        <v>18.899999999999999</v>
      </c>
      <c r="C230">
        <f t="shared" si="34"/>
        <v>0</v>
      </c>
      <c r="D230">
        <f t="shared" si="35"/>
        <v>254.64790894703248</v>
      </c>
      <c r="E230" s="2">
        <f t="shared" si="36"/>
        <v>-352.05762848491884</v>
      </c>
      <c r="F230">
        <f t="shared" si="37"/>
        <v>-19098.593171027438</v>
      </c>
      <c r="G230">
        <f t="shared" si="38"/>
        <v>9188.7041034563827</v>
      </c>
      <c r="H230">
        <f t="shared" si="39"/>
        <v>6646.3104235175497</v>
      </c>
      <c r="I230" s="2">
        <f t="shared" si="40"/>
        <v>11340.446435067457</v>
      </c>
      <c r="J230" s="46">
        <f t="shared" si="41"/>
        <v>434.49986341254618</v>
      </c>
      <c r="K230">
        <f t="shared" si="42"/>
        <v>28.201376672028882</v>
      </c>
      <c r="L230">
        <f t="shared" si="43"/>
        <v>3.3766016130302778E-2</v>
      </c>
      <c r="M230" s="46">
        <f t="shared" si="44"/>
        <v>28.201437314952422</v>
      </c>
      <c r="N230" s="8">
        <f t="shared" si="32"/>
        <v>-7.5165896313418264E-6</v>
      </c>
      <c r="O230" s="5">
        <f>SUM($N$41:N230)*0.1+$N$8</f>
        <v>3.7489707980948104E-5</v>
      </c>
      <c r="P230" s="5">
        <f>SUM($O$41:O230)+0</f>
        <v>7.2009329272547922E-3</v>
      </c>
      <c r="Q230" s="8">
        <f t="shared" si="33"/>
        <v>-5.4368480531764309E-6</v>
      </c>
      <c r="R230" s="5">
        <f>SUM($Q$41:Q230)*0.1+$T$8</f>
        <v>1.1631699315635372E-5</v>
      </c>
      <c r="S230" s="5">
        <f>SUM($R$41:R230)+0</f>
        <v>9.2539907091648277E-3</v>
      </c>
      <c r="T230">
        <f t="shared" si="45"/>
        <v>3.9252702244127299E-5</v>
      </c>
      <c r="U230">
        <f t="shared" si="46"/>
        <v>1.172560356945992E-2</v>
      </c>
      <c r="W230" s="1"/>
    </row>
    <row r="231" spans="2:23" x14ac:dyDescent="0.35">
      <c r="B231">
        <f t="shared" si="47"/>
        <v>19</v>
      </c>
      <c r="C231">
        <f t="shared" si="34"/>
        <v>0</v>
      </c>
      <c r="D231">
        <f t="shared" si="35"/>
        <v>254.64790894703248</v>
      </c>
      <c r="E231" s="2">
        <f t="shared" si="36"/>
        <v>-352.05762848491884</v>
      </c>
      <c r="F231">
        <f t="shared" si="37"/>
        <v>-19098.593171027438</v>
      </c>
      <c r="G231">
        <f t="shared" si="38"/>
        <v>9153.49834060789</v>
      </c>
      <c r="H231">
        <f t="shared" si="39"/>
        <v>6620.8456326228461</v>
      </c>
      <c r="I231" s="2">
        <f t="shared" si="40"/>
        <v>11296.996448726202</v>
      </c>
      <c r="J231" s="46">
        <f t="shared" si="41"/>
        <v>434.49986341254618</v>
      </c>
      <c r="K231">
        <f t="shared" si="42"/>
        <v>28.093325420411915</v>
      </c>
      <c r="L231">
        <f t="shared" si="43"/>
        <v>3.3766016130302778E-2</v>
      </c>
      <c r="M231" s="46">
        <f t="shared" si="44"/>
        <v>28.093386296576963</v>
      </c>
      <c r="N231" s="8">
        <f t="shared" si="32"/>
        <v>-7.4877904373520104E-6</v>
      </c>
      <c r="O231" s="5">
        <f>SUM($N$41:N231)*0.1+$N$8</f>
        <v>3.6740928937212902E-5</v>
      </c>
      <c r="P231" s="5">
        <f>SUM($O$41:O231)+0</f>
        <v>7.2376738561920053E-3</v>
      </c>
      <c r="Q231" s="8">
        <f t="shared" si="33"/>
        <v>-5.4160172177236478E-6</v>
      </c>
      <c r="R231" s="5">
        <f>SUM($Q$41:Q231)*0.1+$T$8</f>
        <v>1.1090097593863015E-5</v>
      </c>
      <c r="S231" s="5">
        <f>SUM($R$41:R231)+0</f>
        <v>9.2650808067586913E-3</v>
      </c>
      <c r="T231">
        <f t="shared" si="45"/>
        <v>3.8378198548273923E-5</v>
      </c>
      <c r="U231">
        <f t="shared" si="46"/>
        <v>1.1756940299430526E-2</v>
      </c>
      <c r="W231" s="1"/>
    </row>
    <row r="232" spans="2:23" x14ac:dyDescent="0.35">
      <c r="B232">
        <f t="shared" si="47"/>
        <v>19.100000000000001</v>
      </c>
      <c r="C232">
        <f t="shared" si="34"/>
        <v>0</v>
      </c>
      <c r="D232">
        <f t="shared" si="35"/>
        <v>254.64790894703248</v>
      </c>
      <c r="E232" s="2">
        <f t="shared" si="36"/>
        <v>-352.05762848491884</v>
      </c>
      <c r="F232">
        <f t="shared" si="37"/>
        <v>-19098.593171027438</v>
      </c>
      <c r="G232">
        <f t="shared" si="38"/>
        <v>9118.2925777593973</v>
      </c>
      <c r="H232">
        <f t="shared" si="39"/>
        <v>6595.3808417281416</v>
      </c>
      <c r="I232" s="2">
        <f t="shared" si="40"/>
        <v>11253.546462384946</v>
      </c>
      <c r="J232" s="46">
        <f t="shared" si="41"/>
        <v>434.49986341254618</v>
      </c>
      <c r="K232">
        <f t="shared" si="42"/>
        <v>27.985274168794941</v>
      </c>
      <c r="L232">
        <f t="shared" si="43"/>
        <v>3.3766016130302778E-2</v>
      </c>
      <c r="M232" s="46">
        <f t="shared" si="44"/>
        <v>27.985335280002584</v>
      </c>
      <c r="N232" s="8">
        <f t="shared" si="32"/>
        <v>-7.4589912433621944E-6</v>
      </c>
      <c r="O232" s="5">
        <f>SUM($N$41:N232)*0.1+$N$8</f>
        <v>3.5995029812876679E-5</v>
      </c>
      <c r="P232" s="5">
        <f>SUM($O$41:O232)+0</f>
        <v>7.2736688860048819E-3</v>
      </c>
      <c r="Q232" s="8">
        <f t="shared" si="33"/>
        <v>-5.3951863822708637E-6</v>
      </c>
      <c r="R232" s="5">
        <f>SUM($Q$41:Q232)*0.1+$T$8</f>
        <v>1.0550578955635927E-5</v>
      </c>
      <c r="S232" s="5">
        <f>SUM($R$41:R232)+0</f>
        <v>9.275631385714328E-3</v>
      </c>
      <c r="T232">
        <f t="shared" si="45"/>
        <v>3.7509423982900468E-5</v>
      </c>
      <c r="U232">
        <f t="shared" si="46"/>
        <v>1.1787433845705528E-2</v>
      </c>
      <c r="W232" s="1"/>
    </row>
    <row r="233" spans="2:23" x14ac:dyDescent="0.35">
      <c r="B233">
        <f t="shared" si="47"/>
        <v>19.200000000000003</v>
      </c>
      <c r="C233">
        <f t="shared" si="34"/>
        <v>0</v>
      </c>
      <c r="D233">
        <f t="shared" si="35"/>
        <v>254.64790894703248</v>
      </c>
      <c r="E233" s="2">
        <f t="shared" si="36"/>
        <v>-352.05762848491884</v>
      </c>
      <c r="F233">
        <f t="shared" si="37"/>
        <v>-19098.593171027438</v>
      </c>
      <c r="G233">
        <f t="shared" si="38"/>
        <v>9083.0868149109046</v>
      </c>
      <c r="H233">
        <f t="shared" si="39"/>
        <v>6569.9160508334389</v>
      </c>
      <c r="I233" s="2">
        <f t="shared" si="40"/>
        <v>11210.096476043691</v>
      </c>
      <c r="J233" s="46">
        <f t="shared" si="41"/>
        <v>434.49986341254618</v>
      </c>
      <c r="K233">
        <f t="shared" si="42"/>
        <v>27.877222917177971</v>
      </c>
      <c r="L233">
        <f t="shared" si="43"/>
        <v>3.3766016130302778E-2</v>
      </c>
      <c r="M233" s="46">
        <f t="shared" si="44"/>
        <v>27.877284265250239</v>
      </c>
      <c r="N233" s="8">
        <f t="shared" ref="N233:N296" si="48">-G233/($G$18*$B$31)</f>
        <v>-7.4301920493723784E-6</v>
      </c>
      <c r="O233" s="5">
        <f>SUM($N$41:N233)*0.1+$N$8</f>
        <v>3.5252010607939441E-5</v>
      </c>
      <c r="P233" s="5">
        <f>SUM($O$41:O233)+0</f>
        <v>7.3089208966128213E-3</v>
      </c>
      <c r="Q233" s="8">
        <f t="shared" ref="Q233:Q296" si="49">-H233/($G$18*$B$31)</f>
        <v>-5.3743555468180806E-6</v>
      </c>
      <c r="R233" s="5">
        <f>SUM($Q$41:Q233)*0.1+$T$8</f>
        <v>1.0013143400954116E-5</v>
      </c>
      <c r="S233" s="5">
        <f>SUM($R$41:R233)+0</f>
        <v>9.285644529115282E-3</v>
      </c>
      <c r="T233">
        <f t="shared" si="45"/>
        <v>3.6646518152074776E-5</v>
      </c>
      <c r="U233">
        <f t="shared" si="46"/>
        <v>1.1817085892640035E-2</v>
      </c>
      <c r="W233" s="1"/>
    </row>
    <row r="234" spans="2:23" x14ac:dyDescent="0.35">
      <c r="B234">
        <f t="shared" si="47"/>
        <v>19.300000000000004</v>
      </c>
      <c r="C234">
        <f t="shared" ref="C234:C297" si="50">IF(B234&lt;$G$6,$B$14,$B$14+$B$12)</f>
        <v>0</v>
      </c>
      <c r="D234">
        <f t="shared" ref="D234:D297" si="51">IF(B234&lt;18, $B$15, $B$15+$B$11 )</f>
        <v>254.64790894703248</v>
      </c>
      <c r="E234" s="2">
        <f t="shared" ref="E234:E297" si="52">IF(B234&lt;18, $B$16, $B$16+$B$13 )</f>
        <v>-352.05762848491884</v>
      </c>
      <c r="F234">
        <f t="shared" ref="F234:F297" si="53">IF(B234&lt;18,0,-$G$7*$B$11)</f>
        <v>-19098.593171027438</v>
      </c>
      <c r="G234">
        <f t="shared" ref="G234:G297" si="54">IF(B234&lt;$G$6,    $B$16*B234,    $B$16*B234-(-B234+$G$6)*$B$13+$G$7*$B$12)</f>
        <v>9047.8810520624138</v>
      </c>
      <c r="H234">
        <f t="shared" ref="H234:H297" si="55">IF(B234&lt;$G$6,-B234*$B$15,-B234*$B$15+(-B234+$G$6)*$B$11)</f>
        <v>6544.4512599387344</v>
      </c>
      <c r="I234" s="2">
        <f t="shared" ref="I234:I297" si="56">SQRT(H234*H234+G234*G234)</f>
        <v>11166.646489702436</v>
      </c>
      <c r="J234" s="46">
        <f t="shared" ref="J234:J297" si="57">SQRT(D234*D234+E234*E234)</f>
        <v>434.49986341254618</v>
      </c>
      <c r="K234">
        <f t="shared" ref="K234:K297" si="58">32*I234/(PI()*$G$11^3)</f>
        <v>27.769171665561</v>
      </c>
      <c r="L234">
        <f t="shared" ref="L234:L297" si="59">16*J234/(PI()*$G$11^4)</f>
        <v>3.3766016130302778E-2</v>
      </c>
      <c r="M234" s="46">
        <f t="shared" ref="M234:M297" si="60">SQRT(K234^2+3*L234^2)</f>
        <v>27.769233252341195</v>
      </c>
      <c r="N234" s="8">
        <f t="shared" si="48"/>
        <v>-7.4013928553825641E-6</v>
      </c>
      <c r="O234" s="5">
        <f>SUM($N$41:N234)*0.1+$N$8</f>
        <v>3.4511871322401188E-5</v>
      </c>
      <c r="P234" s="5">
        <f>SUM($O$41:O234)+0</f>
        <v>7.3434327679352228E-3</v>
      </c>
      <c r="Q234" s="8">
        <f t="shared" si="49"/>
        <v>-5.3535247113652965E-6</v>
      </c>
      <c r="R234" s="5">
        <f>SUM($Q$41:Q234)*0.1+$T$8</f>
        <v>9.477790929817589E-6</v>
      </c>
      <c r="S234" s="5">
        <f>SUM($R$41:R234)+0</f>
        <v>9.2951223200450992E-3</v>
      </c>
      <c r="T234">
        <f t="shared" ref="T234:T297" si="61">SQRT(SUMSQ(O234,R234))</f>
        <v>3.5789632340711605E-5</v>
      </c>
      <c r="U234">
        <f t="shared" ref="U234:U297" si="62">SQRT(SUMSQ(S234,P234))</f>
        <v>1.1845898182990826E-2</v>
      </c>
      <c r="W234" s="1"/>
    </row>
    <row r="235" spans="2:23" x14ac:dyDescent="0.35">
      <c r="B235">
        <f t="shared" ref="B235:B298" si="63">B234+0.1</f>
        <v>19.400000000000006</v>
      </c>
      <c r="C235">
        <f t="shared" si="50"/>
        <v>0</v>
      </c>
      <c r="D235">
        <f t="shared" si="51"/>
        <v>254.64790894703248</v>
      </c>
      <c r="E235" s="2">
        <f t="shared" si="52"/>
        <v>-352.05762848491884</v>
      </c>
      <c r="F235">
        <f t="shared" si="53"/>
        <v>-19098.593171027438</v>
      </c>
      <c r="G235">
        <f t="shared" si="54"/>
        <v>9012.6752892139211</v>
      </c>
      <c r="H235">
        <f t="shared" si="55"/>
        <v>6518.9864690440318</v>
      </c>
      <c r="I235" s="2">
        <f t="shared" si="56"/>
        <v>11123.196503361181</v>
      </c>
      <c r="J235" s="46">
        <f t="shared" si="57"/>
        <v>434.49986341254618</v>
      </c>
      <c r="K235">
        <f t="shared" si="58"/>
        <v>27.661120413944033</v>
      </c>
      <c r="L235">
        <f t="shared" si="59"/>
        <v>3.3766016130302778E-2</v>
      </c>
      <c r="M235" s="46">
        <f t="shared" si="60"/>
        <v>27.661182241297048</v>
      </c>
      <c r="N235" s="8">
        <f t="shared" si="48"/>
        <v>-7.3725936613927481E-6</v>
      </c>
      <c r="O235" s="5">
        <f>SUM($N$41:N235)*0.1+$N$8</f>
        <v>3.3774611956261915E-5</v>
      </c>
      <c r="P235" s="5">
        <f>SUM($O$41:O235)+0</f>
        <v>7.3772073798914848E-3</v>
      </c>
      <c r="Q235" s="8">
        <f t="shared" si="49"/>
        <v>-5.3326938759125134E-6</v>
      </c>
      <c r="R235" s="5">
        <f>SUM($Q$41:Q235)*0.1+$T$8</f>
        <v>8.9445215422263383E-6</v>
      </c>
      <c r="S235" s="5">
        <f>SUM($R$41:R235)+0</f>
        <v>9.3040668415873256E-3</v>
      </c>
      <c r="T235">
        <f t="shared" si="61"/>
        <v>3.4938930699370602E-5</v>
      </c>
      <c r="U235">
        <f t="shared" si="62"/>
        <v>1.1873872515681231E-2</v>
      </c>
      <c r="W235" s="1"/>
    </row>
    <row r="236" spans="2:23" x14ac:dyDescent="0.35">
      <c r="B236">
        <f t="shared" si="63"/>
        <v>19.500000000000007</v>
      </c>
      <c r="C236">
        <f t="shared" si="50"/>
        <v>0</v>
      </c>
      <c r="D236">
        <f t="shared" si="51"/>
        <v>254.64790894703248</v>
      </c>
      <c r="E236" s="2">
        <f t="shared" si="52"/>
        <v>-352.05762848491884</v>
      </c>
      <c r="F236">
        <f t="shared" si="53"/>
        <v>-19098.593171027438</v>
      </c>
      <c r="G236">
        <f t="shared" si="54"/>
        <v>8977.4695263654285</v>
      </c>
      <c r="H236">
        <f t="shared" si="55"/>
        <v>6493.5216781493273</v>
      </c>
      <c r="I236" s="2">
        <f t="shared" si="56"/>
        <v>11079.746517019925</v>
      </c>
      <c r="J236" s="46">
        <f t="shared" si="57"/>
        <v>434.49986341254618</v>
      </c>
      <c r="K236">
        <f t="shared" si="58"/>
        <v>27.553069162327059</v>
      </c>
      <c r="L236">
        <f t="shared" si="59"/>
        <v>3.3766016130302778E-2</v>
      </c>
      <c r="M236" s="46">
        <f t="shared" si="60"/>
        <v>27.553131232139737</v>
      </c>
      <c r="N236" s="8">
        <f t="shared" si="48"/>
        <v>-7.3437944674029321E-6</v>
      </c>
      <c r="O236" s="5">
        <f>SUM($N$41:N236)*0.1+$N$8</f>
        <v>3.3040232509521621E-5</v>
      </c>
      <c r="P236" s="5">
        <f>SUM($O$41:O236)+0</f>
        <v>7.4102476124010067E-3</v>
      </c>
      <c r="Q236" s="8">
        <f t="shared" si="49"/>
        <v>-5.3118630404597293E-6</v>
      </c>
      <c r="R236" s="5">
        <f>SUM($Q$41:Q236)*0.1+$T$8</f>
        <v>8.4133352381803576E-6</v>
      </c>
      <c r="S236" s="5">
        <f>SUM($R$41:R236)+0</f>
        <v>9.3124801768255053E-3</v>
      </c>
      <c r="T236">
        <f t="shared" si="61"/>
        <v>3.4094591566893082E-5</v>
      </c>
      <c r="U236">
        <f t="shared" si="62"/>
        <v>1.1901010743666389E-2</v>
      </c>
      <c r="W236" s="1"/>
    </row>
    <row r="237" spans="2:23" x14ac:dyDescent="0.35">
      <c r="B237">
        <f t="shared" si="63"/>
        <v>19.600000000000009</v>
      </c>
      <c r="C237">
        <f t="shared" si="50"/>
        <v>0</v>
      </c>
      <c r="D237">
        <f t="shared" si="51"/>
        <v>254.64790894703248</v>
      </c>
      <c r="E237" s="2">
        <f t="shared" si="52"/>
        <v>-352.05762848491884</v>
      </c>
      <c r="F237">
        <f t="shared" si="53"/>
        <v>-19098.593171027438</v>
      </c>
      <c r="G237">
        <f t="shared" si="54"/>
        <v>8942.2637635169358</v>
      </c>
      <c r="H237">
        <f t="shared" si="55"/>
        <v>6468.0568872546246</v>
      </c>
      <c r="I237" s="2">
        <f t="shared" si="56"/>
        <v>11036.29653067867</v>
      </c>
      <c r="J237" s="46">
        <f t="shared" si="57"/>
        <v>434.49986341254618</v>
      </c>
      <c r="K237">
        <f t="shared" si="58"/>
        <v>27.445017910710089</v>
      </c>
      <c r="L237">
        <f t="shared" si="59"/>
        <v>3.3766016130302778E-2</v>
      </c>
      <c r="M237" s="46">
        <f t="shared" si="60"/>
        <v>27.445080224891555</v>
      </c>
      <c r="N237" s="8">
        <f t="shared" si="48"/>
        <v>-7.3149952734131153E-6</v>
      </c>
      <c r="O237" s="5">
        <f>SUM($N$41:N237)*0.1+$N$8</f>
        <v>3.2308732982180305E-5</v>
      </c>
      <c r="P237" s="5">
        <f>SUM($O$41:O237)+0</f>
        <v>7.4425563453831868E-3</v>
      </c>
      <c r="Q237" s="8">
        <f t="shared" si="49"/>
        <v>-5.2910322050069462E-6</v>
      </c>
      <c r="R237" s="5">
        <f>SUM($Q$41:Q237)*0.1+$T$8</f>
        <v>7.8842320176796671E-6</v>
      </c>
      <c r="S237" s="5">
        <f>SUM($R$41:R237)+0</f>
        <v>9.3203644088431844E-3</v>
      </c>
      <c r="T237">
        <f t="shared" si="61"/>
        <v>3.3256808948280508E-5</v>
      </c>
      <c r="U237">
        <f t="shared" si="62"/>
        <v>1.1927314771893727E-2</v>
      </c>
      <c r="W237" s="1"/>
    </row>
    <row r="238" spans="2:23" x14ac:dyDescent="0.35">
      <c r="B238">
        <f t="shared" si="63"/>
        <v>19.70000000000001</v>
      </c>
      <c r="C238">
        <f t="shared" si="50"/>
        <v>0</v>
      </c>
      <c r="D238">
        <f t="shared" si="51"/>
        <v>254.64790894703248</v>
      </c>
      <c r="E238" s="2">
        <f t="shared" si="52"/>
        <v>-352.05762848491884</v>
      </c>
      <c r="F238">
        <f t="shared" si="53"/>
        <v>-19098.593171027438</v>
      </c>
      <c r="G238">
        <f t="shared" si="54"/>
        <v>8907.0580006684431</v>
      </c>
      <c r="H238">
        <f t="shared" si="55"/>
        <v>6442.592096359921</v>
      </c>
      <c r="I238" s="2">
        <f t="shared" si="56"/>
        <v>10992.846544337415</v>
      </c>
      <c r="J238" s="46">
        <f t="shared" si="57"/>
        <v>434.49986341254618</v>
      </c>
      <c r="K238">
        <f t="shared" si="58"/>
        <v>27.336966659093122</v>
      </c>
      <c r="L238">
        <f t="shared" si="59"/>
        <v>3.3766016130302778E-2</v>
      </c>
      <c r="M238" s="46">
        <f t="shared" si="60"/>
        <v>27.337029219575136</v>
      </c>
      <c r="N238" s="8">
        <f t="shared" si="48"/>
        <v>-7.2861960794232993E-6</v>
      </c>
      <c r="O238" s="5">
        <f>SUM($N$41:N238)*0.1+$N$8</f>
        <v>3.1580113374237975E-5</v>
      </c>
      <c r="P238" s="5">
        <f>SUM($O$41:O238)+0</f>
        <v>7.4741364587574246E-3</v>
      </c>
      <c r="Q238" s="8">
        <f t="shared" si="49"/>
        <v>-5.270201369554163E-6</v>
      </c>
      <c r="R238" s="5">
        <f>SUM($Q$41:Q238)*0.1+$T$8</f>
        <v>7.3572118807242466E-6</v>
      </c>
      <c r="S238" s="5">
        <f>SUM($R$41:R238)+0</f>
        <v>9.3277216207239087E-3</v>
      </c>
      <c r="T238">
        <f t="shared" si="61"/>
        <v>3.2425794167415453E-5</v>
      </c>
      <c r="U238">
        <f t="shared" si="62"/>
        <v>1.1952786555353827E-2</v>
      </c>
      <c r="W238" s="1"/>
    </row>
    <row r="239" spans="2:23" x14ac:dyDescent="0.35">
      <c r="B239">
        <f t="shared" si="63"/>
        <v>19.800000000000011</v>
      </c>
      <c r="C239">
        <f t="shared" si="50"/>
        <v>0</v>
      </c>
      <c r="D239">
        <f t="shared" si="51"/>
        <v>254.64790894703248</v>
      </c>
      <c r="E239" s="2">
        <f t="shared" si="52"/>
        <v>-352.05762848491884</v>
      </c>
      <c r="F239">
        <f t="shared" si="53"/>
        <v>-19098.593171027438</v>
      </c>
      <c r="G239">
        <f t="shared" si="54"/>
        <v>8871.8522378199523</v>
      </c>
      <c r="H239">
        <f t="shared" si="55"/>
        <v>6417.1273054652174</v>
      </c>
      <c r="I239" s="2">
        <f t="shared" si="56"/>
        <v>10949.39655799616</v>
      </c>
      <c r="J239" s="46">
        <f t="shared" si="57"/>
        <v>434.49986341254618</v>
      </c>
      <c r="K239">
        <f t="shared" si="58"/>
        <v>27.228915407476151</v>
      </c>
      <c r="L239">
        <f t="shared" si="59"/>
        <v>3.3766016130302778E-2</v>
      </c>
      <c r="M239" s="46">
        <f t="shared" si="60"/>
        <v>27.228978216213477</v>
      </c>
      <c r="N239" s="8">
        <f t="shared" si="48"/>
        <v>-7.257396885433485E-6</v>
      </c>
      <c r="O239" s="5">
        <f>SUM($N$41:N239)*0.1+$N$8</f>
        <v>3.0854373685694631E-5</v>
      </c>
      <c r="P239" s="5">
        <f>SUM($O$41:O239)+0</f>
        <v>7.5049908324431192E-3</v>
      </c>
      <c r="Q239" s="8">
        <f t="shared" si="49"/>
        <v>-5.2493705341013798E-6</v>
      </c>
      <c r="R239" s="5">
        <f>SUM($Q$41:Q239)*0.1+$T$8</f>
        <v>6.8322748273141095E-6</v>
      </c>
      <c r="S239" s="5">
        <f>SUM($R$41:R239)+0</f>
        <v>9.3345538955512224E-3</v>
      </c>
      <c r="T239">
        <f t="shared" si="61"/>
        <v>3.1601777716648078E-5</v>
      </c>
      <c r="U239">
        <f t="shared" si="62"/>
        <v>1.1977428097217106E-2</v>
      </c>
      <c r="W239" s="1"/>
    </row>
    <row r="240" spans="2:23" x14ac:dyDescent="0.35">
      <c r="B240">
        <f t="shared" si="63"/>
        <v>19.900000000000013</v>
      </c>
      <c r="C240">
        <f t="shared" si="50"/>
        <v>0</v>
      </c>
      <c r="D240">
        <f t="shared" si="51"/>
        <v>254.64790894703248</v>
      </c>
      <c r="E240" s="2">
        <f t="shared" si="52"/>
        <v>-352.05762848491884</v>
      </c>
      <c r="F240">
        <f t="shared" si="53"/>
        <v>-19098.593171027438</v>
      </c>
      <c r="G240">
        <f t="shared" si="54"/>
        <v>8836.6464749714578</v>
      </c>
      <c r="H240">
        <f t="shared" si="55"/>
        <v>6391.6625145705138</v>
      </c>
      <c r="I240" s="2">
        <f t="shared" si="56"/>
        <v>10905.946571654904</v>
      </c>
      <c r="J240" s="46">
        <f t="shared" si="57"/>
        <v>434.49986341254618</v>
      </c>
      <c r="K240">
        <f t="shared" si="58"/>
        <v>27.120864155859177</v>
      </c>
      <c r="L240">
        <f t="shared" si="59"/>
        <v>3.3766016130302778E-2</v>
      </c>
      <c r="M240" s="46">
        <f t="shared" si="60"/>
        <v>27.120927214829933</v>
      </c>
      <c r="N240" s="8">
        <f t="shared" si="48"/>
        <v>-7.2285976914436673E-6</v>
      </c>
      <c r="O240" s="5">
        <f>SUM($N$41:N240)*0.1+$N$8</f>
        <v>3.0131513916550263E-5</v>
      </c>
      <c r="P240" s="5">
        <f>SUM($O$41:O240)+0</f>
        <v>7.5351223463596692E-3</v>
      </c>
      <c r="Q240" s="8">
        <f t="shared" si="49"/>
        <v>-5.2285396986485958E-6</v>
      </c>
      <c r="R240" s="5">
        <f>SUM($Q$41:Q240)*0.1+$T$8</f>
        <v>6.3094208574492424E-6</v>
      </c>
      <c r="S240" s="5">
        <f>SUM($R$41:R240)+0</f>
        <v>9.3408633164086714E-3</v>
      </c>
      <c r="T240">
        <f t="shared" si="61"/>
        <v>3.0785011327912123E-5</v>
      </c>
      <c r="U240">
        <f t="shared" si="62"/>
        <v>1.2001241447051969E-2</v>
      </c>
      <c r="W240" s="1"/>
    </row>
    <row r="241" spans="2:23" x14ac:dyDescent="0.35">
      <c r="B241">
        <f t="shared" si="63"/>
        <v>20.000000000000014</v>
      </c>
      <c r="C241">
        <f t="shared" si="50"/>
        <v>0</v>
      </c>
      <c r="D241">
        <f t="shared" si="51"/>
        <v>254.64790894703248</v>
      </c>
      <c r="E241" s="2">
        <f t="shared" si="52"/>
        <v>-352.05762848491884</v>
      </c>
      <c r="F241">
        <f t="shared" si="53"/>
        <v>-19098.593171027438</v>
      </c>
      <c r="G241">
        <f t="shared" si="54"/>
        <v>8801.4407121229669</v>
      </c>
      <c r="H241">
        <f t="shared" si="55"/>
        <v>6366.1977236758094</v>
      </c>
      <c r="I241" s="2">
        <f t="shared" si="56"/>
        <v>10862.496585313649</v>
      </c>
      <c r="J241" s="46">
        <f t="shared" si="57"/>
        <v>434.49986341254618</v>
      </c>
      <c r="K241">
        <f t="shared" si="58"/>
        <v>27.012812904242207</v>
      </c>
      <c r="L241">
        <f t="shared" si="59"/>
        <v>3.3766016130302778E-2</v>
      </c>
      <c r="M241" s="46">
        <f t="shared" si="60"/>
        <v>27.012876215448259</v>
      </c>
      <c r="N241" s="8">
        <f t="shared" si="48"/>
        <v>-7.199798497453853E-6</v>
      </c>
      <c r="O241" s="5">
        <f>SUM($N$41:N241)*0.1+$N$8</f>
        <v>2.9411534066804876E-5</v>
      </c>
      <c r="P241" s="5">
        <f>SUM($O$41:O241)+0</f>
        <v>7.5645338804264739E-3</v>
      </c>
      <c r="Q241" s="8">
        <f t="shared" si="49"/>
        <v>-5.2077088631958118E-6</v>
      </c>
      <c r="R241" s="5">
        <f>SUM($Q$41:Q241)*0.1+$T$8</f>
        <v>5.7886499711296588E-6</v>
      </c>
      <c r="S241" s="5">
        <f>SUM($R$41:R241)+0</f>
        <v>9.3466519663798018E-3</v>
      </c>
      <c r="T241">
        <f t="shared" si="61"/>
        <v>2.9975770292872931E-5</v>
      </c>
      <c r="U241">
        <f t="shared" si="62"/>
        <v>1.2024228699120431E-2</v>
      </c>
      <c r="W241" s="1"/>
    </row>
    <row r="242" spans="2:23" x14ac:dyDescent="0.35">
      <c r="B242">
        <f t="shared" si="63"/>
        <v>20.100000000000016</v>
      </c>
      <c r="C242">
        <f t="shared" si="50"/>
        <v>0</v>
      </c>
      <c r="D242">
        <f t="shared" si="51"/>
        <v>254.64790894703248</v>
      </c>
      <c r="E242" s="2">
        <f t="shared" si="52"/>
        <v>-352.05762848491884</v>
      </c>
      <c r="F242">
        <f t="shared" si="53"/>
        <v>-19098.593171027438</v>
      </c>
      <c r="G242">
        <f t="shared" si="54"/>
        <v>8766.2349492744743</v>
      </c>
      <c r="H242">
        <f t="shared" si="55"/>
        <v>6340.7329327811067</v>
      </c>
      <c r="I242" s="2">
        <f t="shared" si="56"/>
        <v>10819.046598972394</v>
      </c>
      <c r="J242" s="46">
        <f t="shared" si="57"/>
        <v>434.49986341254618</v>
      </c>
      <c r="K242">
        <f t="shared" si="58"/>
        <v>26.90476165262524</v>
      </c>
      <c r="L242">
        <f t="shared" si="59"/>
        <v>3.3766016130302778E-2</v>
      </c>
      <c r="M242" s="46">
        <f t="shared" si="60"/>
        <v>26.904825218092565</v>
      </c>
      <c r="N242" s="8">
        <f t="shared" si="48"/>
        <v>-7.170999303464037E-6</v>
      </c>
      <c r="O242" s="5">
        <f>SUM($N$41:N242)*0.1+$N$8</f>
        <v>2.8694434136458472E-5</v>
      </c>
      <c r="P242" s="5">
        <f>SUM($O$41:O242)+0</f>
        <v>7.5932283145629326E-3</v>
      </c>
      <c r="Q242" s="8">
        <f t="shared" si="49"/>
        <v>-5.1868780277430286E-6</v>
      </c>
      <c r="R242" s="5">
        <f>SUM($Q$41:Q242)*0.1+$T$8</f>
        <v>5.2699621683553586E-6</v>
      </c>
      <c r="S242" s="5">
        <f>SUM($R$41:R242)+0</f>
        <v>9.3519219285481577E-3</v>
      </c>
      <c r="T242">
        <f t="shared" si="61"/>
        <v>2.917435606260145E-5</v>
      </c>
      <c r="U242">
        <f t="shared" si="62"/>
        <v>1.2046391990747276E-2</v>
      </c>
      <c r="W242" s="1"/>
    </row>
    <row r="243" spans="2:23" x14ac:dyDescent="0.35">
      <c r="B243">
        <f t="shared" si="63"/>
        <v>20.200000000000017</v>
      </c>
      <c r="C243">
        <f t="shared" si="50"/>
        <v>0</v>
      </c>
      <c r="D243">
        <f t="shared" si="51"/>
        <v>254.64790894703248</v>
      </c>
      <c r="E243" s="2">
        <f t="shared" si="52"/>
        <v>-352.05762848491884</v>
      </c>
      <c r="F243">
        <f t="shared" si="53"/>
        <v>-19098.593171027438</v>
      </c>
      <c r="G243">
        <f t="shared" si="54"/>
        <v>8731.0291864259816</v>
      </c>
      <c r="H243">
        <f t="shared" si="55"/>
        <v>6315.2681418864022</v>
      </c>
      <c r="I243" s="2">
        <f t="shared" si="56"/>
        <v>10775.59661263114</v>
      </c>
      <c r="J243" s="46">
        <f t="shared" si="57"/>
        <v>434.49986341254618</v>
      </c>
      <c r="K243">
        <f t="shared" si="58"/>
        <v>26.796710401008269</v>
      </c>
      <c r="L243">
        <f t="shared" si="59"/>
        <v>3.3766016130302778E-2</v>
      </c>
      <c r="M243" s="46">
        <f t="shared" si="60"/>
        <v>26.796774222787352</v>
      </c>
      <c r="N243" s="8">
        <f t="shared" si="48"/>
        <v>-7.142200109474221E-6</v>
      </c>
      <c r="O243" s="5">
        <f>SUM($N$41:N243)*0.1+$N$8</f>
        <v>2.798021412551105E-5</v>
      </c>
      <c r="P243" s="5">
        <f>SUM($O$41:O243)+0</f>
        <v>7.6212085286884437E-3</v>
      </c>
      <c r="Q243" s="8">
        <f t="shared" si="49"/>
        <v>-5.1660471922902446E-6</v>
      </c>
      <c r="R243" s="5">
        <f>SUM($Q$41:Q243)*0.1+$T$8</f>
        <v>4.7533574491263284E-6</v>
      </c>
      <c r="S243" s="5">
        <f>SUM($R$41:R243)+0</f>
        <v>9.3566752859972832E-3</v>
      </c>
      <c r="T243">
        <f t="shared" si="61"/>
        <v>2.8381099160332267E-5</v>
      </c>
      <c r="U243">
        <f t="shared" si="62"/>
        <v>1.2067733500759197E-2</v>
      </c>
      <c r="W243" s="1"/>
    </row>
    <row r="244" spans="2:23" x14ac:dyDescent="0.35">
      <c r="B244">
        <f t="shared" si="63"/>
        <v>20.300000000000018</v>
      </c>
      <c r="C244">
        <f t="shared" si="50"/>
        <v>0</v>
      </c>
      <c r="D244">
        <f t="shared" si="51"/>
        <v>254.64790894703248</v>
      </c>
      <c r="E244" s="2">
        <f t="shared" si="52"/>
        <v>-352.05762848491884</v>
      </c>
      <c r="F244">
        <f t="shared" si="53"/>
        <v>-19098.593171027438</v>
      </c>
      <c r="G244">
        <f t="shared" si="54"/>
        <v>8695.8234235774889</v>
      </c>
      <c r="H244">
        <f t="shared" si="55"/>
        <v>6289.8033509916986</v>
      </c>
      <c r="I244" s="2">
        <f t="shared" si="56"/>
        <v>10732.146626289883</v>
      </c>
      <c r="J244" s="46">
        <f t="shared" si="57"/>
        <v>434.49986341254618</v>
      </c>
      <c r="K244">
        <f t="shared" si="58"/>
        <v>26.688659149391295</v>
      </c>
      <c r="L244">
        <f t="shared" si="59"/>
        <v>3.3766016130302778E-2</v>
      </c>
      <c r="M244" s="46">
        <f t="shared" si="60"/>
        <v>26.688723229557528</v>
      </c>
      <c r="N244" s="8">
        <f t="shared" si="48"/>
        <v>-7.113400915484405E-6</v>
      </c>
      <c r="O244" s="5">
        <f>SUM($N$41:N244)*0.1+$N$8</f>
        <v>2.7268874033962611E-5</v>
      </c>
      <c r="P244" s="5">
        <f>SUM($O$41:O244)+0</f>
        <v>7.6484774027224065E-3</v>
      </c>
      <c r="Q244" s="8">
        <f t="shared" si="49"/>
        <v>-5.1452163568374614E-6</v>
      </c>
      <c r="R244" s="5">
        <f>SUM($Q$41:Q244)*0.1+$T$8</f>
        <v>4.2388358134425952E-6</v>
      </c>
      <c r="S244" s="5">
        <f>SUM($R$41:R244)+0</f>
        <v>9.3609141218107261E-3</v>
      </c>
      <c r="T244">
        <f t="shared" si="61"/>
        <v>2.7596362443870094E-5</v>
      </c>
      <c r="U244">
        <f t="shared" si="62"/>
        <v>1.2088255447990449E-2</v>
      </c>
      <c r="W244" s="1"/>
    </row>
    <row r="245" spans="2:23" x14ac:dyDescent="0.35">
      <c r="B245">
        <f t="shared" si="63"/>
        <v>20.40000000000002</v>
      </c>
      <c r="C245">
        <f t="shared" si="50"/>
        <v>0</v>
      </c>
      <c r="D245">
        <f t="shared" si="51"/>
        <v>254.64790894703248</v>
      </c>
      <c r="E245" s="2">
        <f t="shared" si="52"/>
        <v>-352.05762848491884</v>
      </c>
      <c r="F245">
        <f t="shared" si="53"/>
        <v>-19098.593171027438</v>
      </c>
      <c r="G245">
        <f t="shared" si="54"/>
        <v>8660.6176607289963</v>
      </c>
      <c r="H245">
        <f t="shared" si="55"/>
        <v>6264.338560096995</v>
      </c>
      <c r="I245" s="2">
        <f t="shared" si="56"/>
        <v>10688.696639948628</v>
      </c>
      <c r="J245" s="46">
        <f t="shared" si="57"/>
        <v>434.49986341254618</v>
      </c>
      <c r="K245">
        <f t="shared" si="58"/>
        <v>26.580607897774325</v>
      </c>
      <c r="L245">
        <f t="shared" si="59"/>
        <v>3.3766016130302778E-2</v>
      </c>
      <c r="M245" s="46">
        <f t="shared" si="60"/>
        <v>26.580672238428409</v>
      </c>
      <c r="N245" s="8">
        <f t="shared" si="48"/>
        <v>-7.084601721494589E-6</v>
      </c>
      <c r="O245" s="5">
        <f>SUM($N$41:N245)*0.1+$N$8</f>
        <v>2.6560413861813153E-5</v>
      </c>
      <c r="P245" s="5">
        <f>SUM($O$41:O245)+0</f>
        <v>7.6750378165842195E-3</v>
      </c>
      <c r="Q245" s="8">
        <f t="shared" si="49"/>
        <v>-5.1243855213846774E-6</v>
      </c>
      <c r="R245" s="5">
        <f>SUM($Q$41:Q245)*0.1+$T$8</f>
        <v>3.7263972613041184E-6</v>
      </c>
      <c r="S245" s="5">
        <f>SUM($R$41:R245)+0</f>
        <v>9.3646405190720306E-3</v>
      </c>
      <c r="T245">
        <f t="shared" si="61"/>
        <v>2.6820544756955461E-5</v>
      </c>
      <c r="U245">
        <f t="shared" si="62"/>
        <v>1.2107960089851781E-2</v>
      </c>
      <c r="W245" s="1"/>
    </row>
    <row r="246" spans="2:23" x14ac:dyDescent="0.35">
      <c r="B246">
        <f t="shared" si="63"/>
        <v>20.500000000000021</v>
      </c>
      <c r="C246">
        <f t="shared" si="50"/>
        <v>0</v>
      </c>
      <c r="D246">
        <f t="shared" si="51"/>
        <v>254.64790894703248</v>
      </c>
      <c r="E246" s="2">
        <f t="shared" si="52"/>
        <v>-352.05762848491884</v>
      </c>
      <c r="F246">
        <f t="shared" si="53"/>
        <v>-19098.593171027438</v>
      </c>
      <c r="G246">
        <f t="shared" si="54"/>
        <v>8625.4118978805054</v>
      </c>
      <c r="H246">
        <f t="shared" si="55"/>
        <v>6238.8737692022914</v>
      </c>
      <c r="I246" s="2">
        <f t="shared" si="56"/>
        <v>10645.246653607373</v>
      </c>
      <c r="J246" s="46">
        <f t="shared" si="57"/>
        <v>434.49986341254618</v>
      </c>
      <c r="K246">
        <f t="shared" si="58"/>
        <v>26.472556646157358</v>
      </c>
      <c r="L246">
        <f t="shared" si="59"/>
        <v>3.3766016130302778E-2</v>
      </c>
      <c r="M246" s="46">
        <f t="shared" si="60"/>
        <v>26.472621249425718</v>
      </c>
      <c r="N246" s="8">
        <f t="shared" si="48"/>
        <v>-7.0558025275047738E-6</v>
      </c>
      <c r="O246" s="5">
        <f>SUM($N$41:N246)*0.1+$N$8</f>
        <v>2.5854833609062675E-5</v>
      </c>
      <c r="P246" s="5">
        <f>SUM($O$41:O246)+0</f>
        <v>7.700892650193282E-3</v>
      </c>
      <c r="Q246" s="8">
        <f t="shared" si="49"/>
        <v>-5.1035546859318942E-6</v>
      </c>
      <c r="R246" s="5">
        <f>SUM($Q$41:Q246)*0.1+$T$8</f>
        <v>3.2160417927109387E-6</v>
      </c>
      <c r="S246" s="5">
        <f>SUM($R$41:R246)+0</f>
        <v>9.3678565608647409E-3</v>
      </c>
      <c r="T246">
        <f t="shared" si="61"/>
        <v>2.6054085011083776E-5</v>
      </c>
      <c r="U246">
        <f t="shared" si="62"/>
        <v>1.2126849720959582E-2</v>
      </c>
      <c r="W246" s="1"/>
    </row>
    <row r="247" spans="2:23" x14ac:dyDescent="0.35">
      <c r="B247">
        <f t="shared" si="63"/>
        <v>20.600000000000023</v>
      </c>
      <c r="C247">
        <f t="shared" si="50"/>
        <v>0</v>
      </c>
      <c r="D247">
        <f t="shared" si="51"/>
        <v>254.64790894703248</v>
      </c>
      <c r="E247" s="2">
        <f t="shared" si="52"/>
        <v>-352.05762848491884</v>
      </c>
      <c r="F247">
        <f t="shared" si="53"/>
        <v>-19098.593171027438</v>
      </c>
      <c r="G247">
        <f t="shared" si="54"/>
        <v>8590.2061350320109</v>
      </c>
      <c r="H247">
        <f t="shared" si="55"/>
        <v>6213.4089783075888</v>
      </c>
      <c r="I247" s="2">
        <f t="shared" si="56"/>
        <v>10601.796667266117</v>
      </c>
      <c r="J247" s="46">
        <f t="shared" si="57"/>
        <v>434.49986341254618</v>
      </c>
      <c r="K247">
        <f t="shared" si="58"/>
        <v>26.364505394540384</v>
      </c>
      <c r="L247">
        <f t="shared" si="59"/>
        <v>3.3766016130302778E-2</v>
      </c>
      <c r="M247" s="46">
        <f t="shared" si="60"/>
        <v>26.364570262575587</v>
      </c>
      <c r="N247" s="8">
        <f t="shared" si="48"/>
        <v>-7.0270033335149562E-6</v>
      </c>
      <c r="O247" s="5">
        <f>SUM($N$41:N247)*0.1+$N$8</f>
        <v>2.5152133275711179E-5</v>
      </c>
      <c r="P247" s="5">
        <f>SUM($O$41:O247)+0</f>
        <v>7.7260447834689933E-3</v>
      </c>
      <c r="Q247" s="8">
        <f t="shared" si="49"/>
        <v>-5.082723850479111E-6</v>
      </c>
      <c r="R247" s="5">
        <f>SUM($Q$41:Q247)*0.1+$T$8</f>
        <v>2.7077694076630288E-6</v>
      </c>
      <c r="S247" s="5">
        <f>SUM($R$41:R247)+0</f>
        <v>9.3705643302724045E-3</v>
      </c>
      <c r="T247">
        <f t="shared" si="61"/>
        <v>2.5297466740450778E-5</v>
      </c>
      <c r="U247">
        <f t="shared" si="62"/>
        <v>1.2144926671822352E-2</v>
      </c>
      <c r="W247" s="1"/>
    </row>
    <row r="248" spans="2:23" x14ac:dyDescent="0.35">
      <c r="B248">
        <f t="shared" si="63"/>
        <v>20.700000000000024</v>
      </c>
      <c r="C248">
        <f t="shared" si="50"/>
        <v>0</v>
      </c>
      <c r="D248">
        <f t="shared" si="51"/>
        <v>254.64790894703248</v>
      </c>
      <c r="E248" s="2">
        <f t="shared" si="52"/>
        <v>-352.05762848491884</v>
      </c>
      <c r="F248">
        <f t="shared" si="53"/>
        <v>-19098.593171027438</v>
      </c>
      <c r="G248">
        <f t="shared" si="54"/>
        <v>8555.0003721835201</v>
      </c>
      <c r="H248">
        <f t="shared" si="55"/>
        <v>6187.9441874128843</v>
      </c>
      <c r="I248" s="2">
        <f t="shared" si="56"/>
        <v>10558.346680924862</v>
      </c>
      <c r="J248" s="46">
        <f t="shared" si="57"/>
        <v>434.49986341254618</v>
      </c>
      <c r="K248">
        <f t="shared" si="58"/>
        <v>26.256454142923413</v>
      </c>
      <c r="L248">
        <f t="shared" si="59"/>
        <v>3.3766016130302778E-2</v>
      </c>
      <c r="M248" s="46">
        <f t="shared" si="60"/>
        <v>26.256519277904601</v>
      </c>
      <c r="N248" s="8">
        <f t="shared" si="48"/>
        <v>-6.9982041395251418E-6</v>
      </c>
      <c r="O248" s="5">
        <f>SUM($N$41:N248)*0.1+$N$8</f>
        <v>2.4452312861758665E-5</v>
      </c>
      <c r="P248" s="5">
        <f>SUM($O$41:O248)+0</f>
        <v>7.7504970963307518E-3</v>
      </c>
      <c r="Q248" s="8">
        <f t="shared" si="49"/>
        <v>-5.061893015026327E-6</v>
      </c>
      <c r="R248" s="5">
        <f>SUM($Q$41:Q248)*0.1+$T$8</f>
        <v>2.2015801061603889E-6</v>
      </c>
      <c r="S248" s="5">
        <f>SUM($R$41:R248)+0</f>
        <v>9.3727659103785641E-3</v>
      </c>
      <c r="T248">
        <f t="shared" si="61"/>
        <v>2.4551223172240714E-5</v>
      </c>
      <c r="U248">
        <f t="shared" si="62"/>
        <v>1.2162193307581734E-2</v>
      </c>
      <c r="W248" s="1"/>
    </row>
    <row r="249" spans="2:23" x14ac:dyDescent="0.35">
      <c r="B249">
        <f t="shared" si="63"/>
        <v>20.800000000000026</v>
      </c>
      <c r="C249">
        <f t="shared" si="50"/>
        <v>0</v>
      </c>
      <c r="D249">
        <f t="shared" si="51"/>
        <v>254.64790894703248</v>
      </c>
      <c r="E249" s="2">
        <f t="shared" si="52"/>
        <v>-352.05762848491884</v>
      </c>
      <c r="F249">
        <f t="shared" si="53"/>
        <v>-19098.593171027438</v>
      </c>
      <c r="G249">
        <f t="shared" si="54"/>
        <v>8519.7946093350274</v>
      </c>
      <c r="H249">
        <f t="shared" si="55"/>
        <v>6162.4793965181816</v>
      </c>
      <c r="I249" s="2">
        <f t="shared" si="56"/>
        <v>10514.896694583607</v>
      </c>
      <c r="J249" s="46">
        <f t="shared" si="57"/>
        <v>434.49986341254618</v>
      </c>
      <c r="K249">
        <f t="shared" si="58"/>
        <v>26.148402891306446</v>
      </c>
      <c r="L249">
        <f t="shared" si="59"/>
        <v>3.3766016130302778E-2</v>
      </c>
      <c r="M249" s="46">
        <f t="shared" si="60"/>
        <v>26.148468295439777</v>
      </c>
      <c r="N249" s="8">
        <f t="shared" si="48"/>
        <v>-6.9694049455353259E-6</v>
      </c>
      <c r="O249" s="5">
        <f>SUM($N$41:N249)*0.1+$N$8</f>
        <v>2.3755372367205133E-5</v>
      </c>
      <c r="P249" s="5">
        <f>SUM($O$41:O249)+0</f>
        <v>7.7742524686979569E-3</v>
      </c>
      <c r="Q249" s="8">
        <f t="shared" si="49"/>
        <v>-5.0410621795735438E-6</v>
      </c>
      <c r="R249" s="5">
        <f>SUM($Q$41:Q249)*0.1+$T$8</f>
        <v>1.6974738882030325E-6</v>
      </c>
      <c r="S249" s="5">
        <f>SUM($R$41:R249)+0</f>
        <v>9.3744633842667673E-3</v>
      </c>
      <c r="T249">
        <f t="shared" si="61"/>
        <v>2.38159428514956E-5</v>
      </c>
      <c r="U249">
        <f t="shared" si="62"/>
        <v>1.2178652026805537E-2</v>
      </c>
      <c r="W249" s="1"/>
    </row>
    <row r="250" spans="2:23" x14ac:dyDescent="0.35">
      <c r="B250">
        <f t="shared" si="63"/>
        <v>20.900000000000027</v>
      </c>
      <c r="C250">
        <f t="shared" si="50"/>
        <v>0</v>
      </c>
      <c r="D250">
        <f t="shared" si="51"/>
        <v>254.64790894703248</v>
      </c>
      <c r="E250" s="2">
        <f t="shared" si="52"/>
        <v>-352.05762848491884</v>
      </c>
      <c r="F250">
        <f t="shared" si="53"/>
        <v>-19098.593171027438</v>
      </c>
      <c r="G250">
        <f t="shared" si="54"/>
        <v>8484.5888464865347</v>
      </c>
      <c r="H250">
        <f t="shared" si="55"/>
        <v>6137.0146056234771</v>
      </c>
      <c r="I250" s="2">
        <f t="shared" si="56"/>
        <v>10471.446708242353</v>
      </c>
      <c r="J250" s="46">
        <f t="shared" si="57"/>
        <v>434.49986341254618</v>
      </c>
      <c r="K250">
        <f t="shared" si="58"/>
        <v>26.040351639689476</v>
      </c>
      <c r="L250">
        <f t="shared" si="59"/>
        <v>3.3766016130302778E-2</v>
      </c>
      <c r="M250" s="46">
        <f t="shared" si="60"/>
        <v>26.040417315208568</v>
      </c>
      <c r="N250" s="8">
        <f t="shared" si="48"/>
        <v>-6.9406057515455099E-6</v>
      </c>
      <c r="O250" s="5">
        <f>SUM($N$41:N250)*0.1+$N$8</f>
        <v>2.3061311792050581E-5</v>
      </c>
      <c r="P250" s="5">
        <f>SUM($O$41:O250)+0</f>
        <v>7.7973137804900079E-3</v>
      </c>
      <c r="Q250" s="8">
        <f t="shared" si="49"/>
        <v>-5.0202313441207598E-6</v>
      </c>
      <c r="R250" s="5">
        <f>SUM($Q$41:Q250)*0.1+$T$8</f>
        <v>1.1954507537909596E-6</v>
      </c>
      <c r="S250" s="5">
        <f>SUM($R$41:R250)+0</f>
        <v>9.3756588350205582E-3</v>
      </c>
      <c r="T250">
        <f t="shared" si="61"/>
        <v>2.3092275853083657E-5</v>
      </c>
      <c r="U250">
        <f t="shared" si="62"/>
        <v>1.2194305260330267E-2</v>
      </c>
      <c r="W250" s="1"/>
    </row>
    <row r="251" spans="2:23" x14ac:dyDescent="0.35">
      <c r="B251">
        <f t="shared" si="63"/>
        <v>21.000000000000028</v>
      </c>
      <c r="C251">
        <f t="shared" si="50"/>
        <v>0</v>
      </c>
      <c r="D251">
        <f t="shared" si="51"/>
        <v>254.64790894703248</v>
      </c>
      <c r="E251" s="2">
        <f t="shared" si="52"/>
        <v>-352.05762848491884</v>
      </c>
      <c r="F251">
        <f t="shared" si="53"/>
        <v>-19098.593171027438</v>
      </c>
      <c r="G251">
        <f t="shared" si="54"/>
        <v>8449.3830836380421</v>
      </c>
      <c r="H251">
        <f t="shared" si="55"/>
        <v>6111.5498147287744</v>
      </c>
      <c r="I251" s="2">
        <f t="shared" si="56"/>
        <v>10427.996721901098</v>
      </c>
      <c r="J251" s="46">
        <f t="shared" si="57"/>
        <v>434.49986341254618</v>
      </c>
      <c r="K251">
        <f t="shared" si="58"/>
        <v>25.932300388072505</v>
      </c>
      <c r="L251">
        <f t="shared" si="59"/>
        <v>3.3766016130302778E-2</v>
      </c>
      <c r="M251" s="46">
        <f t="shared" si="60"/>
        <v>25.9323663372389</v>
      </c>
      <c r="N251" s="8">
        <f t="shared" si="48"/>
        <v>-6.9118065575556939E-6</v>
      </c>
      <c r="O251" s="5">
        <f>SUM($N$41:N251)*0.1+$N$8</f>
        <v>2.2370131136295014E-5</v>
      </c>
      <c r="P251" s="5">
        <f>SUM($O$41:O251)+0</f>
        <v>7.8196839116263031E-3</v>
      </c>
      <c r="Q251" s="8">
        <f t="shared" si="49"/>
        <v>-4.9994005086679775E-6</v>
      </c>
      <c r="R251" s="5">
        <f>SUM($Q$41:Q251)*0.1+$T$8</f>
        <v>6.9551070292417014E-7</v>
      </c>
      <c r="S251" s="5">
        <f>SUM($R$41:R251)+0</f>
        <v>9.3763543457234828E-3</v>
      </c>
      <c r="T251">
        <f t="shared" si="61"/>
        <v>2.2380940601165934E-5</v>
      </c>
      <c r="U251">
        <f t="shared" si="62"/>
        <v>1.2209155470150869E-2</v>
      </c>
      <c r="W251" s="1"/>
    </row>
    <row r="252" spans="2:23" x14ac:dyDescent="0.35">
      <c r="B252">
        <f t="shared" si="63"/>
        <v>21.10000000000003</v>
      </c>
      <c r="C252">
        <f t="shared" si="50"/>
        <v>0</v>
      </c>
      <c r="D252">
        <f t="shared" si="51"/>
        <v>254.64790894703248</v>
      </c>
      <c r="E252" s="2">
        <f t="shared" si="52"/>
        <v>-352.05762848491884</v>
      </c>
      <c r="F252">
        <f t="shared" si="53"/>
        <v>-19098.593171027438</v>
      </c>
      <c r="G252">
        <f t="shared" si="54"/>
        <v>8414.1773207895494</v>
      </c>
      <c r="H252">
        <f t="shared" si="55"/>
        <v>6086.0850238340699</v>
      </c>
      <c r="I252" s="2">
        <f t="shared" si="56"/>
        <v>10384.546735559841</v>
      </c>
      <c r="J252" s="46">
        <f t="shared" si="57"/>
        <v>434.49986341254618</v>
      </c>
      <c r="K252">
        <f t="shared" si="58"/>
        <v>25.824249136455531</v>
      </c>
      <c r="L252">
        <f t="shared" si="59"/>
        <v>3.3766016130302778E-2</v>
      </c>
      <c r="M252" s="46">
        <f t="shared" si="60"/>
        <v>25.824315361559158</v>
      </c>
      <c r="N252" s="8">
        <f t="shared" si="48"/>
        <v>-6.8830073635658779E-6</v>
      </c>
      <c r="O252" s="5">
        <f>SUM($N$41:N252)*0.1+$N$8</f>
        <v>2.1681830399938426E-5</v>
      </c>
      <c r="P252" s="5">
        <f>SUM($O$41:O252)+0</f>
        <v>7.841365742026242E-3</v>
      </c>
      <c r="Q252" s="8">
        <f t="shared" si="49"/>
        <v>-4.9785696732151926E-6</v>
      </c>
      <c r="R252" s="5">
        <f>SUM($Q$41:Q252)*0.1+$T$8</f>
        <v>1.9765373560265062E-7</v>
      </c>
      <c r="S252" s="5">
        <f>SUM($R$41:R252)+0</f>
        <v>9.3765519994590853E-3</v>
      </c>
      <c r="T252">
        <f t="shared" si="61"/>
        <v>2.1682731296838315E-5</v>
      </c>
      <c r="U252">
        <f t="shared" si="62"/>
        <v>1.2223205148355438E-2</v>
      </c>
      <c r="W252" s="1"/>
    </row>
    <row r="253" spans="2:23" x14ac:dyDescent="0.35">
      <c r="B253">
        <f t="shared" si="63"/>
        <v>21.200000000000031</v>
      </c>
      <c r="C253">
        <f t="shared" si="50"/>
        <v>0</v>
      </c>
      <c r="D253">
        <f t="shared" si="51"/>
        <v>254.64790894703248</v>
      </c>
      <c r="E253" s="2">
        <f t="shared" si="52"/>
        <v>-352.05762848491884</v>
      </c>
      <c r="F253">
        <f t="shared" si="53"/>
        <v>-19098.593171027438</v>
      </c>
      <c r="G253">
        <f t="shared" si="54"/>
        <v>8378.9715579410586</v>
      </c>
      <c r="H253">
        <f t="shared" si="55"/>
        <v>6060.6202329393664</v>
      </c>
      <c r="I253" s="2">
        <f t="shared" si="56"/>
        <v>10341.096749218586</v>
      </c>
      <c r="J253" s="46">
        <f t="shared" si="57"/>
        <v>434.49986341254618</v>
      </c>
      <c r="K253">
        <f t="shared" si="58"/>
        <v>25.716197884838564</v>
      </c>
      <c r="L253">
        <f t="shared" si="59"/>
        <v>3.3766016130302778E-2</v>
      </c>
      <c r="M253" s="46">
        <f t="shared" si="60"/>
        <v>25.716264388198208</v>
      </c>
      <c r="N253" s="8">
        <f t="shared" si="48"/>
        <v>-6.8542081695760627E-6</v>
      </c>
      <c r="O253" s="5">
        <f>SUM($N$41:N253)*0.1+$N$8</f>
        <v>2.099640958298082E-5</v>
      </c>
      <c r="P253" s="5">
        <f>SUM($O$41:O253)+0</f>
        <v>7.8623621516092229E-3</v>
      </c>
      <c r="Q253" s="8">
        <f t="shared" si="49"/>
        <v>-4.9577388377624094E-6</v>
      </c>
      <c r="R253" s="5">
        <f>SUM($Q$41:Q253)*0.1+$T$8</f>
        <v>-2.9812014817359896E-7</v>
      </c>
      <c r="S253" s="5">
        <f>SUM($R$41:R253)+0</f>
        <v>9.3762538793109116E-3</v>
      </c>
      <c r="T253">
        <f t="shared" si="61"/>
        <v>2.0998525924431834E-5</v>
      </c>
      <c r="U253">
        <f t="shared" si="62"/>
        <v>1.223645681610286E-2</v>
      </c>
      <c r="W253" s="1"/>
    </row>
    <row r="254" spans="2:23" x14ac:dyDescent="0.35">
      <c r="B254">
        <f t="shared" si="63"/>
        <v>21.300000000000033</v>
      </c>
      <c r="C254">
        <f t="shared" si="50"/>
        <v>0</v>
      </c>
      <c r="D254">
        <f t="shared" si="51"/>
        <v>254.64790894703248</v>
      </c>
      <c r="E254" s="2">
        <f t="shared" si="52"/>
        <v>-352.05762848491884</v>
      </c>
      <c r="F254">
        <f t="shared" si="53"/>
        <v>-19098.593171027438</v>
      </c>
      <c r="G254">
        <f t="shared" si="54"/>
        <v>8343.7657950925659</v>
      </c>
      <c r="H254">
        <f t="shared" si="55"/>
        <v>6035.1554420446628</v>
      </c>
      <c r="I254" s="2">
        <f t="shared" si="56"/>
        <v>10297.646762877332</v>
      </c>
      <c r="J254" s="46">
        <f t="shared" si="57"/>
        <v>434.49986341254618</v>
      </c>
      <c r="K254">
        <f t="shared" si="58"/>
        <v>25.608146633221594</v>
      </c>
      <c r="L254">
        <f t="shared" si="59"/>
        <v>3.3766016130302778E-2</v>
      </c>
      <c r="M254" s="46">
        <f t="shared" si="60"/>
        <v>25.6082134171854</v>
      </c>
      <c r="N254" s="8">
        <f t="shared" si="48"/>
        <v>-6.8254089755862467E-6</v>
      </c>
      <c r="O254" s="5">
        <f>SUM($N$41:N254)*0.1+$N$8</f>
        <v>2.0313868685422193E-5</v>
      </c>
      <c r="P254" s="5">
        <f>SUM($O$41:O254)+0</f>
        <v>7.8826760202946444E-3</v>
      </c>
      <c r="Q254" s="8">
        <f t="shared" si="49"/>
        <v>-4.9369080023096254E-6</v>
      </c>
      <c r="R254" s="5">
        <f>SUM($Q$41:Q254)*0.1+$T$8</f>
        <v>-7.918109484045515E-7</v>
      </c>
      <c r="S254" s="5">
        <f>SUM($R$41:R254)+0</f>
        <v>9.3754620683625077E-3</v>
      </c>
      <c r="T254">
        <f t="shared" si="61"/>
        <v>2.0329294762647072E-5</v>
      </c>
      <c r="U254">
        <f t="shared" si="62"/>
        <v>1.224891302264133E-2</v>
      </c>
      <c r="W254" s="1"/>
    </row>
    <row r="255" spans="2:23" x14ac:dyDescent="0.35">
      <c r="B255">
        <f t="shared" si="63"/>
        <v>21.400000000000034</v>
      </c>
      <c r="C255">
        <f t="shared" si="50"/>
        <v>0</v>
      </c>
      <c r="D255">
        <f t="shared" si="51"/>
        <v>254.64790894703248</v>
      </c>
      <c r="E255" s="2">
        <f t="shared" si="52"/>
        <v>-352.05762848491884</v>
      </c>
      <c r="F255">
        <f t="shared" si="53"/>
        <v>-19098.593171027438</v>
      </c>
      <c r="G255">
        <f t="shared" si="54"/>
        <v>8308.5600322440732</v>
      </c>
      <c r="H255">
        <f t="shared" si="55"/>
        <v>6009.6906511499592</v>
      </c>
      <c r="I255" s="2">
        <f t="shared" si="56"/>
        <v>10254.196776536075</v>
      </c>
      <c r="J255" s="46">
        <f t="shared" si="57"/>
        <v>434.49986341254618</v>
      </c>
      <c r="K255">
        <f t="shared" si="58"/>
        <v>25.50009538160462</v>
      </c>
      <c r="L255">
        <f t="shared" si="59"/>
        <v>3.3766016130302778E-2</v>
      </c>
      <c r="M255" s="46">
        <f t="shared" si="60"/>
        <v>25.500162448550583</v>
      </c>
      <c r="N255" s="8">
        <f t="shared" si="48"/>
        <v>-6.7966097815964307E-6</v>
      </c>
      <c r="O255" s="5">
        <f>SUM($N$41:N255)*0.1+$N$8</f>
        <v>1.9634207707262552E-5</v>
      </c>
      <c r="P255" s="5">
        <f>SUM($O$41:O255)+0</f>
        <v>7.9023102280019065E-3</v>
      </c>
      <c r="Q255" s="8">
        <f t="shared" si="49"/>
        <v>-4.9160771668568422E-6</v>
      </c>
      <c r="R255" s="5">
        <f>SUM($Q$41:Q255)*0.1+$T$8</f>
        <v>-1.2834186650902477E-6</v>
      </c>
      <c r="S255" s="5">
        <f>SUM($R$41:R255)+0</f>
        <v>9.3741786496974178E-3</v>
      </c>
      <c r="T255">
        <f t="shared" si="61"/>
        <v>1.9676109263821192E-5</v>
      </c>
      <c r="U255">
        <f t="shared" si="62"/>
        <v>1.2260576344365972E-2</v>
      </c>
      <c r="W255" s="1"/>
    </row>
    <row r="256" spans="2:23" x14ac:dyDescent="0.35">
      <c r="B256">
        <f t="shared" si="63"/>
        <v>21.500000000000036</v>
      </c>
      <c r="C256">
        <f t="shared" si="50"/>
        <v>0</v>
      </c>
      <c r="D256">
        <f t="shared" si="51"/>
        <v>254.64790894703248</v>
      </c>
      <c r="E256" s="2">
        <f t="shared" si="52"/>
        <v>-352.05762848491884</v>
      </c>
      <c r="F256">
        <f t="shared" si="53"/>
        <v>-19098.593171027438</v>
      </c>
      <c r="G256">
        <f t="shared" si="54"/>
        <v>8273.3542693955806</v>
      </c>
      <c r="H256">
        <f t="shared" si="55"/>
        <v>5984.2258602552556</v>
      </c>
      <c r="I256" s="2">
        <f t="shared" si="56"/>
        <v>10210.74679019482</v>
      </c>
      <c r="J256" s="46">
        <f t="shared" si="57"/>
        <v>434.49986341254618</v>
      </c>
      <c r="K256">
        <f t="shared" si="58"/>
        <v>25.392044129987649</v>
      </c>
      <c r="L256">
        <f t="shared" si="59"/>
        <v>3.3766016130302778E-2</v>
      </c>
      <c r="M256" s="46">
        <f t="shared" si="60"/>
        <v>25.392111482324115</v>
      </c>
      <c r="N256" s="8">
        <f t="shared" si="48"/>
        <v>-6.7678105876066147E-6</v>
      </c>
      <c r="O256" s="5">
        <f>SUM($N$41:N256)*0.1+$N$8</f>
        <v>1.8957426648501889E-5</v>
      </c>
      <c r="P256" s="5">
        <f>SUM($O$41:O256)+0</f>
        <v>7.9212676546504077E-3</v>
      </c>
      <c r="Q256" s="8">
        <f t="shared" si="49"/>
        <v>-4.8952463314040591E-6</v>
      </c>
      <c r="R256" s="5">
        <f>SUM($Q$41:Q256)*0.1+$T$8</f>
        <v>-1.7729432982306468E-6</v>
      </c>
      <c r="S256" s="5">
        <f>SUM($R$41:R256)+0</f>
        <v>9.3724057063991877E-3</v>
      </c>
      <c r="T256">
        <f t="shared" si="61"/>
        <v>1.9040151077973896E-5</v>
      </c>
      <c r="U256">
        <f t="shared" si="62"/>
        <v>1.2271449383913655E-2</v>
      </c>
      <c r="W256" s="1"/>
    </row>
    <row r="257" spans="2:23" x14ac:dyDescent="0.35">
      <c r="B257">
        <f t="shared" si="63"/>
        <v>21.600000000000037</v>
      </c>
      <c r="C257">
        <f t="shared" si="50"/>
        <v>0</v>
      </c>
      <c r="D257">
        <f t="shared" si="51"/>
        <v>254.64790894703248</v>
      </c>
      <c r="E257" s="2">
        <f t="shared" si="52"/>
        <v>-352.05762848491884</v>
      </c>
      <c r="F257">
        <f t="shared" si="53"/>
        <v>-19098.593171027438</v>
      </c>
      <c r="G257">
        <f t="shared" si="54"/>
        <v>8238.1485065470879</v>
      </c>
      <c r="H257">
        <f t="shared" si="55"/>
        <v>5958.761069360552</v>
      </c>
      <c r="I257" s="2">
        <f t="shared" si="56"/>
        <v>10167.296803853566</v>
      </c>
      <c r="J257" s="46">
        <f t="shared" si="57"/>
        <v>434.49986341254618</v>
      </c>
      <c r="K257">
        <f t="shared" si="58"/>
        <v>25.283992878370682</v>
      </c>
      <c r="L257">
        <f t="shared" si="59"/>
        <v>3.3766016130302778E-2</v>
      </c>
      <c r="M257" s="46">
        <f t="shared" si="60"/>
        <v>25.284060518536879</v>
      </c>
      <c r="N257" s="8">
        <f t="shared" si="48"/>
        <v>-6.7390113936167987E-6</v>
      </c>
      <c r="O257" s="5">
        <f>SUM($N$41:N257)*0.1+$N$8</f>
        <v>1.8283525509140209E-5</v>
      </c>
      <c r="P257" s="5">
        <f>SUM($O$41:O257)+0</f>
        <v>7.9395511801595483E-3</v>
      </c>
      <c r="Q257" s="8">
        <f t="shared" si="49"/>
        <v>-4.874415495951275E-6</v>
      </c>
      <c r="R257" s="5">
        <f>SUM($Q$41:Q257)*0.1+$T$8</f>
        <v>-2.260384847825776E-6</v>
      </c>
      <c r="S257" s="5">
        <f>SUM($R$41:R257)+0</f>
        <v>9.3701453215513618E-3</v>
      </c>
      <c r="T257">
        <f t="shared" si="61"/>
        <v>1.8422720882205784E-5</v>
      </c>
      <c r="U257">
        <f t="shared" si="62"/>
        <v>1.2281534769293443E-2</v>
      </c>
      <c r="W257" s="1"/>
    </row>
    <row r="258" spans="2:23" x14ac:dyDescent="0.35">
      <c r="B258">
        <f t="shared" si="63"/>
        <v>21.700000000000038</v>
      </c>
      <c r="C258">
        <f t="shared" si="50"/>
        <v>0</v>
      </c>
      <c r="D258">
        <f t="shared" si="51"/>
        <v>254.64790894703248</v>
      </c>
      <c r="E258" s="2">
        <f t="shared" si="52"/>
        <v>-352.05762848491884</v>
      </c>
      <c r="F258">
        <f t="shared" si="53"/>
        <v>-19098.593171027438</v>
      </c>
      <c r="G258">
        <f t="shared" si="54"/>
        <v>8202.942743698597</v>
      </c>
      <c r="H258">
        <f t="shared" si="55"/>
        <v>5933.2962784658484</v>
      </c>
      <c r="I258" s="2">
        <f t="shared" si="56"/>
        <v>10123.846817512311</v>
      </c>
      <c r="J258" s="46">
        <f t="shared" si="57"/>
        <v>434.49986341254618</v>
      </c>
      <c r="K258">
        <f t="shared" si="58"/>
        <v>25.175941626753712</v>
      </c>
      <c r="L258">
        <f t="shared" si="59"/>
        <v>3.3766016130302778E-2</v>
      </c>
      <c r="M258" s="46">
        <f t="shared" si="60"/>
        <v>25.176009557220269</v>
      </c>
      <c r="N258" s="8">
        <f t="shared" si="48"/>
        <v>-6.7102121996269844E-6</v>
      </c>
      <c r="O258" s="5">
        <f>SUM($N$41:N258)*0.1+$N$8</f>
        <v>1.7612504289177511E-5</v>
      </c>
      <c r="P258" s="5">
        <f>SUM($O$41:O258)+0</f>
        <v>7.9571636844487266E-3</v>
      </c>
      <c r="Q258" s="8">
        <f t="shared" si="49"/>
        <v>-4.8535846604984919E-6</v>
      </c>
      <c r="R258" s="5">
        <f>SUM($Q$41:Q258)*0.1+$T$8</f>
        <v>-2.7457433138756353E-6</v>
      </c>
      <c r="S258" s="5">
        <f>SUM($R$41:R258)+0</f>
        <v>9.3673995782374859E-3</v>
      </c>
      <c r="T258">
        <f t="shared" si="61"/>
        <v>1.7825246525139251E-5</v>
      </c>
      <c r="U258">
        <f t="shared" si="62"/>
        <v>1.2290835153050971E-2</v>
      </c>
      <c r="W258" s="1"/>
    </row>
    <row r="259" spans="2:23" x14ac:dyDescent="0.35">
      <c r="B259">
        <f t="shared" si="63"/>
        <v>21.80000000000004</v>
      </c>
      <c r="C259">
        <f t="shared" si="50"/>
        <v>0</v>
      </c>
      <c r="D259">
        <f t="shared" si="51"/>
        <v>254.64790894703248</v>
      </c>
      <c r="E259" s="2">
        <f t="shared" si="52"/>
        <v>-352.05762848491884</v>
      </c>
      <c r="F259">
        <f t="shared" si="53"/>
        <v>-19098.593171027438</v>
      </c>
      <c r="G259">
        <f t="shared" si="54"/>
        <v>8167.7369808501035</v>
      </c>
      <c r="H259">
        <f t="shared" si="55"/>
        <v>5907.8314875711458</v>
      </c>
      <c r="I259" s="2">
        <f t="shared" si="56"/>
        <v>10080.396831171056</v>
      </c>
      <c r="J259" s="46">
        <f t="shared" si="57"/>
        <v>434.49986341254618</v>
      </c>
      <c r="K259">
        <f t="shared" si="58"/>
        <v>25.067890375136741</v>
      </c>
      <c r="L259">
        <f t="shared" si="59"/>
        <v>3.3766016130302778E-2</v>
      </c>
      <c r="M259" s="46">
        <f t="shared" si="60"/>
        <v>25.067958598406236</v>
      </c>
      <c r="N259" s="8">
        <f t="shared" si="48"/>
        <v>-6.6814130056371676E-6</v>
      </c>
      <c r="O259" s="5">
        <f>SUM($N$41:N259)*0.1+$N$8</f>
        <v>1.6944362988613792E-5</v>
      </c>
      <c r="P259" s="5">
        <f>SUM($O$41:O259)+0</f>
        <v>7.9741080474373411E-3</v>
      </c>
      <c r="Q259" s="8">
        <f t="shared" si="49"/>
        <v>-4.8327538250457087E-6</v>
      </c>
      <c r="R259" s="5">
        <f>SUM($Q$41:Q259)*0.1+$T$8</f>
        <v>-3.229018696380211E-6</v>
      </c>
      <c r="S259" s="5">
        <f>SUM($R$41:R259)+0</f>
        <v>9.3641705595411059E-3</v>
      </c>
      <c r="T259">
        <f t="shared" si="61"/>
        <v>1.7249289806582703E-5</v>
      </c>
      <c r="U259">
        <f t="shared" si="62"/>
        <v>1.2299353211465282E-2</v>
      </c>
      <c r="W259" s="1"/>
    </row>
    <row r="260" spans="2:23" x14ac:dyDescent="0.35">
      <c r="B260">
        <f t="shared" si="63"/>
        <v>21.900000000000041</v>
      </c>
      <c r="C260">
        <f t="shared" si="50"/>
        <v>0</v>
      </c>
      <c r="D260">
        <f t="shared" si="51"/>
        <v>254.64790894703248</v>
      </c>
      <c r="E260" s="2">
        <f t="shared" si="52"/>
        <v>-352.05762848491884</v>
      </c>
      <c r="F260">
        <f t="shared" si="53"/>
        <v>-19098.593171027438</v>
      </c>
      <c r="G260">
        <f t="shared" si="54"/>
        <v>8132.5312180016117</v>
      </c>
      <c r="H260">
        <f t="shared" si="55"/>
        <v>5882.3666966764413</v>
      </c>
      <c r="I260" s="2">
        <f t="shared" si="56"/>
        <v>10036.946844829801</v>
      </c>
      <c r="J260" s="46">
        <f t="shared" si="57"/>
        <v>434.49986341254618</v>
      </c>
      <c r="K260">
        <f t="shared" si="58"/>
        <v>24.959839123519775</v>
      </c>
      <c r="L260">
        <f t="shared" si="59"/>
        <v>3.3766016130302778E-2</v>
      </c>
      <c r="M260" s="46">
        <f t="shared" si="60"/>
        <v>24.959907642127291</v>
      </c>
      <c r="N260" s="8">
        <f t="shared" si="48"/>
        <v>-6.6526138116473524E-6</v>
      </c>
      <c r="O260" s="5">
        <f>SUM($N$41:N260)*0.1+$N$8</f>
        <v>1.6279101607449059E-5</v>
      </c>
      <c r="P260" s="5">
        <f>SUM($O$41:O260)+0</f>
        <v>7.9903871490447902E-3</v>
      </c>
      <c r="Q260" s="8">
        <f t="shared" si="49"/>
        <v>-4.8119229895929247E-6</v>
      </c>
      <c r="R260" s="5">
        <f>SUM($Q$41:Q260)*0.1+$T$8</f>
        <v>-3.7102109953395033E-6</v>
      </c>
      <c r="S260" s="5">
        <f>SUM($R$41:R260)+0</f>
        <v>9.3604603485457662E-3</v>
      </c>
      <c r="T260">
        <f t="shared" si="61"/>
        <v>1.6696550984427555E-5</v>
      </c>
      <c r="U260">
        <f t="shared" si="62"/>
        <v>1.2307091643776675E-2</v>
      </c>
      <c r="W260" s="1"/>
    </row>
    <row r="261" spans="2:23" x14ac:dyDescent="0.35">
      <c r="B261">
        <f t="shared" si="63"/>
        <v>22.000000000000043</v>
      </c>
      <c r="C261">
        <f t="shared" si="50"/>
        <v>0</v>
      </c>
      <c r="D261">
        <f t="shared" si="51"/>
        <v>254.64790894703248</v>
      </c>
      <c r="E261" s="2">
        <f t="shared" si="52"/>
        <v>-352.05762848491884</v>
      </c>
      <c r="F261">
        <f t="shared" si="53"/>
        <v>-19098.593171027438</v>
      </c>
      <c r="G261">
        <f t="shared" si="54"/>
        <v>8097.325455153119</v>
      </c>
      <c r="H261">
        <f t="shared" si="55"/>
        <v>5856.9019057817368</v>
      </c>
      <c r="I261" s="2">
        <f t="shared" si="56"/>
        <v>9993.4968584885446</v>
      </c>
      <c r="J261" s="46">
        <f t="shared" si="57"/>
        <v>434.49986341254618</v>
      </c>
      <c r="K261">
        <f t="shared" si="58"/>
        <v>24.8517878719028</v>
      </c>
      <c r="L261">
        <f t="shared" si="59"/>
        <v>3.3766016130302778E-2</v>
      </c>
      <c r="M261" s="46">
        <f t="shared" si="60"/>
        <v>24.851856688416483</v>
      </c>
      <c r="N261" s="8">
        <f t="shared" si="48"/>
        <v>-6.6238146176575364E-6</v>
      </c>
      <c r="O261" s="5">
        <f>SUM($N$41:N261)*0.1+$N$8</f>
        <v>1.5616720145683301E-5</v>
      </c>
      <c r="P261" s="5">
        <f>SUM($O$41:O261)+0</f>
        <v>8.0060038691904742E-3</v>
      </c>
      <c r="Q261" s="8">
        <f t="shared" si="49"/>
        <v>-4.7910921541401406E-6</v>
      </c>
      <c r="R261" s="5">
        <f>SUM($Q$41:Q261)*0.1+$T$8</f>
        <v>-4.1893202107535121E-6</v>
      </c>
      <c r="S261" s="5">
        <f>SUM($R$41:R261)+0</f>
        <v>9.3562710283350125E-3</v>
      </c>
      <c r="T261">
        <f t="shared" si="61"/>
        <v>1.6168869841050071E-5</v>
      </c>
      <c r="U261">
        <f t="shared" si="62"/>
        <v>1.2314053171444159E-2</v>
      </c>
      <c r="W261" s="1"/>
    </row>
    <row r="262" spans="2:23" x14ac:dyDescent="0.35">
      <c r="B262">
        <f t="shared" si="63"/>
        <v>22.100000000000044</v>
      </c>
      <c r="C262">
        <f t="shared" si="50"/>
        <v>0</v>
      </c>
      <c r="D262">
        <f t="shared" si="51"/>
        <v>254.64790894703248</v>
      </c>
      <c r="E262" s="2">
        <f t="shared" si="52"/>
        <v>-352.05762848491884</v>
      </c>
      <c r="F262">
        <f t="shared" si="53"/>
        <v>-19098.593171027438</v>
      </c>
      <c r="G262">
        <f t="shared" si="54"/>
        <v>8062.1196923046264</v>
      </c>
      <c r="H262">
        <f t="shared" si="55"/>
        <v>5831.4371148870332</v>
      </c>
      <c r="I262" s="2">
        <f t="shared" si="56"/>
        <v>9950.046872147288</v>
      </c>
      <c r="J262" s="46">
        <f t="shared" si="57"/>
        <v>434.49986341254618</v>
      </c>
      <c r="K262">
        <f t="shared" si="58"/>
        <v>24.743736620285826</v>
      </c>
      <c r="L262">
        <f t="shared" si="59"/>
        <v>3.3766016130302778E-2</v>
      </c>
      <c r="M262" s="46">
        <f t="shared" si="60"/>
        <v>24.743805737307465</v>
      </c>
      <c r="N262" s="8">
        <f t="shared" si="48"/>
        <v>-6.5950154236677196E-6</v>
      </c>
      <c r="O262" s="5">
        <f>SUM($N$41:N262)*0.1+$N$8</f>
        <v>1.4957218603316532E-5</v>
      </c>
      <c r="P262" s="5">
        <f>SUM($O$41:O262)+0</f>
        <v>8.0209610877937914E-3</v>
      </c>
      <c r="Q262" s="8">
        <f t="shared" si="49"/>
        <v>-4.7702613186873566E-6</v>
      </c>
      <c r="R262" s="5">
        <f>SUM($Q$41:Q262)*0.1+$T$8</f>
        <v>-4.6663463426222375E-6</v>
      </c>
      <c r="S262" s="5">
        <f>SUM($R$41:R262)+0</f>
        <v>9.3516046819923909E-3</v>
      </c>
      <c r="T262">
        <f t="shared" si="61"/>
        <v>1.566822186901571E-5</v>
      </c>
      <c r="U262">
        <f t="shared" si="62"/>
        <v>1.2320240537431247E-2</v>
      </c>
      <c r="W262" s="1"/>
    </row>
    <row r="263" spans="2:23" x14ac:dyDescent="0.35">
      <c r="B263">
        <f t="shared" si="63"/>
        <v>22.200000000000045</v>
      </c>
      <c r="C263">
        <f t="shared" si="50"/>
        <v>0</v>
      </c>
      <c r="D263">
        <f t="shared" si="51"/>
        <v>254.64790894703248</v>
      </c>
      <c r="E263" s="2">
        <f t="shared" si="52"/>
        <v>-352.05762848491884</v>
      </c>
      <c r="F263">
        <f t="shared" si="53"/>
        <v>-19098.593171027438</v>
      </c>
      <c r="G263">
        <f t="shared" si="54"/>
        <v>8026.9139294561337</v>
      </c>
      <c r="H263">
        <f t="shared" si="55"/>
        <v>5805.9723239923314</v>
      </c>
      <c r="I263" s="2">
        <f t="shared" si="56"/>
        <v>9906.5968858060351</v>
      </c>
      <c r="J263" s="46">
        <f t="shared" si="57"/>
        <v>434.49986341254618</v>
      </c>
      <c r="K263">
        <f t="shared" si="58"/>
        <v>24.635685368668863</v>
      </c>
      <c r="L263">
        <f t="shared" si="59"/>
        <v>3.3766016130302778E-2</v>
      </c>
      <c r="M263" s="46">
        <f t="shared" si="60"/>
        <v>24.635754788834483</v>
      </c>
      <c r="N263" s="8">
        <f t="shared" si="48"/>
        <v>-6.5662162296779036E-6</v>
      </c>
      <c r="O263" s="5">
        <f>SUM($N$41:N263)*0.1+$N$8</f>
        <v>1.4300596980348739E-5</v>
      </c>
      <c r="P263" s="5">
        <f>SUM($O$41:O263)+0</f>
        <v>8.0352616847741403E-3</v>
      </c>
      <c r="Q263" s="8">
        <f t="shared" si="49"/>
        <v>-4.7494304832345751E-6</v>
      </c>
      <c r="R263" s="5">
        <f>SUM($Q$41:Q263)*0.1+$T$8</f>
        <v>-5.1412893909456929E-6</v>
      </c>
      <c r="S263" s="5">
        <f>SUM($R$41:R263)+0</f>
        <v>9.3464633926014454E-3</v>
      </c>
      <c r="T263">
        <f t="shared" si="61"/>
        <v>1.519670788676976E-5</v>
      </c>
      <c r="U263">
        <f t="shared" si="62"/>
        <v>1.2325656505518815E-2</v>
      </c>
      <c r="W263" s="1"/>
    </row>
    <row r="264" spans="2:23" x14ac:dyDescent="0.35">
      <c r="B264">
        <f t="shared" si="63"/>
        <v>22.300000000000047</v>
      </c>
      <c r="C264">
        <f t="shared" si="50"/>
        <v>0</v>
      </c>
      <c r="D264">
        <f t="shared" si="51"/>
        <v>254.64790894703248</v>
      </c>
      <c r="E264" s="2">
        <f t="shared" si="52"/>
        <v>-352.05762848491884</v>
      </c>
      <c r="F264">
        <f t="shared" si="53"/>
        <v>-19098.593171027438</v>
      </c>
      <c r="G264">
        <f t="shared" si="54"/>
        <v>7991.7081666076419</v>
      </c>
      <c r="H264">
        <f t="shared" si="55"/>
        <v>5780.5075330976269</v>
      </c>
      <c r="I264" s="2">
        <f t="shared" si="56"/>
        <v>9863.1468994647803</v>
      </c>
      <c r="J264" s="46">
        <f t="shared" si="57"/>
        <v>434.49986341254618</v>
      </c>
      <c r="K264">
        <f t="shared" si="58"/>
        <v>24.527634117051893</v>
      </c>
      <c r="L264">
        <f t="shared" si="59"/>
        <v>3.3766016130302778E-2</v>
      </c>
      <c r="M264" s="46">
        <f t="shared" si="60"/>
        <v>24.527703843032349</v>
      </c>
      <c r="N264" s="8">
        <f t="shared" si="48"/>
        <v>-6.5374170356880884E-6</v>
      </c>
      <c r="O264" s="5">
        <f>SUM($N$41:N264)*0.1+$N$8</f>
        <v>1.3646855276779932E-5</v>
      </c>
      <c r="P264" s="5">
        <f>SUM($O$41:O264)+0</f>
        <v>8.0489085400509211E-3</v>
      </c>
      <c r="Q264" s="8">
        <f t="shared" si="49"/>
        <v>-4.7285996477817903E-6</v>
      </c>
      <c r="R264" s="5">
        <f>SUM($Q$41:Q264)*0.1+$T$8</f>
        <v>-5.6141493557238783E-6</v>
      </c>
      <c r="S264" s="5">
        <f>SUM($R$41:R264)+0</f>
        <v>9.3408492432457222E-3</v>
      </c>
      <c r="T264">
        <f t="shared" si="61"/>
        <v>1.4756535227950736E-5</v>
      </c>
      <c r="U264">
        <f t="shared" si="62"/>
        <v>1.2330303859643883E-2</v>
      </c>
      <c r="W264" s="1"/>
    </row>
    <row r="265" spans="2:23" x14ac:dyDescent="0.35">
      <c r="B265">
        <f t="shared" si="63"/>
        <v>22.400000000000048</v>
      </c>
      <c r="C265">
        <f t="shared" si="50"/>
        <v>0</v>
      </c>
      <c r="D265">
        <f t="shared" si="51"/>
        <v>254.64790894703248</v>
      </c>
      <c r="E265" s="2">
        <f t="shared" si="52"/>
        <v>-352.05762848491884</v>
      </c>
      <c r="F265">
        <f t="shared" si="53"/>
        <v>-19098.593171027438</v>
      </c>
      <c r="G265">
        <f t="shared" si="54"/>
        <v>7956.5024037591493</v>
      </c>
      <c r="H265">
        <f t="shared" si="55"/>
        <v>5755.0427422029225</v>
      </c>
      <c r="I265" s="2">
        <f t="shared" si="56"/>
        <v>9819.6969131235237</v>
      </c>
      <c r="J265" s="46">
        <f t="shared" si="57"/>
        <v>434.49986341254618</v>
      </c>
      <c r="K265">
        <f t="shared" si="58"/>
        <v>24.419582865434919</v>
      </c>
      <c r="L265">
        <f t="shared" si="59"/>
        <v>3.3766016130302778E-2</v>
      </c>
      <c r="M265" s="46">
        <f t="shared" si="60"/>
        <v>24.41965289993653</v>
      </c>
      <c r="N265" s="8">
        <f t="shared" si="48"/>
        <v>-6.5086178416982724E-6</v>
      </c>
      <c r="O265" s="5">
        <f>SUM($N$41:N265)*0.1+$N$8</f>
        <v>1.2995993492610103E-5</v>
      </c>
      <c r="P265" s="5">
        <f>SUM($O$41:O265)+0</f>
        <v>8.0619045335435305E-3</v>
      </c>
      <c r="Q265" s="8">
        <f t="shared" si="49"/>
        <v>-4.7077688123290062E-6</v>
      </c>
      <c r="R265" s="5">
        <f>SUM($Q$41:Q265)*0.1+$T$8</f>
        <v>-6.0849262369567803E-6</v>
      </c>
      <c r="S265" s="5">
        <f>SUM($R$41:R265)+0</f>
        <v>9.3347643170087653E-3</v>
      </c>
      <c r="T265">
        <f t="shared" si="61"/>
        <v>1.4349988647004887E-5</v>
      </c>
      <c r="U265">
        <f t="shared" si="62"/>
        <v>1.2334185403263155E-2</v>
      </c>
      <c r="W265" s="1"/>
    </row>
    <row r="266" spans="2:23" x14ac:dyDescent="0.35">
      <c r="B266">
        <f t="shared" si="63"/>
        <v>22.50000000000005</v>
      </c>
      <c r="C266">
        <f t="shared" si="50"/>
        <v>0</v>
      </c>
      <c r="D266">
        <f t="shared" si="51"/>
        <v>254.64790894703248</v>
      </c>
      <c r="E266" s="2">
        <f t="shared" si="52"/>
        <v>-352.05762848491884</v>
      </c>
      <c r="F266">
        <f t="shared" si="53"/>
        <v>-19098.593171027438</v>
      </c>
      <c r="G266">
        <f t="shared" si="54"/>
        <v>7921.2966409106566</v>
      </c>
      <c r="H266">
        <f t="shared" si="55"/>
        <v>5729.5779513082198</v>
      </c>
      <c r="I266" s="2">
        <f t="shared" si="56"/>
        <v>9776.2469267822689</v>
      </c>
      <c r="J266" s="46">
        <f t="shared" si="57"/>
        <v>434.49986341254618</v>
      </c>
      <c r="K266">
        <f t="shared" si="58"/>
        <v>24.311531613817948</v>
      </c>
      <c r="L266">
        <f t="shared" si="59"/>
        <v>3.3766016130302778E-2</v>
      </c>
      <c r="M266" s="46">
        <f t="shared" si="60"/>
        <v>24.311601959583111</v>
      </c>
      <c r="N266" s="8">
        <f t="shared" si="48"/>
        <v>-6.4798186477084564E-6</v>
      </c>
      <c r="O266" s="5">
        <f>SUM($N$41:N266)*0.1+$N$8</f>
        <v>1.234801162783926E-5</v>
      </c>
      <c r="P266" s="5">
        <f>SUM($O$41:O266)+0</f>
        <v>8.0742525451713704E-3</v>
      </c>
      <c r="Q266" s="8">
        <f t="shared" si="49"/>
        <v>-4.6869379768762231E-6</v>
      </c>
      <c r="R266" s="5">
        <f>SUM($Q$41:Q266)*0.1+$T$8</f>
        <v>-6.5536200346443988E-6</v>
      </c>
      <c r="S266" s="5">
        <f>SUM($R$41:R266)+0</f>
        <v>9.3282106969741208E-3</v>
      </c>
      <c r="T266">
        <f t="shared" si="61"/>
        <v>1.3979389354322529E-5</v>
      </c>
      <c r="U266">
        <f t="shared" si="62"/>
        <v>1.2337303958740288E-2</v>
      </c>
      <c r="W266" s="1"/>
    </row>
    <row r="267" spans="2:23" x14ac:dyDescent="0.35">
      <c r="B267">
        <f t="shared" si="63"/>
        <v>22.600000000000051</v>
      </c>
      <c r="C267">
        <f t="shared" si="50"/>
        <v>0</v>
      </c>
      <c r="D267">
        <f t="shared" si="51"/>
        <v>254.64790894703248</v>
      </c>
      <c r="E267" s="2">
        <f t="shared" si="52"/>
        <v>-352.05762848491884</v>
      </c>
      <c r="F267">
        <f t="shared" si="53"/>
        <v>-19098.593171027438</v>
      </c>
      <c r="G267">
        <f t="shared" si="54"/>
        <v>7886.0908780621648</v>
      </c>
      <c r="H267">
        <f t="shared" si="55"/>
        <v>5704.1131604135162</v>
      </c>
      <c r="I267" s="2">
        <f t="shared" si="56"/>
        <v>9732.7969404410142</v>
      </c>
      <c r="J267" s="46">
        <f t="shared" si="57"/>
        <v>434.49986341254618</v>
      </c>
      <c r="K267">
        <f t="shared" si="58"/>
        <v>24.203480362200981</v>
      </c>
      <c r="L267">
        <f t="shared" si="59"/>
        <v>3.3766016130302778E-2</v>
      </c>
      <c r="M267" s="46">
        <f t="shared" si="60"/>
        <v>24.203551022008824</v>
      </c>
      <c r="N267" s="8">
        <f t="shared" si="48"/>
        <v>-6.4510194537186413E-6</v>
      </c>
      <c r="O267" s="5">
        <f>SUM($N$41:N267)*0.1+$N$8</f>
        <v>1.1702909682467392E-5</v>
      </c>
      <c r="P267" s="5">
        <f>SUM($O$41:O267)+0</f>
        <v>8.0859554548538375E-3</v>
      </c>
      <c r="Q267" s="8">
        <f t="shared" si="49"/>
        <v>-4.6661071414234399E-6</v>
      </c>
      <c r="R267" s="5">
        <f>SUM($Q$41:Q267)*0.1+$T$8</f>
        <v>-7.0202307487867338E-6</v>
      </c>
      <c r="S267" s="5">
        <f>SUM($R$41:R267)+0</f>
        <v>9.3211904662253344E-3</v>
      </c>
      <c r="T267">
        <f t="shared" si="61"/>
        <v>1.3647041247178809E-5</v>
      </c>
      <c r="U267">
        <f t="shared" si="62"/>
        <v>1.2339662366755851E-2</v>
      </c>
      <c r="W267" s="1"/>
    </row>
    <row r="268" spans="2:23" x14ac:dyDescent="0.35">
      <c r="B268">
        <f t="shared" si="63"/>
        <v>22.700000000000053</v>
      </c>
      <c r="C268">
        <f t="shared" si="50"/>
        <v>0</v>
      </c>
      <c r="D268">
        <f t="shared" si="51"/>
        <v>254.64790894703248</v>
      </c>
      <c r="E268" s="2">
        <f t="shared" si="52"/>
        <v>-352.05762848491884</v>
      </c>
      <c r="F268">
        <f t="shared" si="53"/>
        <v>-19098.593171027438</v>
      </c>
      <c r="G268">
        <f t="shared" si="54"/>
        <v>7850.8851152136722</v>
      </c>
      <c r="H268">
        <f t="shared" si="55"/>
        <v>5678.6483695188126</v>
      </c>
      <c r="I268" s="2">
        <f t="shared" si="56"/>
        <v>9689.3469540997576</v>
      </c>
      <c r="J268" s="46">
        <f t="shared" si="57"/>
        <v>434.49986341254618</v>
      </c>
      <c r="K268">
        <f t="shared" si="58"/>
        <v>24.095429110584007</v>
      </c>
      <c r="L268">
        <f t="shared" si="59"/>
        <v>3.3766016130302778E-2</v>
      </c>
      <c r="M268" s="46">
        <f t="shared" si="60"/>
        <v>24.095500087251043</v>
      </c>
      <c r="N268" s="8">
        <f t="shared" si="48"/>
        <v>-6.4222202597288253E-6</v>
      </c>
      <c r="O268" s="5">
        <f>SUM($N$41:N268)*0.1+$N$8</f>
        <v>1.106068765649451E-5</v>
      </c>
      <c r="P268" s="5">
        <f>SUM($O$41:O268)+0</f>
        <v>8.0970161425103319E-3</v>
      </c>
      <c r="Q268" s="8">
        <f t="shared" si="49"/>
        <v>-4.6452763059706567E-6</v>
      </c>
      <c r="R268" s="5">
        <f>SUM($Q$41:Q268)*0.1+$T$8</f>
        <v>-7.4847583793838124E-6</v>
      </c>
      <c r="S268" s="5">
        <f>SUM($R$41:R268)+0</f>
        <v>9.3137057078459505E-3</v>
      </c>
      <c r="T268">
        <f t="shared" si="61"/>
        <v>1.3355164522846068E-5</v>
      </c>
      <c r="U268">
        <f t="shared" si="62"/>
        <v>1.2341263485739017E-2</v>
      </c>
      <c r="W268" s="1"/>
    </row>
    <row r="269" spans="2:23" x14ac:dyDescent="0.35">
      <c r="B269">
        <f t="shared" si="63"/>
        <v>22.800000000000054</v>
      </c>
      <c r="C269">
        <f t="shared" si="50"/>
        <v>0</v>
      </c>
      <c r="D269">
        <f t="shared" si="51"/>
        <v>254.64790894703248</v>
      </c>
      <c r="E269" s="2">
        <f t="shared" si="52"/>
        <v>-352.05762848491884</v>
      </c>
      <c r="F269">
        <f t="shared" si="53"/>
        <v>-19098.593171027438</v>
      </c>
      <c r="G269">
        <f t="shared" si="54"/>
        <v>7815.6793523651795</v>
      </c>
      <c r="H269">
        <f t="shared" si="55"/>
        <v>5653.1835786241081</v>
      </c>
      <c r="I269" s="2">
        <f t="shared" si="56"/>
        <v>9645.8969677585028</v>
      </c>
      <c r="J269" s="46">
        <f t="shared" si="57"/>
        <v>434.49986341254618</v>
      </c>
      <c r="K269">
        <f t="shared" si="58"/>
        <v>23.987377858967037</v>
      </c>
      <c r="L269">
        <f t="shared" si="59"/>
        <v>3.3766016130302778E-2</v>
      </c>
      <c r="M269" s="46">
        <f t="shared" si="60"/>
        <v>23.987449155347843</v>
      </c>
      <c r="N269" s="8">
        <f t="shared" si="48"/>
        <v>-6.3934210657390093E-6</v>
      </c>
      <c r="O269" s="5">
        <f>SUM($N$41:N269)*0.1+$N$8</f>
        <v>1.0421345549920611E-5</v>
      </c>
      <c r="P269" s="5">
        <f>SUM($O$41:O269)+0</f>
        <v>8.1074374880602523E-3</v>
      </c>
      <c r="Q269" s="8">
        <f t="shared" si="49"/>
        <v>-4.6244454705178718E-6</v>
      </c>
      <c r="R269" s="5">
        <f>SUM($Q$41:Q269)*0.1+$T$8</f>
        <v>-7.947202926435594E-6</v>
      </c>
      <c r="S269" s="5">
        <f>SUM($R$41:R269)+0</f>
        <v>9.305758504919515E-3</v>
      </c>
      <c r="T269">
        <f t="shared" si="61"/>
        <v>1.3105818456883819E-5</v>
      </c>
      <c r="U269">
        <f t="shared" si="62"/>
        <v>1.2342110191320066E-2</v>
      </c>
      <c r="W269" s="1"/>
    </row>
    <row r="270" spans="2:23" x14ac:dyDescent="0.35">
      <c r="B270">
        <f t="shared" si="63"/>
        <v>22.900000000000055</v>
      </c>
      <c r="C270">
        <f t="shared" si="50"/>
        <v>0</v>
      </c>
      <c r="D270">
        <f t="shared" si="51"/>
        <v>254.64790894703248</v>
      </c>
      <c r="E270" s="2">
        <f t="shared" si="52"/>
        <v>-352.05762848491884</v>
      </c>
      <c r="F270">
        <f t="shared" si="53"/>
        <v>-19098.593171027438</v>
      </c>
      <c r="G270">
        <f t="shared" si="54"/>
        <v>7780.4735895166868</v>
      </c>
      <c r="H270">
        <f t="shared" si="55"/>
        <v>5627.7187877294054</v>
      </c>
      <c r="I270" s="2">
        <f t="shared" si="56"/>
        <v>9602.446981417248</v>
      </c>
      <c r="J270" s="46">
        <f t="shared" si="57"/>
        <v>434.49986341254618</v>
      </c>
      <c r="K270">
        <f t="shared" si="58"/>
        <v>23.879326607350066</v>
      </c>
      <c r="L270">
        <f t="shared" si="59"/>
        <v>3.3766016130302778E-2</v>
      </c>
      <c r="M270" s="46">
        <f t="shared" si="60"/>
        <v>23.879398226337965</v>
      </c>
      <c r="N270" s="8">
        <f t="shared" si="48"/>
        <v>-6.3646218717491933E-6</v>
      </c>
      <c r="O270" s="5">
        <f>SUM($N$41:N270)*0.1+$N$8</f>
        <v>9.7848833627456902E-6</v>
      </c>
      <c r="P270" s="5">
        <f>SUM($O$41:O270)+0</f>
        <v>8.1172223714229986E-3</v>
      </c>
      <c r="Q270" s="8">
        <f t="shared" si="49"/>
        <v>-4.6036146350650895E-6</v>
      </c>
      <c r="R270" s="5">
        <f>SUM($Q$41:Q270)*0.1+$T$8</f>
        <v>-8.4075643899421057E-6</v>
      </c>
      <c r="S270" s="5">
        <f>SUM($R$41:R270)+0</f>
        <v>9.2973509405295737E-3</v>
      </c>
      <c r="T270">
        <f t="shared" si="61"/>
        <v>1.2900817082400632E-5</v>
      </c>
      <c r="U270">
        <f t="shared" si="62"/>
        <v>1.2342205375802825E-2</v>
      </c>
      <c r="W270" s="1"/>
    </row>
    <row r="271" spans="2:23" x14ac:dyDescent="0.35">
      <c r="B271">
        <f t="shared" si="63"/>
        <v>23.000000000000057</v>
      </c>
      <c r="C271">
        <f t="shared" si="50"/>
        <v>0</v>
      </c>
      <c r="D271">
        <f t="shared" si="51"/>
        <v>254.64790894703248</v>
      </c>
      <c r="E271" s="2">
        <f t="shared" si="52"/>
        <v>-352.05762848491884</v>
      </c>
      <c r="F271">
        <f t="shared" si="53"/>
        <v>-19098.593171027438</v>
      </c>
      <c r="G271">
        <f t="shared" si="54"/>
        <v>7745.2678266681951</v>
      </c>
      <c r="H271">
        <f t="shared" si="55"/>
        <v>5602.2539968347019</v>
      </c>
      <c r="I271" s="2">
        <f t="shared" si="56"/>
        <v>9558.9969950759914</v>
      </c>
      <c r="J271" s="46">
        <f t="shared" si="57"/>
        <v>434.49986341254618</v>
      </c>
      <c r="K271">
        <f t="shared" si="58"/>
        <v>23.771275355733092</v>
      </c>
      <c r="L271">
        <f t="shared" si="59"/>
        <v>3.3766016130302778E-2</v>
      </c>
      <c r="M271" s="46">
        <f t="shared" si="60"/>
        <v>23.77134730026086</v>
      </c>
      <c r="N271" s="8">
        <f t="shared" si="48"/>
        <v>-6.3358226777593773E-6</v>
      </c>
      <c r="O271" s="5">
        <f>SUM($N$41:N271)*0.1+$N$8</f>
        <v>9.1513010949697518E-6</v>
      </c>
      <c r="P271" s="5">
        <f>SUM($O$41:O271)+0</f>
        <v>8.1263736725179676E-3</v>
      </c>
      <c r="Q271" s="8">
        <f t="shared" si="49"/>
        <v>-4.5827837996123055E-6</v>
      </c>
      <c r="R271" s="5">
        <f>SUM($Q$41:Q271)*0.1+$T$8</f>
        <v>-8.8658427699033339E-6</v>
      </c>
      <c r="S271" s="5">
        <f>SUM($R$41:R271)+0</f>
        <v>9.288485097759671E-3</v>
      </c>
      <c r="T271">
        <f t="shared" si="61"/>
        <v>1.2741643526305458E-5</v>
      </c>
      <c r="U271">
        <f t="shared" si="62"/>
        <v>1.2341551947656204E-2</v>
      </c>
      <c r="W271" s="1"/>
    </row>
    <row r="272" spans="2:23" x14ac:dyDescent="0.35">
      <c r="B272">
        <f t="shared" si="63"/>
        <v>23.100000000000058</v>
      </c>
      <c r="C272">
        <f t="shared" si="50"/>
        <v>0</v>
      </c>
      <c r="D272">
        <f t="shared" si="51"/>
        <v>254.64790894703248</v>
      </c>
      <c r="E272" s="2">
        <f t="shared" si="52"/>
        <v>-352.05762848491884</v>
      </c>
      <c r="F272">
        <f t="shared" si="53"/>
        <v>-19098.593171027438</v>
      </c>
      <c r="G272">
        <f t="shared" si="54"/>
        <v>7710.0620638197024</v>
      </c>
      <c r="H272">
        <f t="shared" si="55"/>
        <v>5576.7892059399983</v>
      </c>
      <c r="I272" s="2">
        <f t="shared" si="56"/>
        <v>9515.5470087347385</v>
      </c>
      <c r="J272" s="46">
        <f t="shared" si="57"/>
        <v>434.49986341254618</v>
      </c>
      <c r="K272">
        <f t="shared" si="58"/>
        <v>23.663224104116129</v>
      </c>
      <c r="L272">
        <f t="shared" si="59"/>
        <v>3.3766016130302778E-2</v>
      </c>
      <c r="M272" s="46">
        <f t="shared" si="60"/>
        <v>23.663296377156723</v>
      </c>
      <c r="N272" s="8">
        <f t="shared" si="48"/>
        <v>-6.3070234837695613E-6</v>
      </c>
      <c r="O272" s="5">
        <f>SUM($N$41:N272)*0.1+$N$8</f>
        <v>8.5205987465927991E-6</v>
      </c>
      <c r="P272" s="5">
        <f>SUM($O$41:O272)+0</f>
        <v>8.1348942712645596E-3</v>
      </c>
      <c r="Q272" s="8">
        <f t="shared" si="49"/>
        <v>-4.5619529641595223E-6</v>
      </c>
      <c r="R272" s="5">
        <f>SUM($Q$41:Q272)*0.1+$T$8</f>
        <v>-9.3220380663192921E-6</v>
      </c>
      <c r="S272" s="5">
        <f>SUM($R$41:R272)+0</f>
        <v>9.279163059693351E-3</v>
      </c>
      <c r="T272">
        <f t="shared" si="61"/>
        <v>1.2629370400393866E-5</v>
      </c>
      <c r="U272">
        <f t="shared" si="62"/>
        <v>1.234015283102404E-2</v>
      </c>
      <c r="W272" s="1"/>
    </row>
    <row r="273" spans="2:23" x14ac:dyDescent="0.35">
      <c r="B273">
        <f t="shared" si="63"/>
        <v>23.20000000000006</v>
      </c>
      <c r="C273">
        <f t="shared" si="50"/>
        <v>0</v>
      </c>
      <c r="D273">
        <f t="shared" si="51"/>
        <v>254.64790894703248</v>
      </c>
      <c r="E273" s="2">
        <f t="shared" si="52"/>
        <v>-352.05762848491884</v>
      </c>
      <c r="F273">
        <f t="shared" si="53"/>
        <v>-19098.593171027438</v>
      </c>
      <c r="G273">
        <f t="shared" si="54"/>
        <v>7674.8563009712107</v>
      </c>
      <c r="H273">
        <f t="shared" si="55"/>
        <v>5551.3244150452938</v>
      </c>
      <c r="I273" s="2">
        <f t="shared" si="56"/>
        <v>9472.0970223934819</v>
      </c>
      <c r="J273" s="46">
        <f t="shared" si="57"/>
        <v>434.49986341254618</v>
      </c>
      <c r="K273">
        <f t="shared" si="58"/>
        <v>23.555172852499155</v>
      </c>
      <c r="L273">
        <f t="shared" si="59"/>
        <v>3.3766016130302778E-2</v>
      </c>
      <c r="M273" s="46">
        <f t="shared" si="60"/>
        <v>23.555245457066437</v>
      </c>
      <c r="N273" s="8">
        <f t="shared" si="48"/>
        <v>-6.2782242897797461E-6</v>
      </c>
      <c r="O273" s="5">
        <f>SUM($N$41:N273)*0.1+$N$8</f>
        <v>7.8927763176148218E-6</v>
      </c>
      <c r="P273" s="5">
        <f>SUM($O$41:O273)+0</f>
        <v>8.1427870475821746E-3</v>
      </c>
      <c r="Q273" s="8">
        <f t="shared" si="49"/>
        <v>-4.5411221287067383E-6</v>
      </c>
      <c r="R273" s="5">
        <f>SUM($Q$41:Q273)*0.1+$T$8</f>
        <v>-9.7761502791899533E-6</v>
      </c>
      <c r="S273" s="5">
        <f>SUM($R$41:R273)+0</f>
        <v>9.2693869094141613E-3</v>
      </c>
      <c r="T273">
        <f t="shared" si="61"/>
        <v>1.256459439381977E-5</v>
      </c>
      <c r="U273">
        <f t="shared" si="62"/>
        <v>1.2338010965252487E-2</v>
      </c>
      <c r="W273" s="1"/>
    </row>
    <row r="274" spans="2:23" x14ac:dyDescent="0.35">
      <c r="B274">
        <f t="shared" si="63"/>
        <v>23.300000000000061</v>
      </c>
      <c r="C274">
        <f t="shared" si="50"/>
        <v>0</v>
      </c>
      <c r="D274">
        <f t="shared" si="51"/>
        <v>254.64790894703248</v>
      </c>
      <c r="E274" s="2">
        <f t="shared" si="52"/>
        <v>-352.05762848491884</v>
      </c>
      <c r="F274">
        <f t="shared" si="53"/>
        <v>-19098.593171027438</v>
      </c>
      <c r="G274">
        <f t="shared" si="54"/>
        <v>7639.650538122718</v>
      </c>
      <c r="H274">
        <f t="shared" si="55"/>
        <v>5525.8596241505911</v>
      </c>
      <c r="I274" s="2">
        <f t="shared" si="56"/>
        <v>9428.6470360522271</v>
      </c>
      <c r="J274" s="46">
        <f t="shared" si="57"/>
        <v>434.49986341254618</v>
      </c>
      <c r="K274">
        <f t="shared" si="58"/>
        <v>23.447121600882184</v>
      </c>
      <c r="L274">
        <f t="shared" si="59"/>
        <v>3.3766016130302778E-2</v>
      </c>
      <c r="M274" s="46">
        <f t="shared" si="60"/>
        <v>23.447194540031688</v>
      </c>
      <c r="N274" s="8">
        <f t="shared" si="48"/>
        <v>-6.2494250957899301E-6</v>
      </c>
      <c r="O274" s="5">
        <f>SUM($N$41:N274)*0.1+$N$8</f>
        <v>7.2678338080358269E-6</v>
      </c>
      <c r="P274" s="5">
        <f>SUM($O$41:O274)+0</f>
        <v>8.1500548813902111E-3</v>
      </c>
      <c r="Q274" s="8">
        <f t="shared" si="49"/>
        <v>-4.5202912932539551E-6</v>
      </c>
      <c r="R274" s="5">
        <f>SUM($Q$41:Q274)*0.1+$T$8</f>
        <v>-1.0228179408515358E-5</v>
      </c>
      <c r="S274" s="5">
        <f>SUM($R$41:R274)+0</f>
        <v>9.2591587300056462E-3</v>
      </c>
      <c r="T274">
        <f t="shared" si="61"/>
        <v>1.2547392648435216E-5</v>
      </c>
      <c r="U274">
        <f t="shared" si="62"/>
        <v>1.2335129304434233E-2</v>
      </c>
      <c r="W274" s="1"/>
    </row>
    <row r="275" spans="2:23" x14ac:dyDescent="0.35">
      <c r="B275">
        <f t="shared" si="63"/>
        <v>23.400000000000063</v>
      </c>
      <c r="C275">
        <f t="shared" si="50"/>
        <v>0</v>
      </c>
      <c r="D275">
        <f t="shared" si="51"/>
        <v>254.64790894703248</v>
      </c>
      <c r="E275" s="2">
        <f t="shared" si="52"/>
        <v>-352.05762848491884</v>
      </c>
      <c r="F275">
        <f t="shared" si="53"/>
        <v>-19098.593171027438</v>
      </c>
      <c r="G275">
        <f t="shared" si="54"/>
        <v>7604.4447752742253</v>
      </c>
      <c r="H275">
        <f t="shared" si="55"/>
        <v>5500.3948332558866</v>
      </c>
      <c r="I275" s="2">
        <f t="shared" si="56"/>
        <v>9385.1970497109705</v>
      </c>
      <c r="J275" s="46">
        <f t="shared" si="57"/>
        <v>434.49986341254618</v>
      </c>
      <c r="K275">
        <f t="shared" si="58"/>
        <v>23.339070349265214</v>
      </c>
      <c r="L275">
        <f t="shared" si="59"/>
        <v>3.3766016130302778E-2</v>
      </c>
      <c r="M275" s="46">
        <f t="shared" si="60"/>
        <v>23.339143626094909</v>
      </c>
      <c r="N275" s="8">
        <f t="shared" si="48"/>
        <v>-6.2206259018001141E-6</v>
      </c>
      <c r="O275" s="5">
        <f>SUM($N$41:N275)*0.1+$N$8</f>
        <v>6.6457712178558176E-6</v>
      </c>
      <c r="P275" s="5">
        <f>SUM($O$41:O275)+0</f>
        <v>8.1567006526080676E-3</v>
      </c>
      <c r="Q275" s="8">
        <f t="shared" si="49"/>
        <v>-4.4994604578011711E-6</v>
      </c>
      <c r="R275" s="5">
        <f>SUM($Q$41:Q275)*0.1+$T$8</f>
        <v>-1.0678125454295479E-5</v>
      </c>
      <c r="S275" s="5">
        <f>SUM($R$41:R275)+0</f>
        <v>9.2484806045513498E-3</v>
      </c>
      <c r="T275">
        <f t="shared" si="61"/>
        <v>1.2577306480234703E-5</v>
      </c>
      <c r="U275">
        <f t="shared" si="62"/>
        <v>1.2331510816968835E-2</v>
      </c>
      <c r="W275" s="1"/>
    </row>
    <row r="276" spans="2:23" x14ac:dyDescent="0.35">
      <c r="B276">
        <f t="shared" si="63"/>
        <v>23.500000000000064</v>
      </c>
      <c r="C276">
        <f t="shared" si="50"/>
        <v>0</v>
      </c>
      <c r="D276">
        <f t="shared" si="51"/>
        <v>254.64790894703248</v>
      </c>
      <c r="E276" s="2">
        <f t="shared" si="52"/>
        <v>-352.05762848491884</v>
      </c>
      <c r="F276">
        <f t="shared" si="53"/>
        <v>-19098.593171027438</v>
      </c>
      <c r="G276">
        <f t="shared" si="54"/>
        <v>7569.2390124257327</v>
      </c>
      <c r="H276">
        <f t="shared" si="55"/>
        <v>5474.930042361183</v>
      </c>
      <c r="I276" s="2">
        <f t="shared" si="56"/>
        <v>9341.7470633697158</v>
      </c>
      <c r="J276" s="46">
        <f t="shared" si="57"/>
        <v>434.49986341254618</v>
      </c>
      <c r="K276">
        <f t="shared" si="58"/>
        <v>23.231019097648243</v>
      </c>
      <c r="L276">
        <f t="shared" si="59"/>
        <v>3.3766016130302778E-2</v>
      </c>
      <c r="M276" s="46">
        <f t="shared" si="60"/>
        <v>23.231092715299322</v>
      </c>
      <c r="N276" s="8">
        <f t="shared" si="48"/>
        <v>-6.1918267078102981E-6</v>
      </c>
      <c r="O276" s="5">
        <f>SUM($N$41:N276)*0.1+$N$8</f>
        <v>6.0265885470747906E-6</v>
      </c>
      <c r="P276" s="5">
        <f>SUM($O$41:O276)+0</f>
        <v>8.1627272411551426E-3</v>
      </c>
      <c r="Q276" s="8">
        <f t="shared" si="49"/>
        <v>-4.4786296223483871E-6</v>
      </c>
      <c r="R276" s="5">
        <f>SUM($Q$41:Q276)*0.1+$T$8</f>
        <v>-1.1125988416530317E-5</v>
      </c>
      <c r="S276" s="5">
        <f>SUM($R$41:R276)+0</f>
        <v>9.23735461613482E-3</v>
      </c>
      <c r="T276">
        <f t="shared" si="61"/>
        <v>1.2653354802600764E-5</v>
      </c>
      <c r="U276">
        <f t="shared" si="62"/>
        <v>1.2327158485138557E-2</v>
      </c>
      <c r="W276" s="1"/>
    </row>
    <row r="277" spans="2:23" x14ac:dyDescent="0.35">
      <c r="B277">
        <f t="shared" si="63"/>
        <v>23.600000000000065</v>
      </c>
      <c r="C277">
        <f t="shared" si="50"/>
        <v>0</v>
      </c>
      <c r="D277">
        <f t="shared" si="51"/>
        <v>254.64790894703248</v>
      </c>
      <c r="E277" s="2">
        <f t="shared" si="52"/>
        <v>-352.05762848491884</v>
      </c>
      <c r="F277">
        <f t="shared" si="53"/>
        <v>-19098.593171027438</v>
      </c>
      <c r="G277">
        <f t="shared" si="54"/>
        <v>7534.03324957724</v>
      </c>
      <c r="H277">
        <f t="shared" si="55"/>
        <v>5449.4652514664813</v>
      </c>
      <c r="I277" s="2">
        <f t="shared" si="56"/>
        <v>9298.297077028461</v>
      </c>
      <c r="J277" s="46">
        <f t="shared" si="57"/>
        <v>434.49986341254618</v>
      </c>
      <c r="K277">
        <f t="shared" si="58"/>
        <v>23.122967846031273</v>
      </c>
      <c r="L277">
        <f t="shared" si="59"/>
        <v>3.3766016130302778E-2</v>
      </c>
      <c r="M277" s="46">
        <f t="shared" si="60"/>
        <v>23.123041807688971</v>
      </c>
      <c r="N277" s="8">
        <f t="shared" si="48"/>
        <v>-6.1630275138204821E-6</v>
      </c>
      <c r="O277" s="5">
        <f>SUM($N$41:N277)*0.1+$N$8</f>
        <v>5.410285795692739E-6</v>
      </c>
      <c r="P277" s="5">
        <f>SUM($O$41:O277)+0</f>
        <v>8.1681375269508361E-3</v>
      </c>
      <c r="Q277" s="8">
        <f t="shared" si="49"/>
        <v>-4.4577987868956056E-6</v>
      </c>
      <c r="R277" s="5">
        <f>SUM($Q$41:Q277)*0.1+$T$8</f>
        <v>-1.1571768295219872E-5</v>
      </c>
      <c r="S277" s="5">
        <f>SUM($R$41:R277)+0</f>
        <v>9.2257828478396007E-3</v>
      </c>
      <c r="T277">
        <f t="shared" si="61"/>
        <v>1.2774075851870085E-5</v>
      </c>
      <c r="U277">
        <f t="shared" si="62"/>
        <v>1.2322075304699039E-2</v>
      </c>
      <c r="W277" s="1"/>
    </row>
    <row r="278" spans="2:23" x14ac:dyDescent="0.35">
      <c r="B278">
        <f t="shared" si="63"/>
        <v>23.700000000000067</v>
      </c>
      <c r="C278">
        <f t="shared" si="50"/>
        <v>0</v>
      </c>
      <c r="D278">
        <f t="shared" si="51"/>
        <v>254.64790894703248</v>
      </c>
      <c r="E278" s="2">
        <f t="shared" si="52"/>
        <v>-352.05762848491884</v>
      </c>
      <c r="F278">
        <f t="shared" si="53"/>
        <v>-19098.593171027438</v>
      </c>
      <c r="G278">
        <f t="shared" si="54"/>
        <v>7498.8274867287482</v>
      </c>
      <c r="H278">
        <f t="shared" si="55"/>
        <v>5424.0004605717768</v>
      </c>
      <c r="I278" s="2">
        <f t="shared" si="56"/>
        <v>9254.8470906872062</v>
      </c>
      <c r="J278" s="46">
        <f t="shared" si="57"/>
        <v>434.49986341254618</v>
      </c>
      <c r="K278">
        <f t="shared" si="58"/>
        <v>23.014916594414306</v>
      </c>
      <c r="L278">
        <f t="shared" si="59"/>
        <v>3.3766016130302778E-2</v>
      </c>
      <c r="M278" s="46">
        <f t="shared" si="60"/>
        <v>23.014990903308714</v>
      </c>
      <c r="N278" s="8">
        <f t="shared" si="48"/>
        <v>-6.134228319830667E-6</v>
      </c>
      <c r="O278" s="5">
        <f>SUM($N$41:N278)*0.1+$N$8</f>
        <v>4.7968629637096732E-6</v>
      </c>
      <c r="P278" s="5">
        <f>SUM($O$41:O278)+0</f>
        <v>8.1729343899145466E-3</v>
      </c>
      <c r="Q278" s="8">
        <f t="shared" si="49"/>
        <v>-4.4369679514428207E-6</v>
      </c>
      <c r="R278" s="5">
        <f>SUM($Q$41:Q278)*0.1+$T$8</f>
        <v>-1.201546509036417E-5</v>
      </c>
      <c r="S278" s="5">
        <f>SUM($R$41:R278)+0</f>
        <v>9.2137673827492363E-3</v>
      </c>
      <c r="T278">
        <f t="shared" si="61"/>
        <v>1.2937592342873136E-5</v>
      </c>
      <c r="U278">
        <f t="shared" si="62"/>
        <v>1.2316264284484218E-2</v>
      </c>
      <c r="W278" s="1"/>
    </row>
    <row r="279" spans="2:23" x14ac:dyDescent="0.35">
      <c r="B279">
        <f t="shared" si="63"/>
        <v>23.800000000000068</v>
      </c>
      <c r="C279">
        <f t="shared" si="50"/>
        <v>0</v>
      </c>
      <c r="D279">
        <f t="shared" si="51"/>
        <v>254.64790894703248</v>
      </c>
      <c r="E279" s="2">
        <f t="shared" si="52"/>
        <v>-352.05762848491884</v>
      </c>
      <c r="F279">
        <f t="shared" si="53"/>
        <v>-19098.593171027438</v>
      </c>
      <c r="G279">
        <f t="shared" si="54"/>
        <v>7463.6217238802556</v>
      </c>
      <c r="H279">
        <f t="shared" si="55"/>
        <v>5398.5356696770723</v>
      </c>
      <c r="I279" s="2">
        <f t="shared" si="56"/>
        <v>9211.3971043459496</v>
      </c>
      <c r="J279" s="46">
        <f t="shared" si="57"/>
        <v>434.49986341254618</v>
      </c>
      <c r="K279">
        <f t="shared" si="58"/>
        <v>22.906865342797332</v>
      </c>
      <c r="L279">
        <f t="shared" si="59"/>
        <v>3.3766016130302778E-2</v>
      </c>
      <c r="M279" s="46">
        <f t="shared" si="60"/>
        <v>22.906940002204255</v>
      </c>
      <c r="N279" s="8">
        <f t="shared" si="48"/>
        <v>-6.1054291258408501E-6</v>
      </c>
      <c r="O279" s="5">
        <f>SUM($N$41:N279)*0.1+$N$8</f>
        <v>4.1863200511255896E-6</v>
      </c>
      <c r="P279" s="5">
        <f>SUM($O$41:O279)+0</f>
        <v>8.1771207099656726E-3</v>
      </c>
      <c r="Q279" s="8">
        <f t="shared" si="49"/>
        <v>-4.4161371159900367E-6</v>
      </c>
      <c r="R279" s="5">
        <f>SUM($Q$41:Q279)*0.1+$T$8</f>
        <v>-1.2457078801963171E-5</v>
      </c>
      <c r="S279" s="5">
        <f>SUM($R$41:R279)+0</f>
        <v>9.2013103039472726E-3</v>
      </c>
      <c r="T279">
        <f t="shared" si="61"/>
        <v>1.3141692731485405E-5</v>
      </c>
      <c r="U279">
        <f t="shared" si="62"/>
        <v>1.2309728446024947E-2</v>
      </c>
      <c r="W279" s="1"/>
    </row>
    <row r="280" spans="2:23" x14ac:dyDescent="0.35">
      <c r="B280">
        <f t="shared" si="63"/>
        <v>23.90000000000007</v>
      </c>
      <c r="C280">
        <f t="shared" si="50"/>
        <v>0</v>
      </c>
      <c r="D280">
        <f t="shared" si="51"/>
        <v>254.64790894703248</v>
      </c>
      <c r="E280" s="2">
        <f t="shared" si="52"/>
        <v>-352.05762848491884</v>
      </c>
      <c r="F280">
        <f t="shared" si="53"/>
        <v>-19098.593171027438</v>
      </c>
      <c r="G280">
        <f t="shared" si="54"/>
        <v>7428.4159610317638</v>
      </c>
      <c r="H280">
        <f t="shared" si="55"/>
        <v>5373.0708787823678</v>
      </c>
      <c r="I280" s="2">
        <f t="shared" si="56"/>
        <v>9167.9471180046949</v>
      </c>
      <c r="J280" s="46">
        <f t="shared" si="57"/>
        <v>434.49986341254618</v>
      </c>
      <c r="K280">
        <f t="shared" si="58"/>
        <v>22.798814091180361</v>
      </c>
      <c r="L280">
        <f t="shared" si="59"/>
        <v>3.3766016130302778E-2</v>
      </c>
      <c r="M280" s="46">
        <f t="shared" si="60"/>
        <v>22.798889104422173</v>
      </c>
      <c r="N280" s="8">
        <f t="shared" si="48"/>
        <v>-6.076629931851035E-6</v>
      </c>
      <c r="O280" s="5">
        <f>SUM($N$41:N280)*0.1+$N$8</f>
        <v>3.5786570579404849E-6</v>
      </c>
      <c r="P280" s="5">
        <f>SUM($O$41:O280)+0</f>
        <v>8.1806993670236125E-3</v>
      </c>
      <c r="Q280" s="8">
        <f t="shared" si="49"/>
        <v>-4.3953062805372527E-6</v>
      </c>
      <c r="R280" s="5">
        <f>SUM($Q$41:Q280)*0.1+$T$8</f>
        <v>-1.2896609430016888E-5</v>
      </c>
      <c r="S280" s="5">
        <f>SUM($R$41:R280)+0</f>
        <v>9.1884136945172556E-3</v>
      </c>
      <c r="T280">
        <f t="shared" si="61"/>
        <v>1.338392024515791E-5</v>
      </c>
      <c r="U280">
        <f t="shared" si="62"/>
        <v>1.2302470823180716E-2</v>
      </c>
      <c r="W280" s="1"/>
    </row>
    <row r="281" spans="2:23" x14ac:dyDescent="0.35">
      <c r="B281">
        <f t="shared" si="63"/>
        <v>24.000000000000071</v>
      </c>
      <c r="C281">
        <f t="shared" si="50"/>
        <v>0</v>
      </c>
      <c r="D281">
        <f t="shared" si="51"/>
        <v>254.64790894703248</v>
      </c>
      <c r="E281" s="2">
        <f t="shared" si="52"/>
        <v>-352.05762848491884</v>
      </c>
      <c r="F281">
        <f t="shared" si="53"/>
        <v>-19098.593171027438</v>
      </c>
      <c r="G281">
        <f t="shared" si="54"/>
        <v>7393.2101981832711</v>
      </c>
      <c r="H281">
        <f t="shared" si="55"/>
        <v>5347.606087887666</v>
      </c>
      <c r="I281" s="2">
        <f t="shared" si="56"/>
        <v>9124.4971316634401</v>
      </c>
      <c r="J281" s="46">
        <f t="shared" si="57"/>
        <v>434.49986341254618</v>
      </c>
      <c r="K281">
        <f t="shared" si="58"/>
        <v>22.690762839563391</v>
      </c>
      <c r="L281">
        <f t="shared" si="59"/>
        <v>3.3766016130302778E-2</v>
      </c>
      <c r="M281" s="46">
        <f t="shared" si="60"/>
        <v>22.690838210009932</v>
      </c>
      <c r="N281" s="8">
        <f t="shared" si="48"/>
        <v>-6.047830737861219E-6</v>
      </c>
      <c r="O281" s="5">
        <f>SUM($N$41:N281)*0.1+$N$8</f>
        <v>2.9738739841543625E-6</v>
      </c>
      <c r="P281" s="5">
        <f>SUM($O$41:O281)+0</f>
        <v>8.1836732410077665E-3</v>
      </c>
      <c r="Q281" s="8">
        <f t="shared" si="49"/>
        <v>-4.3744754450844703E-6</v>
      </c>
      <c r="R281" s="5">
        <f>SUM($Q$41:Q281)*0.1+$T$8</f>
        <v>-1.3334056974525336E-5</v>
      </c>
      <c r="S281" s="5">
        <f>SUM($R$41:R281)+0</f>
        <v>9.1750796375427296E-3</v>
      </c>
      <c r="T281">
        <f t="shared" si="61"/>
        <v>1.3661661753736912E-5</v>
      </c>
      <c r="U281">
        <f t="shared" si="62"/>
        <v>1.2294494461784013E-2</v>
      </c>
      <c r="W281" s="1"/>
    </row>
    <row r="282" spans="2:23" x14ac:dyDescent="0.35">
      <c r="B282">
        <f t="shared" si="63"/>
        <v>24.100000000000072</v>
      </c>
      <c r="C282">
        <f t="shared" si="50"/>
        <v>0</v>
      </c>
      <c r="D282">
        <f t="shared" si="51"/>
        <v>254.64790894703248</v>
      </c>
      <c r="E282" s="2">
        <f t="shared" si="52"/>
        <v>-352.05762848491884</v>
      </c>
      <c r="F282">
        <f t="shared" si="53"/>
        <v>-19098.593171027438</v>
      </c>
      <c r="G282">
        <f t="shared" si="54"/>
        <v>7358.0044353347785</v>
      </c>
      <c r="H282">
        <f t="shared" si="55"/>
        <v>5322.1412969929625</v>
      </c>
      <c r="I282" s="2">
        <f t="shared" si="56"/>
        <v>9081.0471453221853</v>
      </c>
      <c r="J282" s="46">
        <f t="shared" si="57"/>
        <v>434.49986341254618</v>
      </c>
      <c r="K282">
        <f t="shared" si="58"/>
        <v>22.582711587946424</v>
      </c>
      <c r="L282">
        <f t="shared" si="59"/>
        <v>3.3766016130302778E-2</v>
      </c>
      <c r="M282" s="46">
        <f t="shared" si="60"/>
        <v>22.582787319015907</v>
      </c>
      <c r="N282" s="8">
        <f t="shared" si="48"/>
        <v>-6.019031543871403E-6</v>
      </c>
      <c r="O282" s="5">
        <f>SUM($N$41:N282)*0.1+$N$8</f>
        <v>2.371970829767219E-6</v>
      </c>
      <c r="P282" s="5">
        <f>SUM($O$41:O282)+0</f>
        <v>8.1860452118375331E-3</v>
      </c>
      <c r="Q282" s="8">
        <f t="shared" si="49"/>
        <v>-4.3536446096316872E-6</v>
      </c>
      <c r="R282" s="5">
        <f>SUM($Q$41:Q282)*0.1+$T$8</f>
        <v>-1.37694214354885E-5</v>
      </c>
      <c r="S282" s="5">
        <f>SUM($R$41:R282)+0</f>
        <v>9.1613102161072404E-3</v>
      </c>
      <c r="T282">
        <f t="shared" si="61"/>
        <v>1.3972230039809563E-5</v>
      </c>
      <c r="U282">
        <f t="shared" si="62"/>
        <v>1.2285802419296799E-2</v>
      </c>
      <c r="W282" s="1"/>
    </row>
    <row r="283" spans="2:23" x14ac:dyDescent="0.35">
      <c r="B283">
        <f t="shared" si="63"/>
        <v>24.200000000000074</v>
      </c>
      <c r="C283">
        <f t="shared" si="50"/>
        <v>0</v>
      </c>
      <c r="D283">
        <f t="shared" si="51"/>
        <v>254.64790894703248</v>
      </c>
      <c r="E283" s="2">
        <f t="shared" si="52"/>
        <v>-352.05762848491884</v>
      </c>
      <c r="F283">
        <f t="shared" si="53"/>
        <v>-19098.593171027438</v>
      </c>
      <c r="G283">
        <f t="shared" si="54"/>
        <v>7322.7986724862858</v>
      </c>
      <c r="H283">
        <f t="shared" si="55"/>
        <v>5296.676506098258</v>
      </c>
      <c r="I283" s="2">
        <f t="shared" si="56"/>
        <v>9037.5971589809287</v>
      </c>
      <c r="J283" s="46">
        <f t="shared" si="57"/>
        <v>434.49986341254618</v>
      </c>
      <c r="K283">
        <f t="shared" si="58"/>
        <v>22.47466033632945</v>
      </c>
      <c r="L283">
        <f t="shared" si="59"/>
        <v>3.3766016130302778E-2</v>
      </c>
      <c r="M283" s="46">
        <f t="shared" si="60"/>
        <v>22.474736431489383</v>
      </c>
      <c r="N283" s="8">
        <f t="shared" si="48"/>
        <v>-5.990232349881587E-6</v>
      </c>
      <c r="O283" s="5">
        <f>SUM($N$41:N283)*0.1+$N$8</f>
        <v>1.7729475947790679E-6</v>
      </c>
      <c r="P283" s="5">
        <f>SUM($O$41:O283)+0</f>
        <v>8.1878181594323123E-3</v>
      </c>
      <c r="Q283" s="8">
        <f t="shared" si="49"/>
        <v>-4.3328137741789023E-6</v>
      </c>
      <c r="R283" s="5">
        <f>SUM($Q$41:Q283)*0.1+$T$8</f>
        <v>-1.4202702812906394E-5</v>
      </c>
      <c r="S283" s="5">
        <f>SUM($R$41:R283)+0</f>
        <v>9.1471075132943339E-3</v>
      </c>
      <c r="T283">
        <f t="shared" si="61"/>
        <v>1.4312935071660602E-5</v>
      </c>
      <c r="U283">
        <f t="shared" si="62"/>
        <v>1.2276397764478602E-2</v>
      </c>
      <c r="W283" s="1"/>
    </row>
    <row r="284" spans="2:23" x14ac:dyDescent="0.35">
      <c r="B284">
        <f t="shared" si="63"/>
        <v>24.300000000000075</v>
      </c>
      <c r="C284">
        <f t="shared" si="50"/>
        <v>0</v>
      </c>
      <c r="D284">
        <f t="shared" si="51"/>
        <v>254.64790894703248</v>
      </c>
      <c r="E284" s="2">
        <f t="shared" si="52"/>
        <v>-352.05762848491884</v>
      </c>
      <c r="F284">
        <f t="shared" si="53"/>
        <v>-19098.593171027438</v>
      </c>
      <c r="G284">
        <f t="shared" si="54"/>
        <v>7287.5929096377931</v>
      </c>
      <c r="H284">
        <f t="shared" si="55"/>
        <v>5271.2117152035553</v>
      </c>
      <c r="I284" s="2">
        <f t="shared" si="56"/>
        <v>8994.147172639674</v>
      </c>
      <c r="J284" s="46">
        <f t="shared" si="57"/>
        <v>434.49986341254618</v>
      </c>
      <c r="K284">
        <f t="shared" si="58"/>
        <v>22.366609084712479</v>
      </c>
      <c r="L284">
        <f t="shared" si="59"/>
        <v>3.3766016130302778E-2</v>
      </c>
      <c r="M284" s="46">
        <f t="shared" si="60"/>
        <v>22.366685547480625</v>
      </c>
      <c r="N284" s="8">
        <f t="shared" si="48"/>
        <v>-5.961433155891771E-6</v>
      </c>
      <c r="O284" s="5">
        <f>SUM($N$41:N284)*0.1+$N$8</f>
        <v>1.176804279189889E-6</v>
      </c>
      <c r="P284" s="5">
        <f>SUM($O$41:O284)+0</f>
        <v>8.1889949637115027E-3</v>
      </c>
      <c r="Q284" s="8">
        <f t="shared" si="49"/>
        <v>-4.31198293872612E-6</v>
      </c>
      <c r="R284" s="5">
        <f>SUM($Q$41:Q284)*0.1+$T$8</f>
        <v>-1.4633901106779005E-5</v>
      </c>
      <c r="S284" s="5">
        <f>SUM($R$41:R284)+0</f>
        <v>9.1324736121875544E-3</v>
      </c>
      <c r="T284">
        <f t="shared" si="61"/>
        <v>1.4681141982642474E-5</v>
      </c>
      <c r="U284">
        <f t="shared" si="62"/>
        <v>1.2266283577065808E-2</v>
      </c>
      <c r="W284" s="1"/>
    </row>
    <row r="285" spans="2:23" x14ac:dyDescent="0.35">
      <c r="B285">
        <f t="shared" si="63"/>
        <v>24.400000000000077</v>
      </c>
      <c r="C285">
        <f t="shared" si="50"/>
        <v>0</v>
      </c>
      <c r="D285">
        <f t="shared" si="51"/>
        <v>254.64790894703248</v>
      </c>
      <c r="E285" s="2">
        <f t="shared" si="52"/>
        <v>-352.05762848491884</v>
      </c>
      <c r="F285">
        <f t="shared" si="53"/>
        <v>-19098.593171027438</v>
      </c>
      <c r="G285">
        <f t="shared" si="54"/>
        <v>7252.3871467893014</v>
      </c>
      <c r="H285">
        <f t="shared" si="55"/>
        <v>5245.7469243088508</v>
      </c>
      <c r="I285" s="2">
        <f t="shared" si="56"/>
        <v>8950.6971862984174</v>
      </c>
      <c r="J285" s="46">
        <f t="shared" si="57"/>
        <v>434.49986341254618</v>
      </c>
      <c r="K285">
        <f t="shared" si="58"/>
        <v>22.258557833095505</v>
      </c>
      <c r="L285">
        <f t="shared" si="59"/>
        <v>3.3766016130302778E-2</v>
      </c>
      <c r="M285" s="46">
        <f t="shared" si="60"/>
        <v>22.258634667040859</v>
      </c>
      <c r="N285" s="8">
        <f t="shared" si="48"/>
        <v>-5.9326339619019558E-6</v>
      </c>
      <c r="O285" s="5">
        <f>SUM($N$41:N285)*0.1+$N$8</f>
        <v>5.8354088299969567E-7</v>
      </c>
      <c r="P285" s="5">
        <f>SUM($O$41:O285)+0</f>
        <v>8.1895785045945028E-3</v>
      </c>
      <c r="Q285" s="8">
        <f t="shared" si="49"/>
        <v>-4.2911521032733359E-6</v>
      </c>
      <c r="R285" s="5">
        <f>SUM($Q$41:Q285)*0.1+$T$8</f>
        <v>-1.5063016317106332E-5</v>
      </c>
      <c r="S285" s="5">
        <f>SUM($R$41:R285)+0</f>
        <v>9.1174105958704479E-3</v>
      </c>
      <c r="T285">
        <f t="shared" si="61"/>
        <v>1.507431525912682E-5</v>
      </c>
      <c r="U285">
        <f t="shared" si="62"/>
        <v>1.2255462947461718E-2</v>
      </c>
      <c r="W285" s="1"/>
    </row>
    <row r="286" spans="2:23" x14ac:dyDescent="0.35">
      <c r="B286">
        <f t="shared" si="63"/>
        <v>24.500000000000078</v>
      </c>
      <c r="C286">
        <f t="shared" si="50"/>
        <v>0</v>
      </c>
      <c r="D286">
        <f t="shared" si="51"/>
        <v>254.64790894703248</v>
      </c>
      <c r="E286" s="2">
        <f t="shared" si="52"/>
        <v>-352.05762848491884</v>
      </c>
      <c r="F286">
        <f t="shared" si="53"/>
        <v>-19098.593171027438</v>
      </c>
      <c r="G286">
        <f t="shared" si="54"/>
        <v>7217.1813839408096</v>
      </c>
      <c r="H286">
        <f t="shared" si="55"/>
        <v>5220.2821334141472</v>
      </c>
      <c r="I286" s="2">
        <f t="shared" si="56"/>
        <v>8907.2471999571644</v>
      </c>
      <c r="J286" s="46">
        <f t="shared" si="57"/>
        <v>434.49986341254618</v>
      </c>
      <c r="K286">
        <f t="shared" si="58"/>
        <v>22.150506581478542</v>
      </c>
      <c r="L286">
        <f t="shared" si="59"/>
        <v>3.3766016130302778E-2</v>
      </c>
      <c r="M286" s="46">
        <f t="shared" si="60"/>
        <v>22.150583790222328</v>
      </c>
      <c r="N286" s="8">
        <f t="shared" si="48"/>
        <v>-5.9038347679121407E-6</v>
      </c>
      <c r="O286" s="5">
        <f>SUM($N$41:N286)*0.1+$N$8</f>
        <v>-6.8425937915255115E-9</v>
      </c>
      <c r="P286" s="5">
        <f>SUM($O$41:O286)+0</f>
        <v>8.1895716620007108E-3</v>
      </c>
      <c r="Q286" s="8">
        <f t="shared" si="49"/>
        <v>-4.2703212678205519E-6</v>
      </c>
      <c r="R286" s="5">
        <f>SUM($Q$41:Q286)*0.1+$T$8</f>
        <v>-1.5490048443888389E-5</v>
      </c>
      <c r="S286" s="5">
        <f>SUM($R$41:R286)+0</f>
        <v>9.1019205474265601E-3</v>
      </c>
      <c r="T286">
        <f t="shared" si="61"/>
        <v>1.5490049955216378E-5</v>
      </c>
      <c r="U286">
        <f t="shared" si="62"/>
        <v>1.2243938976436908E-2</v>
      </c>
      <c r="W286" s="1"/>
    </row>
    <row r="287" spans="2:23" x14ac:dyDescent="0.35">
      <c r="B287">
        <f t="shared" si="63"/>
        <v>24.60000000000008</v>
      </c>
      <c r="C287">
        <f t="shared" si="50"/>
        <v>0</v>
      </c>
      <c r="D287">
        <f t="shared" si="51"/>
        <v>254.64790894703248</v>
      </c>
      <c r="E287" s="2">
        <f t="shared" si="52"/>
        <v>-352.05762848491884</v>
      </c>
      <c r="F287">
        <f t="shared" si="53"/>
        <v>-19098.593171027438</v>
      </c>
      <c r="G287">
        <f t="shared" si="54"/>
        <v>7181.9756210923169</v>
      </c>
      <c r="H287">
        <f t="shared" si="55"/>
        <v>5194.8173425194436</v>
      </c>
      <c r="I287" s="2">
        <f t="shared" si="56"/>
        <v>8863.7972136159078</v>
      </c>
      <c r="J287" s="46">
        <f t="shared" si="57"/>
        <v>434.49986341254618</v>
      </c>
      <c r="K287">
        <f t="shared" si="58"/>
        <v>22.042455329861568</v>
      </c>
      <c r="L287">
        <f t="shared" si="59"/>
        <v>3.3766016130302778E-2</v>
      </c>
      <c r="M287" s="46">
        <f t="shared" si="60"/>
        <v>22.042532917078258</v>
      </c>
      <c r="N287" s="8">
        <f t="shared" si="48"/>
        <v>-5.8750355739223239E-6</v>
      </c>
      <c r="O287" s="5">
        <f>SUM($N$41:N287)*0.1+$N$8</f>
        <v>-5.9434615118375425E-7</v>
      </c>
      <c r="P287" s="5">
        <f>SUM($O$41:O287)+0</f>
        <v>8.1889773158495271E-3</v>
      </c>
      <c r="Q287" s="8">
        <f t="shared" si="49"/>
        <v>-4.2494904323677687E-6</v>
      </c>
      <c r="R287" s="5">
        <f>SUM($Q$41:Q287)*0.1+$T$8</f>
        <v>-1.5914997487125163E-5</v>
      </c>
      <c r="S287" s="5">
        <f>SUM($R$41:R287)+0</f>
        <v>9.0860055499394354E-3</v>
      </c>
      <c r="T287">
        <f t="shared" si="61"/>
        <v>1.5926091559532965E-5</v>
      </c>
      <c r="U287">
        <f t="shared" si="62"/>
        <v>1.2231714774839558E-2</v>
      </c>
      <c r="W287" s="1"/>
    </row>
    <row r="288" spans="2:23" x14ac:dyDescent="0.35">
      <c r="B288">
        <f t="shared" si="63"/>
        <v>24.700000000000081</v>
      </c>
      <c r="C288">
        <f t="shared" si="50"/>
        <v>0</v>
      </c>
      <c r="D288">
        <f t="shared" si="51"/>
        <v>254.64790894703248</v>
      </c>
      <c r="E288" s="2">
        <f t="shared" si="52"/>
        <v>-352.05762848491884</v>
      </c>
      <c r="F288">
        <f t="shared" si="53"/>
        <v>-19098.593171027438</v>
      </c>
      <c r="G288">
        <f t="shared" si="54"/>
        <v>7146.7698582438243</v>
      </c>
      <c r="H288">
        <f t="shared" si="55"/>
        <v>5169.352551624741</v>
      </c>
      <c r="I288" s="2">
        <f t="shared" si="56"/>
        <v>8820.3472272746531</v>
      </c>
      <c r="J288" s="46">
        <f t="shared" si="57"/>
        <v>434.49986341254618</v>
      </c>
      <c r="K288">
        <f t="shared" si="58"/>
        <v>21.934404078244597</v>
      </c>
      <c r="L288">
        <f t="shared" si="59"/>
        <v>3.3766016130302778E-2</v>
      </c>
      <c r="M288" s="46">
        <f t="shared" si="60"/>
        <v>21.934482047662971</v>
      </c>
      <c r="N288" s="8">
        <f t="shared" si="48"/>
        <v>-5.8462363799325079E-6</v>
      </c>
      <c r="O288" s="5">
        <f>SUM($N$41:N288)*0.1+$N$8</f>
        <v>-1.1789697891770041E-6</v>
      </c>
      <c r="P288" s="5">
        <f>SUM($O$41:O288)+0</f>
        <v>8.1877983460603501E-3</v>
      </c>
      <c r="Q288" s="8">
        <f t="shared" si="49"/>
        <v>-4.2286595969149856E-6</v>
      </c>
      <c r="R288" s="5">
        <f>SUM($Q$41:Q288)*0.1+$T$8</f>
        <v>-1.6337863446816666E-5</v>
      </c>
      <c r="S288" s="5">
        <f>SUM($R$41:R288)+0</f>
        <v>9.069667686492618E-3</v>
      </c>
      <c r="T288">
        <f t="shared" si="61"/>
        <v>1.638034650947959E-5</v>
      </c>
      <c r="U288">
        <f t="shared" si="62"/>
        <v>1.221879346331531E-2</v>
      </c>
      <c r="W288" s="1"/>
    </row>
    <row r="289" spans="2:23" x14ac:dyDescent="0.35">
      <c r="B289">
        <f t="shared" si="63"/>
        <v>24.800000000000082</v>
      </c>
      <c r="C289">
        <f t="shared" si="50"/>
        <v>0</v>
      </c>
      <c r="D289">
        <f t="shared" si="51"/>
        <v>254.64790894703248</v>
      </c>
      <c r="E289" s="2">
        <f t="shared" si="52"/>
        <v>-352.05762848491884</v>
      </c>
      <c r="F289">
        <f t="shared" si="53"/>
        <v>-19098.593171027438</v>
      </c>
      <c r="G289">
        <f t="shared" si="54"/>
        <v>7111.5640953953316</v>
      </c>
      <c r="H289">
        <f t="shared" si="55"/>
        <v>5143.8877607300365</v>
      </c>
      <c r="I289" s="2">
        <f t="shared" si="56"/>
        <v>8776.8972409333965</v>
      </c>
      <c r="J289" s="46">
        <f t="shared" si="57"/>
        <v>434.49986341254618</v>
      </c>
      <c r="K289">
        <f t="shared" si="58"/>
        <v>21.826352826627623</v>
      </c>
      <c r="L289">
        <f t="shared" si="59"/>
        <v>3.3766016130302778E-2</v>
      </c>
      <c r="M289" s="46">
        <f t="shared" si="60"/>
        <v>21.826431182031833</v>
      </c>
      <c r="N289" s="8">
        <f t="shared" si="48"/>
        <v>-5.8174371859426919E-6</v>
      </c>
      <c r="O289" s="5">
        <f>SUM($N$41:N289)*0.1+$N$8</f>
        <v>-1.7607135077712751E-6</v>
      </c>
      <c r="P289" s="5">
        <f>SUM($O$41:O289)+0</f>
        <v>8.1860376325525782E-3</v>
      </c>
      <c r="Q289" s="8">
        <f t="shared" si="49"/>
        <v>-4.2078287614622015E-6</v>
      </c>
      <c r="R289" s="5">
        <f>SUM($Q$41:Q289)*0.1+$T$8</f>
        <v>-1.6758646322962887E-5</v>
      </c>
      <c r="S289" s="5">
        <f>SUM($R$41:R289)+0</f>
        <v>9.0529090401696554E-3</v>
      </c>
      <c r="T289">
        <f t="shared" si="61"/>
        <v>1.6850885396162592E-5</v>
      </c>
      <c r="U289">
        <f t="shared" si="62"/>
        <v>1.2205178172036346E-2</v>
      </c>
      <c r="W289" s="1"/>
    </row>
    <row r="290" spans="2:23" x14ac:dyDescent="0.35">
      <c r="B290">
        <f t="shared" si="63"/>
        <v>24.900000000000084</v>
      </c>
      <c r="C290">
        <f t="shared" si="50"/>
        <v>0</v>
      </c>
      <c r="D290">
        <f t="shared" si="51"/>
        <v>254.64790894703248</v>
      </c>
      <c r="E290" s="2">
        <f t="shared" si="52"/>
        <v>-352.05762848491884</v>
      </c>
      <c r="F290">
        <f t="shared" si="53"/>
        <v>-19098.593171027438</v>
      </c>
      <c r="G290">
        <f t="shared" si="54"/>
        <v>7076.3583325468389</v>
      </c>
      <c r="H290">
        <f t="shared" si="55"/>
        <v>5118.4229698353329</v>
      </c>
      <c r="I290" s="2">
        <f t="shared" si="56"/>
        <v>8733.4472545921417</v>
      </c>
      <c r="J290" s="46">
        <f t="shared" si="57"/>
        <v>434.49986341254618</v>
      </c>
      <c r="K290">
        <f t="shared" si="58"/>
        <v>21.718301575010656</v>
      </c>
      <c r="L290">
        <f t="shared" si="59"/>
        <v>3.3766016130302778E-2</v>
      </c>
      <c r="M290" s="46">
        <f t="shared" si="60"/>
        <v>21.718380320241337</v>
      </c>
      <c r="N290" s="8">
        <f t="shared" si="48"/>
        <v>-5.7886379919528759E-6</v>
      </c>
      <c r="O290" s="5">
        <f>SUM($N$41:N290)*0.1+$N$8</f>
        <v>-2.3395773069665604E-6</v>
      </c>
      <c r="P290" s="5">
        <f>SUM($O$41:O290)+0</f>
        <v>8.1836980552456116E-3</v>
      </c>
      <c r="Q290" s="8">
        <f t="shared" si="49"/>
        <v>-4.1869979260094175E-6</v>
      </c>
      <c r="R290" s="5">
        <f>SUM($Q$41:Q290)*0.1+$T$8</f>
        <v>-1.7177346115563824E-5</v>
      </c>
      <c r="S290" s="5">
        <f>SUM($R$41:R290)+0</f>
        <v>9.0357316940540919E-3</v>
      </c>
      <c r="T290">
        <f t="shared" si="61"/>
        <v>1.7335940746009388E-5</v>
      </c>
      <c r="U290">
        <f t="shared" si="62"/>
        <v>1.2190872040439291E-2</v>
      </c>
      <c r="W290" s="1"/>
    </row>
    <row r="291" spans="2:23" x14ac:dyDescent="0.35">
      <c r="B291">
        <f t="shared" si="63"/>
        <v>25.000000000000085</v>
      </c>
      <c r="C291">
        <f t="shared" si="50"/>
        <v>0</v>
      </c>
      <c r="D291">
        <f t="shared" si="51"/>
        <v>254.64790894703248</v>
      </c>
      <c r="E291" s="2">
        <f t="shared" si="52"/>
        <v>-352.05762848491884</v>
      </c>
      <c r="F291">
        <f t="shared" si="53"/>
        <v>-19098.593171027438</v>
      </c>
      <c r="G291">
        <f t="shared" si="54"/>
        <v>7041.1525696983472</v>
      </c>
      <c r="H291">
        <f t="shared" si="55"/>
        <v>5092.9581789406284</v>
      </c>
      <c r="I291" s="2">
        <f t="shared" si="56"/>
        <v>8689.9972682508869</v>
      </c>
      <c r="J291" s="46">
        <f t="shared" si="57"/>
        <v>434.49986341254618</v>
      </c>
      <c r="K291">
        <f t="shared" si="58"/>
        <v>21.610250323393686</v>
      </c>
      <c r="L291">
        <f t="shared" si="59"/>
        <v>3.3766016130302778E-2</v>
      </c>
      <c r="M291" s="46">
        <f t="shared" si="60"/>
        <v>21.610329462349085</v>
      </c>
      <c r="N291" s="8">
        <f t="shared" si="48"/>
        <v>-5.7598387979630607E-6</v>
      </c>
      <c r="O291" s="5">
        <f>SUM($N$41:N291)*0.1+$N$8</f>
        <v>-2.9155611867628668E-6</v>
      </c>
      <c r="P291" s="5">
        <f>SUM($O$41:O291)+0</f>
        <v>8.1807824940588487E-3</v>
      </c>
      <c r="Q291" s="8">
        <f t="shared" si="49"/>
        <v>-4.1661670905566335E-6</v>
      </c>
      <c r="R291" s="5">
        <f>SUM($Q$41:Q291)*0.1+$T$8</f>
        <v>-1.7593962824619491E-5</v>
      </c>
      <c r="S291" s="5">
        <f>SUM($R$41:R291)+0</f>
        <v>9.0181377312294718E-3</v>
      </c>
      <c r="T291">
        <f t="shared" si="61"/>
        <v>1.7833901000842488E-5</v>
      </c>
      <c r="U291">
        <f t="shared" si="62"/>
        <v>1.2175878216971634E-2</v>
      </c>
      <c r="W291" s="1"/>
    </row>
    <row r="292" spans="2:23" x14ac:dyDescent="0.35">
      <c r="B292">
        <f t="shared" si="63"/>
        <v>25.100000000000087</v>
      </c>
      <c r="C292">
        <f t="shared" si="50"/>
        <v>0</v>
      </c>
      <c r="D292">
        <f t="shared" si="51"/>
        <v>254.64790894703248</v>
      </c>
      <c r="E292" s="2">
        <f t="shared" si="52"/>
        <v>-352.05762848491884</v>
      </c>
      <c r="F292">
        <f t="shared" si="53"/>
        <v>-19098.593171027438</v>
      </c>
      <c r="G292">
        <f t="shared" si="54"/>
        <v>7005.9468068498554</v>
      </c>
      <c r="H292">
        <f t="shared" si="55"/>
        <v>5067.4933880459266</v>
      </c>
      <c r="I292" s="2">
        <f t="shared" si="56"/>
        <v>8646.547281909634</v>
      </c>
      <c r="J292" s="46">
        <f t="shared" si="57"/>
        <v>434.49986341254618</v>
      </c>
      <c r="K292">
        <f t="shared" si="58"/>
        <v>21.502199071776722</v>
      </c>
      <c r="L292">
        <f t="shared" si="59"/>
        <v>3.3766016130302778E-2</v>
      </c>
      <c r="M292" s="46">
        <f t="shared" si="60"/>
        <v>21.502278608413846</v>
      </c>
      <c r="N292" s="8">
        <f t="shared" si="48"/>
        <v>-5.7310396039732456E-6</v>
      </c>
      <c r="O292" s="5">
        <f>SUM($N$41:N292)*0.1+$N$8</f>
        <v>-3.4886651471601875E-6</v>
      </c>
      <c r="P292" s="5">
        <f>SUM($O$41:O292)+0</f>
        <v>8.177293828911688E-3</v>
      </c>
      <c r="Q292" s="8">
        <f t="shared" si="49"/>
        <v>-4.145336255103852E-6</v>
      </c>
      <c r="R292" s="5">
        <f>SUM($Q$41:Q292)*0.1+$T$8</f>
        <v>-1.8008496450129874E-5</v>
      </c>
      <c r="S292" s="5">
        <f>SUM($R$41:R292)+0</f>
        <v>9.0001292347793426E-3</v>
      </c>
      <c r="T292">
        <f t="shared" si="61"/>
        <v>1.8343302017449051E-5</v>
      </c>
      <c r="U292">
        <f t="shared" si="62"/>
        <v>1.2160199858846357E-2</v>
      </c>
      <c r="W292" s="1"/>
    </row>
    <row r="293" spans="2:23" x14ac:dyDescent="0.35">
      <c r="B293">
        <f t="shared" si="63"/>
        <v>25.200000000000088</v>
      </c>
      <c r="C293">
        <f t="shared" si="50"/>
        <v>0</v>
      </c>
      <c r="D293">
        <f t="shared" si="51"/>
        <v>254.64790894703248</v>
      </c>
      <c r="E293" s="2">
        <f t="shared" si="52"/>
        <v>-352.05762848491884</v>
      </c>
      <c r="F293">
        <f t="shared" si="53"/>
        <v>-19098.593171027438</v>
      </c>
      <c r="G293">
        <f t="shared" si="54"/>
        <v>6970.7410440013628</v>
      </c>
      <c r="H293">
        <f t="shared" si="55"/>
        <v>5042.0285971512221</v>
      </c>
      <c r="I293" s="2">
        <f t="shared" si="56"/>
        <v>8603.0972955683774</v>
      </c>
      <c r="J293" s="46">
        <f t="shared" si="57"/>
        <v>434.49986341254618</v>
      </c>
      <c r="K293">
        <f t="shared" si="58"/>
        <v>21.394147820159748</v>
      </c>
      <c r="L293">
        <f t="shared" si="59"/>
        <v>3.3766016130302778E-2</v>
      </c>
      <c r="M293" s="46">
        <f t="shared" si="60"/>
        <v>21.394227758495564</v>
      </c>
      <c r="N293" s="8">
        <f t="shared" si="48"/>
        <v>-5.7022404099834296E-6</v>
      </c>
      <c r="O293" s="5">
        <f>SUM($N$41:N293)*0.1+$N$8</f>
        <v>-4.0588891881585362E-6</v>
      </c>
      <c r="P293" s="5">
        <f>SUM($O$41:O293)+0</f>
        <v>8.1732349397235296E-3</v>
      </c>
      <c r="Q293" s="8">
        <f t="shared" si="49"/>
        <v>-4.1245054196510671E-6</v>
      </c>
      <c r="R293" s="5">
        <f>SUM($Q$41:Q293)*0.1+$T$8</f>
        <v>-1.8420946992094987E-5</v>
      </c>
      <c r="S293" s="5">
        <f>SUM($R$41:R293)+0</f>
        <v>8.9817082877872469E-3</v>
      </c>
      <c r="T293">
        <f t="shared" si="61"/>
        <v>1.8862817115354844E-5</v>
      </c>
      <c r="U293">
        <f t="shared" si="62"/>
        <v>1.2143840131804419E-2</v>
      </c>
      <c r="W293" s="1"/>
    </row>
    <row r="294" spans="2:23" x14ac:dyDescent="0.35">
      <c r="B294">
        <f t="shared" si="63"/>
        <v>25.30000000000009</v>
      </c>
      <c r="C294">
        <f t="shared" si="50"/>
        <v>0</v>
      </c>
      <c r="D294">
        <f t="shared" si="51"/>
        <v>254.64790894703248</v>
      </c>
      <c r="E294" s="2">
        <f t="shared" si="52"/>
        <v>-352.05762848491884</v>
      </c>
      <c r="F294">
        <f t="shared" si="53"/>
        <v>-19098.593171027438</v>
      </c>
      <c r="G294">
        <f t="shared" si="54"/>
        <v>6935.5352811528701</v>
      </c>
      <c r="H294">
        <f t="shared" si="55"/>
        <v>5016.5638062565176</v>
      </c>
      <c r="I294" s="2">
        <f t="shared" si="56"/>
        <v>8559.6473092271208</v>
      </c>
      <c r="J294" s="46">
        <f t="shared" si="57"/>
        <v>434.49986341254618</v>
      </c>
      <c r="K294">
        <f t="shared" si="58"/>
        <v>21.286096568542774</v>
      </c>
      <c r="L294">
        <f t="shared" si="59"/>
        <v>3.3766016130302778E-2</v>
      </c>
      <c r="M294" s="46">
        <f t="shared" si="60"/>
        <v>21.286176912655414</v>
      </c>
      <c r="N294" s="8">
        <f t="shared" si="48"/>
        <v>-5.6734412159936136E-6</v>
      </c>
      <c r="O294" s="5">
        <f>SUM($N$41:N294)*0.1+$N$8</f>
        <v>-4.6262333097578991E-6</v>
      </c>
      <c r="P294" s="5">
        <f>SUM($O$41:O294)+0</f>
        <v>8.168608706413772E-3</v>
      </c>
      <c r="Q294" s="8">
        <f t="shared" si="49"/>
        <v>-4.1036745841982831E-6</v>
      </c>
      <c r="R294" s="5">
        <f>SUM($Q$41:Q294)*0.1+$T$8</f>
        <v>-1.8831314450514817E-5</v>
      </c>
      <c r="S294" s="5">
        <f>SUM($R$41:R294)+0</f>
        <v>8.9628769733367322E-3</v>
      </c>
      <c r="T294">
        <f t="shared" si="61"/>
        <v>1.9391246441899542E-5</v>
      </c>
      <c r="U294">
        <f t="shared" si="62"/>
        <v>1.2126802209884876E-2</v>
      </c>
      <c r="W294" s="1"/>
    </row>
    <row r="295" spans="2:23" x14ac:dyDescent="0.35">
      <c r="B295">
        <f t="shared" si="63"/>
        <v>25.400000000000091</v>
      </c>
      <c r="C295">
        <f t="shared" si="50"/>
        <v>0</v>
      </c>
      <c r="D295">
        <f t="shared" si="51"/>
        <v>254.64790894703248</v>
      </c>
      <c r="E295" s="2">
        <f t="shared" si="52"/>
        <v>-352.05762848491884</v>
      </c>
      <c r="F295">
        <f t="shared" si="53"/>
        <v>-19098.593171027438</v>
      </c>
      <c r="G295">
        <f t="shared" si="54"/>
        <v>6900.3295183043774</v>
      </c>
      <c r="H295">
        <f t="shared" si="55"/>
        <v>4991.0990153618159</v>
      </c>
      <c r="I295" s="2">
        <f t="shared" si="56"/>
        <v>8516.1973228858678</v>
      </c>
      <c r="J295" s="46">
        <f t="shared" si="57"/>
        <v>434.49986341254618</v>
      </c>
      <c r="K295">
        <f t="shared" si="58"/>
        <v>21.178045316925807</v>
      </c>
      <c r="L295">
        <f t="shared" si="59"/>
        <v>3.3766016130302778E-2</v>
      </c>
      <c r="M295" s="46">
        <f t="shared" si="60"/>
        <v>21.17812607095583</v>
      </c>
      <c r="N295" s="8">
        <f t="shared" si="48"/>
        <v>-5.6446420220037976E-6</v>
      </c>
      <c r="O295" s="5">
        <f>SUM($N$41:N295)*0.1+$N$8</f>
        <v>-5.1906975119582764E-6</v>
      </c>
      <c r="P295" s="5">
        <f>SUM($O$41:O295)+0</f>
        <v>8.1634180089018137E-3</v>
      </c>
      <c r="Q295" s="8">
        <f t="shared" si="49"/>
        <v>-4.0828437487455008E-6</v>
      </c>
      <c r="R295" s="5">
        <f>SUM($Q$41:Q295)*0.1+$T$8</f>
        <v>-1.9239598825389364E-5</v>
      </c>
      <c r="S295" s="5">
        <f>SUM($R$41:R295)+0</f>
        <v>8.9436373745113429E-3</v>
      </c>
      <c r="T295">
        <f t="shared" si="61"/>
        <v>1.9927506206813074E-5</v>
      </c>
      <c r="U295">
        <f t="shared" si="62"/>
        <v>1.2109089275202267E-2</v>
      </c>
      <c r="W295" s="1"/>
    </row>
    <row r="296" spans="2:23" x14ac:dyDescent="0.35">
      <c r="B296">
        <f t="shared" si="63"/>
        <v>25.500000000000092</v>
      </c>
      <c r="C296">
        <f t="shared" si="50"/>
        <v>0</v>
      </c>
      <c r="D296">
        <f t="shared" si="51"/>
        <v>254.64790894703248</v>
      </c>
      <c r="E296" s="2">
        <f t="shared" si="52"/>
        <v>-352.05762848491884</v>
      </c>
      <c r="F296">
        <f t="shared" si="53"/>
        <v>-19098.593171027438</v>
      </c>
      <c r="G296">
        <f t="shared" si="54"/>
        <v>6865.1237554558847</v>
      </c>
      <c r="H296">
        <f t="shared" si="55"/>
        <v>4965.6342244671114</v>
      </c>
      <c r="I296" s="2">
        <f t="shared" si="56"/>
        <v>8472.7473365446112</v>
      </c>
      <c r="J296" s="46">
        <f t="shared" si="57"/>
        <v>434.49986341254618</v>
      </c>
      <c r="K296">
        <f t="shared" si="58"/>
        <v>21.069994065308833</v>
      </c>
      <c r="L296">
        <f t="shared" si="59"/>
        <v>3.3766016130302778E-2</v>
      </c>
      <c r="M296" s="46">
        <f t="shared" si="60"/>
        <v>21.070075233460496</v>
      </c>
      <c r="N296" s="8">
        <f t="shared" si="48"/>
        <v>-5.6158428280139816E-6</v>
      </c>
      <c r="O296" s="5">
        <f>SUM($N$41:N296)*0.1+$N$8</f>
        <v>-5.7522817947596681E-6</v>
      </c>
      <c r="P296" s="5">
        <f>SUM($O$41:O296)+0</f>
        <v>8.1576657271070548E-3</v>
      </c>
      <c r="Q296" s="8">
        <f t="shared" si="49"/>
        <v>-4.0620129132927168E-6</v>
      </c>
      <c r="R296" s="5">
        <f>SUM($Q$41:Q296)*0.1+$T$8</f>
        <v>-1.9645800116718641E-5</v>
      </c>
      <c r="S296" s="5">
        <f>SUM($R$41:R296)+0</f>
        <v>8.9239915743946248E-3</v>
      </c>
      <c r="T296">
        <f t="shared" si="61"/>
        <v>2.0470618165370229E-5</v>
      </c>
      <c r="U296">
        <f t="shared" si="62"/>
        <v>1.2090704517731105E-2</v>
      </c>
      <c r="W296" s="1"/>
    </row>
    <row r="297" spans="2:23" x14ac:dyDescent="0.35">
      <c r="B297">
        <f t="shared" si="63"/>
        <v>25.600000000000094</v>
      </c>
      <c r="C297">
        <f t="shared" si="50"/>
        <v>0</v>
      </c>
      <c r="D297">
        <f t="shared" si="51"/>
        <v>254.64790894703248</v>
      </c>
      <c r="E297" s="2">
        <f t="shared" si="52"/>
        <v>-352.05762848491884</v>
      </c>
      <c r="F297">
        <f t="shared" si="53"/>
        <v>-19098.593171027438</v>
      </c>
      <c r="G297">
        <f t="shared" si="54"/>
        <v>6829.917992607393</v>
      </c>
      <c r="H297">
        <f t="shared" si="55"/>
        <v>4940.1694335724078</v>
      </c>
      <c r="I297" s="2">
        <f t="shared" si="56"/>
        <v>8429.2973502033565</v>
      </c>
      <c r="J297" s="46">
        <f t="shared" si="57"/>
        <v>434.49986341254618</v>
      </c>
      <c r="K297">
        <f t="shared" si="58"/>
        <v>20.961942813691866</v>
      </c>
      <c r="L297">
        <f t="shared" si="59"/>
        <v>3.3766016130302778E-2</v>
      </c>
      <c r="M297" s="46">
        <f t="shared" si="60"/>
        <v>20.962024400234441</v>
      </c>
      <c r="N297" s="8">
        <f t="shared" ref="N297:N360" si="64">-G297/($G$18*$B$31)</f>
        <v>-5.5870436340241656E-6</v>
      </c>
      <c r="O297" s="5">
        <f>SUM($N$41:N297)*0.1+$N$8</f>
        <v>-6.3109861581620876E-6</v>
      </c>
      <c r="P297" s="5">
        <f>SUM($O$41:O297)+0</f>
        <v>8.1513547409488921E-3</v>
      </c>
      <c r="Q297" s="8">
        <f t="shared" ref="Q297:Q360" si="65">-H297/($G$18*$B$31)</f>
        <v>-4.0411820778399336E-6</v>
      </c>
      <c r="R297" s="5">
        <f>SUM($Q$41:Q297)*0.1+$T$8</f>
        <v>-2.0049918324502634E-5</v>
      </c>
      <c r="S297" s="5">
        <f>SUM($R$41:R297)+0</f>
        <v>8.9039416560701221E-3</v>
      </c>
      <c r="T297">
        <f t="shared" si="61"/>
        <v>2.1019699596039425E-5</v>
      </c>
      <c r="U297">
        <f t="shared" si="62"/>
        <v>1.2071651135097086E-2</v>
      </c>
      <c r="W297" s="1"/>
    </row>
    <row r="298" spans="2:23" x14ac:dyDescent="0.35">
      <c r="B298">
        <f t="shared" si="63"/>
        <v>25.700000000000095</v>
      </c>
      <c r="C298">
        <f t="shared" ref="C298:C361" si="66">IF(B298&lt;$G$6,$B$14,$B$14+$B$12)</f>
        <v>0</v>
      </c>
      <c r="D298">
        <f t="shared" ref="D298:D361" si="67">IF(B298&lt;18, $B$15, $B$15+$B$11 )</f>
        <v>254.64790894703248</v>
      </c>
      <c r="E298" s="2">
        <f t="shared" ref="E298:E361" si="68">IF(B298&lt;18, $B$16, $B$16+$B$13 )</f>
        <v>-352.05762848491884</v>
      </c>
      <c r="F298">
        <f t="shared" ref="F298:F361" si="69">IF(B298&lt;18,0,-$G$7*$B$11)</f>
        <v>-19098.593171027438</v>
      </c>
      <c r="G298">
        <f t="shared" ref="G298:G361" si="70">IF(B298&lt;$G$6,    $B$16*B298,    $B$16*B298-(-B298+$G$6)*$B$13+$G$7*$B$12)</f>
        <v>6794.7122297589003</v>
      </c>
      <c r="H298">
        <f t="shared" ref="H298:H361" si="71">IF(B298&lt;$G$6,-B298*$B$15,-B298*$B$15+(-B298+$G$6)*$B$11)</f>
        <v>4914.7046426777033</v>
      </c>
      <c r="I298" s="2">
        <f t="shared" ref="I298:I361" si="72">SQRT(H298*H298+G298*G298)</f>
        <v>8385.8473638620999</v>
      </c>
      <c r="J298" s="46">
        <f t="shared" ref="J298:J361" si="73">SQRT(D298*D298+E298*E298)</f>
        <v>434.49986341254618</v>
      </c>
      <c r="K298">
        <f t="shared" ref="K298:K361" si="74">32*I298/(PI()*$G$11^3)</f>
        <v>20.853891562074892</v>
      </c>
      <c r="L298">
        <f t="shared" ref="L298:L361" si="75">16*J298/(PI()*$G$11^4)</f>
        <v>3.3766016130302778E-2</v>
      </c>
      <c r="M298" s="46">
        <f t="shared" ref="M298:M361" si="76">SQRT(K298^2+3*L298^2)</f>
        <v>20.853973571344007</v>
      </c>
      <c r="N298" s="8">
        <f t="shared" si="64"/>
        <v>-5.5582444400343496E-6</v>
      </c>
      <c r="O298" s="5">
        <f>SUM($N$41:N298)*0.1+$N$8</f>
        <v>-6.8668106021655214E-6</v>
      </c>
      <c r="P298" s="5">
        <f>SUM($O$41:O298)+0</f>
        <v>8.1444879303467273E-3</v>
      </c>
      <c r="Q298" s="8">
        <f t="shared" si="65"/>
        <v>-4.0203512423871487E-6</v>
      </c>
      <c r="R298" s="5">
        <f>SUM($Q$41:Q298)*0.1+$T$8</f>
        <v>-2.0451953448741357E-5</v>
      </c>
      <c r="S298" s="5">
        <f>SUM($R$41:R298)+0</f>
        <v>8.8834897026213808E-3</v>
      </c>
      <c r="T298">
        <f t="shared" ref="T298:T361" si="77">SQRT(SUMSQ(O298,R298))</f>
        <v>2.1573953919379178E-5</v>
      </c>
      <c r="U298">
        <f t="shared" ref="U298:U361" si="78">SQRT(SUMSQ(S298,P298))</f>
        <v>1.2051932332374905E-2</v>
      </c>
      <c r="W298" s="1"/>
    </row>
    <row r="299" spans="2:23" x14ac:dyDescent="0.35">
      <c r="B299">
        <f t="shared" ref="B299:B362" si="79">B298+0.1</f>
        <v>25.800000000000097</v>
      </c>
      <c r="C299">
        <f t="shared" si="66"/>
        <v>0</v>
      </c>
      <c r="D299">
        <f t="shared" si="67"/>
        <v>254.64790894703248</v>
      </c>
      <c r="E299" s="2">
        <f t="shared" si="68"/>
        <v>-352.05762848491884</v>
      </c>
      <c r="F299">
        <f t="shared" si="69"/>
        <v>-19098.593171027438</v>
      </c>
      <c r="G299">
        <f t="shared" si="70"/>
        <v>6759.5064669104077</v>
      </c>
      <c r="H299">
        <f t="shared" si="71"/>
        <v>4889.2398517830015</v>
      </c>
      <c r="I299" s="2">
        <f t="shared" si="72"/>
        <v>8342.3973775208451</v>
      </c>
      <c r="J299" s="46">
        <f t="shared" si="73"/>
        <v>434.49986341254618</v>
      </c>
      <c r="K299">
        <f t="shared" si="74"/>
        <v>20.745840310457922</v>
      </c>
      <c r="L299">
        <f t="shared" si="75"/>
        <v>3.3766016130302778E-2</v>
      </c>
      <c r="M299" s="46">
        <f t="shared" si="76"/>
        <v>20.745922746856955</v>
      </c>
      <c r="N299" s="8">
        <f t="shared" si="64"/>
        <v>-5.5294452460445336E-6</v>
      </c>
      <c r="O299" s="5">
        <f>SUM($N$41:N299)*0.1+$N$8</f>
        <v>-7.4197551267699764E-6</v>
      </c>
      <c r="P299" s="5">
        <f>SUM($O$41:O299)+0</f>
        <v>8.1370681752199574E-3</v>
      </c>
      <c r="Q299" s="8">
        <f t="shared" si="65"/>
        <v>-3.9995204069343672E-6</v>
      </c>
      <c r="R299" s="5">
        <f>SUM($Q$41:Q299)*0.1+$T$8</f>
        <v>-2.0851905489434783E-5</v>
      </c>
      <c r="S299" s="5">
        <f>SUM($R$41:R299)+0</f>
        <v>8.8626377971319469E-3</v>
      </c>
      <c r="T299">
        <f t="shared" si="77"/>
        <v>2.2132662033328702E-5</v>
      </c>
      <c r="U299">
        <f t="shared" si="78"/>
        <v>1.2031551321892339E-2</v>
      </c>
      <c r="W299" s="1"/>
    </row>
    <row r="300" spans="2:23" x14ac:dyDescent="0.35">
      <c r="B300">
        <f t="shared" si="79"/>
        <v>25.900000000000098</v>
      </c>
      <c r="C300">
        <f t="shared" si="66"/>
        <v>0</v>
      </c>
      <c r="D300">
        <f t="shared" si="67"/>
        <v>254.64790894703248</v>
      </c>
      <c r="E300" s="2">
        <f t="shared" si="68"/>
        <v>-352.05762848491884</v>
      </c>
      <c r="F300">
        <f t="shared" si="69"/>
        <v>-19098.593171027438</v>
      </c>
      <c r="G300">
        <f t="shared" si="70"/>
        <v>6724.3007040619159</v>
      </c>
      <c r="H300">
        <f t="shared" si="71"/>
        <v>4863.775060888297</v>
      </c>
      <c r="I300" s="2">
        <f t="shared" si="72"/>
        <v>8298.9473911795903</v>
      </c>
      <c r="J300" s="46">
        <f t="shared" si="73"/>
        <v>434.49986341254618</v>
      </c>
      <c r="K300">
        <f t="shared" si="74"/>
        <v>20.637789058840955</v>
      </c>
      <c r="L300">
        <f t="shared" si="75"/>
        <v>3.3766016130302778E-2</v>
      </c>
      <c r="M300" s="46">
        <f t="shared" si="76"/>
        <v>20.637871926842443</v>
      </c>
      <c r="N300" s="8">
        <f t="shared" si="64"/>
        <v>-5.5006460520547184E-6</v>
      </c>
      <c r="O300" s="5">
        <f>SUM($N$41:N300)*0.1+$N$8</f>
        <v>-7.9698197319754457E-6</v>
      </c>
      <c r="P300" s="5">
        <f>SUM($O$41:O300)+0</f>
        <v>8.1290983554879823E-3</v>
      </c>
      <c r="Q300" s="8">
        <f t="shared" si="65"/>
        <v>-3.9786895714815824E-6</v>
      </c>
      <c r="R300" s="5">
        <f>SUM($Q$41:Q300)*0.1+$T$8</f>
        <v>-2.1249774446582939E-5</v>
      </c>
      <c r="S300" s="5">
        <f>SUM($R$41:R300)+0</f>
        <v>8.8413880226853644E-3</v>
      </c>
      <c r="T300">
        <f t="shared" si="77"/>
        <v>2.2695174389963044E-5</v>
      </c>
      <c r="U300">
        <f t="shared" si="78"/>
        <v>1.2010511323040398E-2</v>
      </c>
      <c r="W300" s="1"/>
    </row>
    <row r="301" spans="2:23" x14ac:dyDescent="0.35">
      <c r="B301">
        <f t="shared" si="79"/>
        <v>26.000000000000099</v>
      </c>
      <c r="C301">
        <f t="shared" si="66"/>
        <v>0</v>
      </c>
      <c r="D301">
        <f t="shared" si="67"/>
        <v>254.64790894703248</v>
      </c>
      <c r="E301" s="2">
        <f t="shared" si="68"/>
        <v>-352.05762848491884</v>
      </c>
      <c r="F301">
        <f t="shared" si="69"/>
        <v>-19098.593171027438</v>
      </c>
      <c r="G301">
        <f t="shared" si="70"/>
        <v>6689.0949412134232</v>
      </c>
      <c r="H301">
        <f t="shared" si="71"/>
        <v>4838.3102699935926</v>
      </c>
      <c r="I301" s="2">
        <f t="shared" si="72"/>
        <v>8255.4974048383338</v>
      </c>
      <c r="J301" s="46">
        <f t="shared" si="73"/>
        <v>434.49986341254618</v>
      </c>
      <c r="K301">
        <f t="shared" si="74"/>
        <v>20.529737807223981</v>
      </c>
      <c r="L301">
        <f t="shared" si="75"/>
        <v>3.3766016130302778E-2</v>
      </c>
      <c r="M301" s="46">
        <f t="shared" si="76"/>
        <v>20.529821111371078</v>
      </c>
      <c r="N301" s="8">
        <f t="shared" si="64"/>
        <v>-5.4718468580649024E-6</v>
      </c>
      <c r="O301" s="5">
        <f>SUM($N$41:N301)*0.1+$N$8</f>
        <v>-8.5170044177819361E-6</v>
      </c>
      <c r="P301" s="5">
        <f>SUM($O$41:O301)+0</f>
        <v>8.1205813510702007E-3</v>
      </c>
      <c r="Q301" s="8">
        <f t="shared" si="65"/>
        <v>-3.9578587360287983E-6</v>
      </c>
      <c r="R301" s="5">
        <f>SUM($Q$41:Q301)*0.1+$T$8</f>
        <v>-2.1645560320185812E-5</v>
      </c>
      <c r="S301" s="5">
        <f>SUM($R$41:R301)+0</f>
        <v>8.8197424623651793E-3</v>
      </c>
      <c r="T301">
        <f t="shared" si="77"/>
        <v>2.3260903805039897E-5</v>
      </c>
      <c r="U301">
        <f t="shared" si="78"/>
        <v>1.198881556208938E-2</v>
      </c>
      <c r="W301" s="1"/>
    </row>
    <row r="302" spans="2:23" x14ac:dyDescent="0.35">
      <c r="B302">
        <f t="shared" si="79"/>
        <v>26.100000000000101</v>
      </c>
      <c r="C302">
        <f t="shared" si="66"/>
        <v>0</v>
      </c>
      <c r="D302">
        <f t="shared" si="67"/>
        <v>254.64790894703248</v>
      </c>
      <c r="E302" s="2">
        <f t="shared" si="68"/>
        <v>-352.05762848491884</v>
      </c>
      <c r="F302">
        <f t="shared" si="69"/>
        <v>-19098.593171027438</v>
      </c>
      <c r="G302">
        <f t="shared" si="70"/>
        <v>6653.8891783649306</v>
      </c>
      <c r="H302">
        <f t="shared" si="71"/>
        <v>4812.845479098889</v>
      </c>
      <c r="I302" s="2">
        <f t="shared" si="72"/>
        <v>8212.047418497079</v>
      </c>
      <c r="J302" s="46">
        <f t="shared" si="73"/>
        <v>434.49986341254618</v>
      </c>
      <c r="K302">
        <f t="shared" si="74"/>
        <v>20.42168655560701</v>
      </c>
      <c r="L302">
        <f t="shared" si="75"/>
        <v>3.3766016130302778E-2</v>
      </c>
      <c r="M302" s="46">
        <f t="shared" si="76"/>
        <v>20.421770300514989</v>
      </c>
      <c r="N302" s="8">
        <f t="shared" si="64"/>
        <v>-5.4430476640750864E-6</v>
      </c>
      <c r="O302" s="5">
        <f>SUM($N$41:N302)*0.1+$N$8</f>
        <v>-9.0613091841894476E-6</v>
      </c>
      <c r="P302" s="5">
        <f>SUM($O$41:O302)+0</f>
        <v>8.1115200418860108E-3</v>
      </c>
      <c r="Q302" s="8">
        <f t="shared" si="65"/>
        <v>-3.9370279005760152E-6</v>
      </c>
      <c r="R302" s="5">
        <f>SUM($Q$41:Q302)*0.1+$T$8</f>
        <v>-2.2039263110243415E-5</v>
      </c>
      <c r="S302" s="5">
        <f>SUM($R$41:R302)+0</f>
        <v>8.7977031992549359E-3</v>
      </c>
      <c r="T302">
        <f t="shared" si="77"/>
        <v>2.3829318970000218E-5</v>
      </c>
      <c r="U302">
        <f t="shared" si="78"/>
        <v>1.1966467272010523E-2</v>
      </c>
      <c r="W302" s="1"/>
    </row>
    <row r="303" spans="2:23" x14ac:dyDescent="0.35">
      <c r="B303">
        <f t="shared" si="79"/>
        <v>26.200000000000102</v>
      </c>
      <c r="C303">
        <f t="shared" si="66"/>
        <v>0</v>
      </c>
      <c r="D303">
        <f t="shared" si="67"/>
        <v>254.64790894703248</v>
      </c>
      <c r="E303" s="2">
        <f t="shared" si="68"/>
        <v>-352.05762848491884</v>
      </c>
      <c r="F303">
        <f t="shared" si="69"/>
        <v>-19098.593171027438</v>
      </c>
      <c r="G303">
        <f t="shared" si="70"/>
        <v>6618.6834155164379</v>
      </c>
      <c r="H303">
        <f t="shared" si="71"/>
        <v>4787.3806882041863</v>
      </c>
      <c r="I303" s="2">
        <f t="shared" si="72"/>
        <v>8168.5974321558242</v>
      </c>
      <c r="J303" s="46">
        <f t="shared" si="73"/>
        <v>434.49986341254618</v>
      </c>
      <c r="K303">
        <f t="shared" si="74"/>
        <v>20.31363530399004</v>
      </c>
      <c r="L303">
        <f t="shared" si="75"/>
        <v>3.3766016130302778E-2</v>
      </c>
      <c r="M303" s="46">
        <f t="shared" si="76"/>
        <v>20.313719494347815</v>
      </c>
      <c r="N303" s="8">
        <f t="shared" si="64"/>
        <v>-5.4142484700852704E-6</v>
      </c>
      <c r="O303" s="5">
        <f>SUM($N$41:N303)*0.1+$N$8</f>
        <v>-9.6027340311979735E-6</v>
      </c>
      <c r="P303" s="5">
        <f>SUM($O$41:O303)+0</f>
        <v>8.101917307854813E-3</v>
      </c>
      <c r="Q303" s="8">
        <f t="shared" si="65"/>
        <v>-3.916197065123232E-6</v>
      </c>
      <c r="R303" s="5">
        <f>SUM($Q$41:Q303)*0.1+$T$8</f>
        <v>-2.2430882816755734E-5</v>
      </c>
      <c r="S303" s="5">
        <f>SUM($R$41:R303)+0</f>
        <v>8.7752723164381801E-3</v>
      </c>
      <c r="T303">
        <f t="shared" si="77"/>
        <v>2.4399938623139104E-5</v>
      </c>
      <c r="U303">
        <f t="shared" si="78"/>
        <v>1.1943469692303142E-2</v>
      </c>
      <c r="W303" s="1"/>
    </row>
    <row r="304" spans="2:23" x14ac:dyDescent="0.35">
      <c r="B304">
        <f t="shared" si="79"/>
        <v>26.300000000000104</v>
      </c>
      <c r="C304">
        <f t="shared" si="66"/>
        <v>0</v>
      </c>
      <c r="D304">
        <f t="shared" si="67"/>
        <v>254.64790894703248</v>
      </c>
      <c r="E304" s="2">
        <f t="shared" si="68"/>
        <v>-352.05762848491884</v>
      </c>
      <c r="F304">
        <f t="shared" si="69"/>
        <v>-19098.593171027438</v>
      </c>
      <c r="G304">
        <f t="shared" si="70"/>
        <v>6583.4776526679461</v>
      </c>
      <c r="H304">
        <f t="shared" si="71"/>
        <v>4761.9158973094827</v>
      </c>
      <c r="I304" s="2">
        <f t="shared" si="72"/>
        <v>8125.1474458145694</v>
      </c>
      <c r="J304" s="46">
        <f t="shared" si="73"/>
        <v>434.49986341254618</v>
      </c>
      <c r="K304">
        <f t="shared" si="74"/>
        <v>20.205584052373073</v>
      </c>
      <c r="L304">
        <f t="shared" si="75"/>
        <v>3.3766016130302778E-2</v>
      </c>
      <c r="M304" s="46">
        <f t="shared" si="76"/>
        <v>20.205668692944784</v>
      </c>
      <c r="N304" s="8">
        <f t="shared" si="64"/>
        <v>-5.3854492760954553E-6</v>
      </c>
      <c r="O304" s="5">
        <f>SUM($N$41:N304)*0.1+$N$8</f>
        <v>-1.0141278958807514E-5</v>
      </c>
      <c r="P304" s="5">
        <f>SUM($O$41:O304)+0</f>
        <v>8.0917760288960056E-3</v>
      </c>
      <c r="Q304" s="8">
        <f t="shared" si="65"/>
        <v>-3.8953662296704488E-6</v>
      </c>
      <c r="R304" s="5">
        <f>SUM($Q$41:Q304)*0.1+$T$8</f>
        <v>-2.2820419439722783E-5</v>
      </c>
      <c r="S304" s="5">
        <f>SUM($R$41:R304)+0</f>
        <v>8.7524518969984578E-3</v>
      </c>
      <c r="T304">
        <f t="shared" si="77"/>
        <v>2.4972326329864214E-5</v>
      </c>
      <c r="U304">
        <f t="shared" si="78"/>
        <v>1.1919826068827008E-2</v>
      </c>
      <c r="W304" s="1"/>
    </row>
    <row r="305" spans="2:23" x14ac:dyDescent="0.35">
      <c r="B305">
        <f t="shared" si="79"/>
        <v>26.400000000000105</v>
      </c>
      <c r="C305">
        <f t="shared" si="66"/>
        <v>0</v>
      </c>
      <c r="D305">
        <f t="shared" si="67"/>
        <v>254.64790894703248</v>
      </c>
      <c r="E305" s="2">
        <f t="shared" si="68"/>
        <v>-352.05762848491884</v>
      </c>
      <c r="F305">
        <f t="shared" si="69"/>
        <v>-19098.593171027438</v>
      </c>
      <c r="G305">
        <f t="shared" si="70"/>
        <v>6548.2718898194535</v>
      </c>
      <c r="H305">
        <f t="shared" si="71"/>
        <v>4736.4511064147782</v>
      </c>
      <c r="I305" s="2">
        <f t="shared" si="72"/>
        <v>8081.6974594733138</v>
      </c>
      <c r="J305" s="46">
        <f t="shared" si="73"/>
        <v>434.49986341254618</v>
      </c>
      <c r="K305">
        <f t="shared" si="74"/>
        <v>20.097532800756099</v>
      </c>
      <c r="L305">
        <f t="shared" si="75"/>
        <v>3.3766016130302778E-2</v>
      </c>
      <c r="M305" s="46">
        <f t="shared" si="76"/>
        <v>20.097617896382726</v>
      </c>
      <c r="N305" s="8">
        <f t="shared" si="64"/>
        <v>-5.3566500821056384E-6</v>
      </c>
      <c r="O305" s="5">
        <f>SUM($N$41:N305)*0.1+$N$8</f>
        <v>-1.0676943967018082E-5</v>
      </c>
      <c r="P305" s="5">
        <f>SUM($O$41:O305)+0</f>
        <v>8.081099084928987E-3</v>
      </c>
      <c r="Q305" s="8">
        <f t="shared" si="65"/>
        <v>-3.8745353942176639E-6</v>
      </c>
      <c r="R305" s="5">
        <f>SUM($Q$41:Q305)*0.1+$T$8</f>
        <v>-2.3207872979144549E-5</v>
      </c>
      <c r="S305" s="5">
        <f>SUM($R$41:R305)+0</f>
        <v>8.7292440240193132E-3</v>
      </c>
      <c r="T305">
        <f t="shared" si="77"/>
        <v>2.5546085819376547E-5</v>
      </c>
      <c r="U305">
        <f t="shared" si="78"/>
        <v>1.1895539653639806E-2</v>
      </c>
      <c r="W305" s="1"/>
    </row>
    <row r="306" spans="2:23" x14ac:dyDescent="0.35">
      <c r="B306">
        <f t="shared" si="79"/>
        <v>26.500000000000107</v>
      </c>
      <c r="C306">
        <f t="shared" si="66"/>
        <v>0</v>
      </c>
      <c r="D306">
        <f t="shared" si="67"/>
        <v>254.64790894703248</v>
      </c>
      <c r="E306" s="2">
        <f t="shared" si="68"/>
        <v>-352.05762848491884</v>
      </c>
      <c r="F306">
        <f t="shared" si="69"/>
        <v>-19098.593171027438</v>
      </c>
      <c r="G306">
        <f t="shared" si="70"/>
        <v>6513.0661269709617</v>
      </c>
      <c r="H306">
        <f t="shared" si="71"/>
        <v>4710.9863155200756</v>
      </c>
      <c r="I306" s="2">
        <f t="shared" si="72"/>
        <v>8038.2474731320599</v>
      </c>
      <c r="J306" s="46">
        <f t="shared" si="73"/>
        <v>434.49986341254618</v>
      </c>
      <c r="K306">
        <f t="shared" si="74"/>
        <v>19.989481549139132</v>
      </c>
      <c r="L306">
        <f t="shared" si="75"/>
        <v>3.3766016130302778E-2</v>
      </c>
      <c r="M306" s="46">
        <f t="shared" si="76"/>
        <v>19.989567104740154</v>
      </c>
      <c r="N306" s="8">
        <f t="shared" si="64"/>
        <v>-5.3278508881158233E-6</v>
      </c>
      <c r="O306" s="5">
        <f>SUM($N$41:N306)*0.1+$N$8</f>
        <v>-1.1209729055829664E-5</v>
      </c>
      <c r="P306" s="5">
        <f>SUM($O$41:O306)+0</f>
        <v>8.0698893558731576E-3</v>
      </c>
      <c r="Q306" s="8">
        <f t="shared" si="65"/>
        <v>-3.8537045587648816E-6</v>
      </c>
      <c r="R306" s="5">
        <f>SUM($Q$41:Q306)*0.1+$T$8</f>
        <v>-2.3593243435021045E-5</v>
      </c>
      <c r="S306" s="5">
        <f>SUM($R$41:R306)+0</f>
        <v>8.7056507805842922E-3</v>
      </c>
      <c r="T306">
        <f t="shared" si="77"/>
        <v>2.6120856825327828E-5</v>
      </c>
      <c r="U306">
        <f t="shared" si="78"/>
        <v>1.1870613704839475E-2</v>
      </c>
      <c r="W306" s="1"/>
    </row>
    <row r="307" spans="2:23" x14ac:dyDescent="0.35">
      <c r="B307">
        <f t="shared" si="79"/>
        <v>26.600000000000108</v>
      </c>
      <c r="C307">
        <f t="shared" si="66"/>
        <v>0</v>
      </c>
      <c r="D307">
        <f t="shared" si="67"/>
        <v>254.64790894703248</v>
      </c>
      <c r="E307" s="2">
        <f t="shared" si="68"/>
        <v>-352.05762848491884</v>
      </c>
      <c r="F307">
        <f t="shared" si="69"/>
        <v>-19098.593171027438</v>
      </c>
      <c r="G307">
        <f t="shared" si="70"/>
        <v>6477.860364122469</v>
      </c>
      <c r="H307">
        <f t="shared" si="71"/>
        <v>4685.521524625372</v>
      </c>
      <c r="I307" s="2">
        <f t="shared" si="72"/>
        <v>7994.7974867908042</v>
      </c>
      <c r="J307" s="46">
        <f t="shared" si="73"/>
        <v>434.49986341254618</v>
      </c>
      <c r="K307">
        <f t="shared" si="74"/>
        <v>19.881430297522162</v>
      </c>
      <c r="L307">
        <f t="shared" si="75"/>
        <v>3.3766016130302778E-2</v>
      </c>
      <c r="M307" s="46">
        <f t="shared" si="76"/>
        <v>19.881516318097269</v>
      </c>
      <c r="N307" s="8">
        <f t="shared" si="64"/>
        <v>-5.2990516941260073E-6</v>
      </c>
      <c r="O307" s="5">
        <f>SUM($N$41:N307)*0.1+$N$8</f>
        <v>-1.1739634225242261E-5</v>
      </c>
      <c r="P307" s="5">
        <f>SUM($O$41:O307)+0</f>
        <v>8.0581497216479156E-3</v>
      </c>
      <c r="Q307" s="8">
        <f t="shared" si="65"/>
        <v>-3.8328737233120976E-6</v>
      </c>
      <c r="R307" s="5">
        <f>SUM($Q$41:Q307)*0.1+$T$8</f>
        <v>-2.3976530807352244E-5</v>
      </c>
      <c r="S307" s="5">
        <f>SUM($R$41:R307)+0</f>
        <v>8.6816742497769408E-3</v>
      </c>
      <c r="T307">
        <f t="shared" si="77"/>
        <v>2.6696311380008864E-5</v>
      </c>
      <c r="U307">
        <f t="shared" si="78"/>
        <v>1.1845051486411294E-2</v>
      </c>
      <c r="W307" s="1"/>
    </row>
    <row r="308" spans="2:23" x14ac:dyDescent="0.35">
      <c r="B308">
        <f t="shared" si="79"/>
        <v>26.700000000000109</v>
      </c>
      <c r="C308">
        <f t="shared" si="66"/>
        <v>0</v>
      </c>
      <c r="D308">
        <f t="shared" si="67"/>
        <v>254.64790894703248</v>
      </c>
      <c r="E308" s="2">
        <f t="shared" si="68"/>
        <v>-352.05762848491884</v>
      </c>
      <c r="F308">
        <f t="shared" si="69"/>
        <v>-19098.593171027438</v>
      </c>
      <c r="G308">
        <f t="shared" si="70"/>
        <v>6442.6546012739764</v>
      </c>
      <c r="H308">
        <f t="shared" si="71"/>
        <v>4660.0567337306675</v>
      </c>
      <c r="I308" s="2">
        <f t="shared" si="72"/>
        <v>7951.3475004495476</v>
      </c>
      <c r="J308" s="46">
        <f t="shared" si="73"/>
        <v>434.49986341254618</v>
      </c>
      <c r="K308">
        <f t="shared" si="74"/>
        <v>19.773379045905187</v>
      </c>
      <c r="L308">
        <f t="shared" si="75"/>
        <v>3.3766016130302778E-2</v>
      </c>
      <c r="M308" s="46">
        <f t="shared" si="76"/>
        <v>19.773465536536033</v>
      </c>
      <c r="N308" s="8">
        <f t="shared" si="64"/>
        <v>-5.2702525001361913E-6</v>
      </c>
      <c r="O308" s="5">
        <f>SUM($N$41:N308)*0.1+$N$8</f>
        <v>-1.2266659475255879E-5</v>
      </c>
      <c r="P308" s="5">
        <f>SUM($O$41:O308)+0</f>
        <v>8.0458830621726596E-3</v>
      </c>
      <c r="Q308" s="8">
        <f t="shared" si="65"/>
        <v>-3.8120428878593136E-6</v>
      </c>
      <c r="R308" s="5">
        <f>SUM($Q$41:Q308)*0.1+$T$8</f>
        <v>-2.4357735096138187E-5</v>
      </c>
      <c r="S308" s="5">
        <f>SUM($R$41:R308)+0</f>
        <v>8.6573165146808032E-3</v>
      </c>
      <c r="T308">
        <f t="shared" si="77"/>
        <v>2.7272150514683046E-5</v>
      </c>
      <c r="U308">
        <f t="shared" si="78"/>
        <v>1.181885626807949E-2</v>
      </c>
      <c r="W308" s="1"/>
    </row>
    <row r="309" spans="2:23" x14ac:dyDescent="0.35">
      <c r="B309">
        <f t="shared" si="79"/>
        <v>26.800000000000111</v>
      </c>
      <c r="C309">
        <f t="shared" si="66"/>
        <v>0</v>
      </c>
      <c r="D309">
        <f t="shared" si="67"/>
        <v>254.64790894703248</v>
      </c>
      <c r="E309" s="2">
        <f t="shared" si="68"/>
        <v>-352.05762848491884</v>
      </c>
      <c r="F309">
        <f t="shared" si="69"/>
        <v>-19098.593171027438</v>
      </c>
      <c r="G309">
        <f t="shared" si="70"/>
        <v>6407.4488384254837</v>
      </c>
      <c r="H309">
        <f t="shared" si="71"/>
        <v>4634.5919428359639</v>
      </c>
      <c r="I309" s="2">
        <f t="shared" si="72"/>
        <v>7907.8975141082929</v>
      </c>
      <c r="J309" s="46">
        <f t="shared" si="73"/>
        <v>434.49986341254618</v>
      </c>
      <c r="K309">
        <f t="shared" si="74"/>
        <v>19.665327794288217</v>
      </c>
      <c r="L309">
        <f t="shared" si="75"/>
        <v>3.3766016130302778E-2</v>
      </c>
      <c r="M309" s="46">
        <f t="shared" si="76"/>
        <v>19.665414760140212</v>
      </c>
      <c r="N309" s="8">
        <f t="shared" si="64"/>
        <v>-5.2414533061463753E-6</v>
      </c>
      <c r="O309" s="5">
        <f>SUM($N$41:N309)*0.1+$N$8</f>
        <v>-1.2790804805870518E-5</v>
      </c>
      <c r="P309" s="5">
        <f>SUM($O$41:O309)+0</f>
        <v>8.0330922573667897E-3</v>
      </c>
      <c r="Q309" s="8">
        <f t="shared" si="65"/>
        <v>-3.79121205240653E-6</v>
      </c>
      <c r="R309" s="5">
        <f>SUM($Q$41:Q309)*0.1+$T$8</f>
        <v>-2.4736856301378832E-5</v>
      </c>
      <c r="S309" s="5">
        <f>SUM($R$41:R309)+0</f>
        <v>8.6325796583794235E-3</v>
      </c>
      <c r="T309">
        <f t="shared" si="77"/>
        <v>2.7848101322297468E-5</v>
      </c>
      <c r="U309">
        <f t="shared" si="78"/>
        <v>1.1792031325163297E-2</v>
      </c>
      <c r="W309" s="1"/>
    </row>
    <row r="310" spans="2:23" x14ac:dyDescent="0.35">
      <c r="B310">
        <f t="shared" si="79"/>
        <v>26.900000000000112</v>
      </c>
      <c r="C310">
        <f t="shared" si="66"/>
        <v>0</v>
      </c>
      <c r="D310">
        <f t="shared" si="67"/>
        <v>254.64790894703248</v>
      </c>
      <c r="E310" s="2">
        <f t="shared" si="68"/>
        <v>-352.05762848491884</v>
      </c>
      <c r="F310">
        <f t="shared" si="69"/>
        <v>-19098.593171027438</v>
      </c>
      <c r="G310">
        <f t="shared" si="70"/>
        <v>6372.2430755769919</v>
      </c>
      <c r="H310">
        <f t="shared" si="71"/>
        <v>4609.1271519412612</v>
      </c>
      <c r="I310" s="2">
        <f t="shared" si="72"/>
        <v>7864.4475277670381</v>
      </c>
      <c r="J310" s="46">
        <f t="shared" si="73"/>
        <v>434.49986341254618</v>
      </c>
      <c r="K310">
        <f t="shared" si="74"/>
        <v>19.55727654267125</v>
      </c>
      <c r="L310">
        <f t="shared" si="75"/>
        <v>3.3766016130302778E-2</v>
      </c>
      <c r="M310" s="46">
        <f t="shared" si="76"/>
        <v>19.557363988995423</v>
      </c>
      <c r="N310" s="8">
        <f t="shared" si="64"/>
        <v>-5.2126541121565601E-6</v>
      </c>
      <c r="O310" s="5">
        <f>SUM($N$41:N310)*0.1+$N$8</f>
        <v>-1.3312070217086171E-5</v>
      </c>
      <c r="P310" s="5">
        <f>SUM($O$41:O310)+0</f>
        <v>8.0197801871497044E-3</v>
      </c>
      <c r="Q310" s="8">
        <f t="shared" si="65"/>
        <v>-3.7703812169537472E-6</v>
      </c>
      <c r="R310" s="5">
        <f>SUM($Q$41:Q310)*0.1+$T$8</f>
        <v>-2.5113894423074208E-5</v>
      </c>
      <c r="S310" s="5">
        <f>SUM($R$41:R310)+0</f>
        <v>8.6074657639563495E-3</v>
      </c>
      <c r="T310">
        <f t="shared" si="77"/>
        <v>2.8423914342643773E-5</v>
      </c>
      <c r="U310">
        <f t="shared" si="78"/>
        <v>1.1764579938437224E-2</v>
      </c>
      <c r="W310" s="1"/>
    </row>
    <row r="311" spans="2:23" x14ac:dyDescent="0.35">
      <c r="B311">
        <f t="shared" si="79"/>
        <v>27.000000000000114</v>
      </c>
      <c r="C311">
        <f t="shared" si="66"/>
        <v>0</v>
      </c>
      <c r="D311">
        <f t="shared" si="67"/>
        <v>254.64790894703248</v>
      </c>
      <c r="E311" s="2">
        <f t="shared" si="68"/>
        <v>-352.05762848491884</v>
      </c>
      <c r="F311">
        <f t="shared" si="69"/>
        <v>-19098.593171027438</v>
      </c>
      <c r="G311">
        <f t="shared" si="70"/>
        <v>6337.0373127284993</v>
      </c>
      <c r="H311">
        <f t="shared" si="71"/>
        <v>4583.6623610465576</v>
      </c>
      <c r="I311" s="2">
        <f t="shared" si="72"/>
        <v>7820.9975414257833</v>
      </c>
      <c r="J311" s="46">
        <f t="shared" si="73"/>
        <v>434.49986341254618</v>
      </c>
      <c r="K311">
        <f t="shared" si="74"/>
        <v>19.44922529105428</v>
      </c>
      <c r="L311">
        <f t="shared" si="75"/>
        <v>3.3766016130302778E-2</v>
      </c>
      <c r="M311" s="46">
        <f t="shared" si="76"/>
        <v>19.449313223189176</v>
      </c>
      <c r="N311" s="8">
        <f t="shared" si="64"/>
        <v>-5.1838549181667441E-6</v>
      </c>
      <c r="O311" s="5">
        <f>SUM($N$41:N311)*0.1+$N$8</f>
        <v>-1.3830455708902852E-5</v>
      </c>
      <c r="P311" s="5">
        <f>SUM($O$41:O311)+0</f>
        <v>8.0059497314408021E-3</v>
      </c>
      <c r="Q311" s="8">
        <f t="shared" si="65"/>
        <v>-3.7495503815009636E-6</v>
      </c>
      <c r="R311" s="5">
        <f>SUM($Q$41:Q311)*0.1+$T$8</f>
        <v>-2.54888494612243E-5</v>
      </c>
      <c r="S311" s="5">
        <f>SUM($R$41:R311)+0</f>
        <v>8.5819769144951253E-3</v>
      </c>
      <c r="T311">
        <f t="shared" si="77"/>
        <v>2.8999361233876821E-5</v>
      </c>
      <c r="U311">
        <f t="shared" si="78"/>
        <v>1.173650539399545E-2</v>
      </c>
      <c r="W311" s="1"/>
    </row>
    <row r="312" spans="2:23" x14ac:dyDescent="0.35">
      <c r="B312">
        <f t="shared" si="79"/>
        <v>27.100000000000115</v>
      </c>
      <c r="C312">
        <f t="shared" si="66"/>
        <v>0</v>
      </c>
      <c r="D312">
        <f t="shared" si="67"/>
        <v>254.64790894703248</v>
      </c>
      <c r="E312" s="2">
        <f t="shared" si="68"/>
        <v>-352.05762848491884</v>
      </c>
      <c r="F312">
        <f t="shared" si="69"/>
        <v>-19098.593171027438</v>
      </c>
      <c r="G312">
        <f t="shared" si="70"/>
        <v>6301.8315498800075</v>
      </c>
      <c r="H312">
        <f t="shared" si="71"/>
        <v>4558.1975701518531</v>
      </c>
      <c r="I312" s="2">
        <f t="shared" si="72"/>
        <v>7777.5475550845276</v>
      </c>
      <c r="J312" s="46">
        <f t="shared" si="73"/>
        <v>434.49986341254618</v>
      </c>
      <c r="K312">
        <f t="shared" si="74"/>
        <v>19.341174039437309</v>
      </c>
      <c r="L312">
        <f t="shared" si="75"/>
        <v>3.3766016130302778E-2</v>
      </c>
      <c r="M312" s="46">
        <f t="shared" si="76"/>
        <v>19.341262462810942</v>
      </c>
      <c r="N312" s="8">
        <f t="shared" si="64"/>
        <v>-5.1550557241769281E-6</v>
      </c>
      <c r="O312" s="5">
        <f>SUM($N$41:N312)*0.1+$N$8</f>
        <v>-1.4345961281320541E-5</v>
      </c>
      <c r="P312" s="5">
        <f>SUM($O$41:O312)+0</f>
        <v>7.9916037701594812E-3</v>
      </c>
      <c r="Q312" s="8">
        <f t="shared" si="65"/>
        <v>-3.7287195460481796E-6</v>
      </c>
      <c r="R312" s="5">
        <f>SUM($Q$41:Q312)*0.1+$T$8</f>
        <v>-2.5861721415829122E-5</v>
      </c>
      <c r="S312" s="5">
        <f>SUM($R$41:R312)+0</f>
        <v>8.5561151930792969E-3</v>
      </c>
      <c r="T312">
        <f t="shared" si="77"/>
        <v>2.9574232697994088E-5</v>
      </c>
      <c r="U312">
        <f t="shared" si="78"/>
        <v>1.1707810983120183E-2</v>
      </c>
      <c r="W312" s="1"/>
    </row>
    <row r="313" spans="2:23" x14ac:dyDescent="0.35">
      <c r="B313">
        <f t="shared" si="79"/>
        <v>27.200000000000117</v>
      </c>
      <c r="C313">
        <f t="shared" si="66"/>
        <v>0</v>
      </c>
      <c r="D313">
        <f t="shared" si="67"/>
        <v>254.64790894703248</v>
      </c>
      <c r="E313" s="2">
        <f t="shared" si="68"/>
        <v>-352.05762848491884</v>
      </c>
      <c r="F313">
        <f t="shared" si="69"/>
        <v>-19098.593171027438</v>
      </c>
      <c r="G313">
        <f t="shared" si="70"/>
        <v>6266.6257870315148</v>
      </c>
      <c r="H313">
        <f t="shared" si="71"/>
        <v>4532.7327792571505</v>
      </c>
      <c r="I313" s="2">
        <f t="shared" si="72"/>
        <v>7734.0975687432729</v>
      </c>
      <c r="J313" s="46">
        <f t="shared" si="73"/>
        <v>434.49986341254618</v>
      </c>
      <c r="K313">
        <f t="shared" si="74"/>
        <v>19.233122787820339</v>
      </c>
      <c r="L313">
        <f t="shared" si="75"/>
        <v>3.3766016130302778E-2</v>
      </c>
      <c r="M313" s="46">
        <f t="shared" si="76"/>
        <v>19.233211707952208</v>
      </c>
      <c r="N313" s="8">
        <f t="shared" si="64"/>
        <v>-5.1262565301871121E-6</v>
      </c>
      <c r="O313" s="5">
        <f>SUM($N$41:N313)*0.1+$N$8</f>
        <v>-1.4858586934339258E-5</v>
      </c>
      <c r="P313" s="5">
        <f>SUM($O$41:O313)+0</f>
        <v>7.976745183225142E-3</v>
      </c>
      <c r="Q313" s="8">
        <f t="shared" si="65"/>
        <v>-3.7078887105953968E-6</v>
      </c>
      <c r="R313" s="5">
        <f>SUM($Q$41:Q313)*0.1+$T$8</f>
        <v>-2.6232510286888661E-5</v>
      </c>
      <c r="S313" s="5">
        <f>SUM($R$41:R313)+0</f>
        <v>8.5298826827924085E-3</v>
      </c>
      <c r="T313">
        <f t="shared" si="77"/>
        <v>3.0148336631347289E-5</v>
      </c>
      <c r="U313">
        <f t="shared" si="78"/>
        <v>1.1678500002153844E-2</v>
      </c>
      <c r="W313" s="1"/>
    </row>
    <row r="314" spans="2:23" x14ac:dyDescent="0.35">
      <c r="B314">
        <f t="shared" si="79"/>
        <v>27.300000000000118</v>
      </c>
      <c r="C314">
        <f t="shared" si="66"/>
        <v>0</v>
      </c>
      <c r="D314">
        <f t="shared" si="67"/>
        <v>254.64790894703248</v>
      </c>
      <c r="E314" s="2">
        <f t="shared" si="68"/>
        <v>-352.05762848491884</v>
      </c>
      <c r="F314">
        <f t="shared" si="69"/>
        <v>-19098.593171027438</v>
      </c>
      <c r="G314">
        <f t="shared" si="70"/>
        <v>6231.4200241830222</v>
      </c>
      <c r="H314">
        <f t="shared" si="71"/>
        <v>4507.2679883624469</v>
      </c>
      <c r="I314" s="2">
        <f t="shared" si="72"/>
        <v>7690.6475824020181</v>
      </c>
      <c r="J314" s="46">
        <f t="shared" si="73"/>
        <v>434.49986341254618</v>
      </c>
      <c r="K314">
        <f t="shared" si="74"/>
        <v>19.125071536203372</v>
      </c>
      <c r="L314">
        <f t="shared" si="75"/>
        <v>3.3766016130302778E-2</v>
      </c>
      <c r="M314" s="46">
        <f t="shared" si="76"/>
        <v>19.125160958706527</v>
      </c>
      <c r="N314" s="8">
        <f t="shared" si="64"/>
        <v>-5.0974573361972961E-6</v>
      </c>
      <c r="O314" s="5">
        <f>SUM($N$41:N314)*0.1+$N$8</f>
        <v>-1.5368332667958982E-5</v>
      </c>
      <c r="P314" s="5">
        <f>SUM($O$41:O314)+0</f>
        <v>7.9613768505571829E-3</v>
      </c>
      <c r="Q314" s="8">
        <f t="shared" si="65"/>
        <v>-3.6870578751426132E-6</v>
      </c>
      <c r="R314" s="5">
        <f>SUM($Q$41:Q314)*0.1+$T$8</f>
        <v>-2.6601216074402929E-5</v>
      </c>
      <c r="S314" s="5">
        <f>SUM($R$41:R314)+0</f>
        <v>8.5032814667180059E-3</v>
      </c>
      <c r="T314">
        <f t="shared" si="77"/>
        <v>3.0721496474457878E-5</v>
      </c>
      <c r="U314">
        <f t="shared" si="78"/>
        <v>1.1648575752374955E-2</v>
      </c>
      <c r="W314" s="1"/>
    </row>
    <row r="315" spans="2:23" x14ac:dyDescent="0.35">
      <c r="B315">
        <f t="shared" si="79"/>
        <v>27.400000000000119</v>
      </c>
      <c r="C315">
        <f t="shared" si="66"/>
        <v>0</v>
      </c>
      <c r="D315">
        <f t="shared" si="67"/>
        <v>254.64790894703248</v>
      </c>
      <c r="E315" s="2">
        <f t="shared" si="68"/>
        <v>-352.05762848491884</v>
      </c>
      <c r="F315">
        <f t="shared" si="69"/>
        <v>-19098.593171027438</v>
      </c>
      <c r="G315">
        <f t="shared" si="70"/>
        <v>6196.2142613345295</v>
      </c>
      <c r="H315">
        <f t="shared" si="71"/>
        <v>4481.8031974677424</v>
      </c>
      <c r="I315" s="2">
        <f t="shared" si="72"/>
        <v>7647.1975960607615</v>
      </c>
      <c r="J315" s="46">
        <f t="shared" si="73"/>
        <v>434.49986341254618</v>
      </c>
      <c r="K315">
        <f t="shared" si="74"/>
        <v>19.017020284586398</v>
      </c>
      <c r="L315">
        <f t="shared" si="75"/>
        <v>3.3766016130302778E-2</v>
      </c>
      <c r="M315" s="46">
        <f t="shared" si="76"/>
        <v>19.017110215169559</v>
      </c>
      <c r="N315" s="8">
        <f t="shared" si="64"/>
        <v>-5.0686581422074801E-6</v>
      </c>
      <c r="O315" s="5">
        <f>SUM($N$41:N315)*0.1+$N$8</f>
        <v>-1.5875198482179734E-5</v>
      </c>
      <c r="P315" s="5">
        <f>SUM($O$41:O315)+0</f>
        <v>7.945501652075004E-3</v>
      </c>
      <c r="Q315" s="8">
        <f t="shared" si="65"/>
        <v>-3.6662270396898288E-6</v>
      </c>
      <c r="R315" s="5">
        <f>SUM($Q$41:Q315)*0.1+$T$8</f>
        <v>-2.6967838778371915E-5</v>
      </c>
      <c r="S315" s="5">
        <f>SUM($R$41:R315)+0</f>
        <v>8.4763136279396335E-3</v>
      </c>
      <c r="T315">
        <f t="shared" si="77"/>
        <v>3.1293549738322457E-5</v>
      </c>
      <c r="U315">
        <f t="shared" si="78"/>
        <v>1.1618041539877612E-2</v>
      </c>
      <c r="W315" s="1"/>
    </row>
    <row r="316" spans="2:23" x14ac:dyDescent="0.35">
      <c r="B316">
        <f t="shared" si="79"/>
        <v>27.500000000000121</v>
      </c>
      <c r="C316">
        <f t="shared" si="66"/>
        <v>0</v>
      </c>
      <c r="D316">
        <f t="shared" si="67"/>
        <v>254.64790894703248</v>
      </c>
      <c r="E316" s="2">
        <f t="shared" si="68"/>
        <v>-352.05762848491884</v>
      </c>
      <c r="F316">
        <f t="shared" si="69"/>
        <v>-19098.593171027438</v>
      </c>
      <c r="G316">
        <f t="shared" si="70"/>
        <v>6161.0084984860378</v>
      </c>
      <c r="H316">
        <f t="shared" si="71"/>
        <v>4456.3384065730388</v>
      </c>
      <c r="I316" s="2">
        <f t="shared" si="72"/>
        <v>7603.7476097195067</v>
      </c>
      <c r="J316" s="46">
        <f t="shared" si="73"/>
        <v>434.49986341254618</v>
      </c>
      <c r="K316">
        <f t="shared" si="74"/>
        <v>18.908969032969427</v>
      </c>
      <c r="L316">
        <f t="shared" si="75"/>
        <v>3.3766016130302778E-2</v>
      </c>
      <c r="M316" s="46">
        <f t="shared" si="76"/>
        <v>18.909059477439186</v>
      </c>
      <c r="N316" s="8">
        <f t="shared" si="64"/>
        <v>-5.039858948217665E-6</v>
      </c>
      <c r="O316" s="5">
        <f>SUM($N$41:N316)*0.1+$N$8</f>
        <v>-1.63791843770015E-5</v>
      </c>
      <c r="P316" s="5">
        <f>SUM($O$41:O316)+0</f>
        <v>7.9291224676980021E-3</v>
      </c>
      <c r="Q316" s="8">
        <f t="shared" si="65"/>
        <v>-3.6453962042370456E-6</v>
      </c>
      <c r="R316" s="5">
        <f>SUM($Q$41:Q316)*0.1+$T$8</f>
        <v>-2.733237839879563E-5</v>
      </c>
      <c r="S316" s="5">
        <f>SUM($R$41:R316)+0</f>
        <v>8.4489812495408372E-3</v>
      </c>
      <c r="T316">
        <f t="shared" si="77"/>
        <v>3.1864346687022472E-5</v>
      </c>
      <c r="U316">
        <f t="shared" si="78"/>
        <v>1.158690067545441E-2</v>
      </c>
      <c r="W316" s="1"/>
    </row>
    <row r="317" spans="2:23" x14ac:dyDescent="0.35">
      <c r="B317">
        <f t="shared" si="79"/>
        <v>27.600000000000122</v>
      </c>
      <c r="C317">
        <f t="shared" si="66"/>
        <v>0</v>
      </c>
      <c r="D317">
        <f t="shared" si="67"/>
        <v>254.64790894703248</v>
      </c>
      <c r="E317" s="2">
        <f t="shared" si="68"/>
        <v>-352.05762848491884</v>
      </c>
      <c r="F317">
        <f t="shared" si="69"/>
        <v>-19098.593171027438</v>
      </c>
      <c r="G317">
        <f t="shared" si="70"/>
        <v>6125.8027356375451</v>
      </c>
      <c r="H317">
        <f t="shared" si="71"/>
        <v>4430.8736156783361</v>
      </c>
      <c r="I317" s="2">
        <f t="shared" si="72"/>
        <v>7560.297623378252</v>
      </c>
      <c r="J317" s="46">
        <f t="shared" si="73"/>
        <v>434.49986341254618</v>
      </c>
      <c r="K317">
        <f t="shared" si="74"/>
        <v>18.800917781352457</v>
      </c>
      <c r="L317">
        <f t="shared" si="75"/>
        <v>3.3766016130302778E-2</v>
      </c>
      <c r="M317" s="46">
        <f t="shared" si="76"/>
        <v>18.801008745615508</v>
      </c>
      <c r="N317" s="8">
        <f t="shared" si="64"/>
        <v>-5.011059754227849E-6</v>
      </c>
      <c r="O317" s="5">
        <f>SUM($N$41:N317)*0.1+$N$8</f>
        <v>-1.6880290352424288E-5</v>
      </c>
      <c r="P317" s="5">
        <f>SUM($O$41:O317)+0</f>
        <v>7.9122421773455773E-3</v>
      </c>
      <c r="Q317" s="8">
        <f t="shared" si="65"/>
        <v>-3.6245653687842624E-6</v>
      </c>
      <c r="R317" s="5">
        <f>SUM($Q$41:Q317)*0.1+$T$8</f>
        <v>-2.7694834935674048E-5</v>
      </c>
      <c r="S317" s="5">
        <f>SUM($R$41:R317)+0</f>
        <v>8.4212864146051628E-3</v>
      </c>
      <c r="T317">
        <f t="shared" si="77"/>
        <v>3.2433749158806482E-5</v>
      </c>
      <c r="U317">
        <f t="shared" si="78"/>
        <v>1.1555156474482712E-2</v>
      </c>
      <c r="W317" s="1"/>
    </row>
    <row r="318" spans="2:23" x14ac:dyDescent="0.35">
      <c r="B318">
        <f t="shared" si="79"/>
        <v>27.700000000000124</v>
      </c>
      <c r="C318">
        <f t="shared" si="66"/>
        <v>0</v>
      </c>
      <c r="D318">
        <f t="shared" si="67"/>
        <v>254.64790894703248</v>
      </c>
      <c r="E318" s="2">
        <f t="shared" si="68"/>
        <v>-352.05762848491884</v>
      </c>
      <c r="F318">
        <f t="shared" si="69"/>
        <v>-19098.593171027438</v>
      </c>
      <c r="G318">
        <f t="shared" si="70"/>
        <v>6090.5969727890533</v>
      </c>
      <c r="H318">
        <f t="shared" si="71"/>
        <v>4405.4088247836316</v>
      </c>
      <c r="I318" s="2">
        <f t="shared" si="72"/>
        <v>7516.8476370369963</v>
      </c>
      <c r="J318" s="46">
        <f t="shared" si="73"/>
        <v>434.49986341254618</v>
      </c>
      <c r="K318">
        <f t="shared" si="74"/>
        <v>18.692866529735486</v>
      </c>
      <c r="L318">
        <f t="shared" si="75"/>
        <v>3.3766016130302778E-2</v>
      </c>
      <c r="M318" s="46">
        <f t="shared" si="76"/>
        <v>18.692958019800962</v>
      </c>
      <c r="N318" s="8">
        <f t="shared" si="64"/>
        <v>-4.9822605602380338E-6</v>
      </c>
      <c r="O318" s="5">
        <f>SUM($N$41:N318)*0.1+$N$8</f>
        <v>-1.7378516408448096E-5</v>
      </c>
      <c r="P318" s="5">
        <f>SUM($O$41:O318)+0</f>
        <v>7.8948636609371299E-3</v>
      </c>
      <c r="Q318" s="8">
        <f t="shared" si="65"/>
        <v>-3.6037345333314784E-6</v>
      </c>
      <c r="R318" s="5">
        <f>SUM($Q$41:Q318)*0.1+$T$8</f>
        <v>-2.8055208389007197E-5</v>
      </c>
      <c r="S318" s="5">
        <f>SUM($R$41:R318)+0</f>
        <v>8.3932312062161563E-3</v>
      </c>
      <c r="T318">
        <f t="shared" si="77"/>
        <v>3.3001629509909347E-5</v>
      </c>
      <c r="U318">
        <f t="shared" si="78"/>
        <v>1.1522812256814147E-2</v>
      </c>
      <c r="W318" s="1"/>
    </row>
    <row r="319" spans="2:23" x14ac:dyDescent="0.35">
      <c r="B319">
        <f t="shared" si="79"/>
        <v>27.800000000000125</v>
      </c>
      <c r="C319">
        <f t="shared" si="66"/>
        <v>0</v>
      </c>
      <c r="D319">
        <f t="shared" si="67"/>
        <v>254.64790894703248</v>
      </c>
      <c r="E319" s="2">
        <f t="shared" si="68"/>
        <v>-352.05762848491884</v>
      </c>
      <c r="F319">
        <f t="shared" si="69"/>
        <v>-19098.593171027438</v>
      </c>
      <c r="G319">
        <f t="shared" si="70"/>
        <v>6055.3912099405607</v>
      </c>
      <c r="H319">
        <f t="shared" si="71"/>
        <v>4379.9440338889281</v>
      </c>
      <c r="I319" s="2">
        <f t="shared" si="72"/>
        <v>7473.3976506957406</v>
      </c>
      <c r="J319" s="46">
        <f t="shared" si="73"/>
        <v>434.49986341254618</v>
      </c>
      <c r="K319">
        <f t="shared" si="74"/>
        <v>18.584815278118516</v>
      </c>
      <c r="L319">
        <f t="shared" si="75"/>
        <v>3.3766016130302778E-2</v>
      </c>
      <c r="M319" s="46">
        <f t="shared" si="76"/>
        <v>18.584907300100351</v>
      </c>
      <c r="N319" s="8">
        <f t="shared" si="64"/>
        <v>-4.9534613662482178E-6</v>
      </c>
      <c r="O319" s="5">
        <f>SUM($N$41:N319)*0.1+$N$8</f>
        <v>-1.7873862545072913E-5</v>
      </c>
      <c r="P319" s="5">
        <f>SUM($O$41:O319)+0</f>
        <v>7.8769897983920565E-3</v>
      </c>
      <c r="Q319" s="8">
        <f t="shared" si="65"/>
        <v>-3.5829036978786948E-6</v>
      </c>
      <c r="R319" s="5">
        <f>SUM($Q$41:Q319)*0.1+$T$8</f>
        <v>-2.8413498758795061E-5</v>
      </c>
      <c r="S319" s="5">
        <f>SUM($R$41:R319)+0</f>
        <v>8.3648177074573619E-3</v>
      </c>
      <c r="T319">
        <f t="shared" si="77"/>
        <v>3.3567869667231023E-5</v>
      </c>
      <c r="U319">
        <f t="shared" si="78"/>
        <v>1.1489871346667235E-2</v>
      </c>
      <c r="W319" s="1"/>
    </row>
    <row r="320" spans="2:23" x14ac:dyDescent="0.35">
      <c r="B320">
        <f t="shared" si="79"/>
        <v>27.900000000000126</v>
      </c>
      <c r="C320">
        <f t="shared" si="66"/>
        <v>0</v>
      </c>
      <c r="D320">
        <f t="shared" si="67"/>
        <v>254.64790894703248</v>
      </c>
      <c r="E320" s="2">
        <f t="shared" si="68"/>
        <v>-352.05762848491884</v>
      </c>
      <c r="F320">
        <f t="shared" si="69"/>
        <v>-19098.593171027438</v>
      </c>
      <c r="G320">
        <f t="shared" si="70"/>
        <v>6020.185447092068</v>
      </c>
      <c r="H320">
        <f t="shared" si="71"/>
        <v>4354.4792429942236</v>
      </c>
      <c r="I320" s="2">
        <f t="shared" si="72"/>
        <v>7429.9476643544849</v>
      </c>
      <c r="J320" s="46">
        <f t="shared" si="73"/>
        <v>434.49986341254618</v>
      </c>
      <c r="K320">
        <f t="shared" si="74"/>
        <v>18.476764026501542</v>
      </c>
      <c r="L320">
        <f t="shared" si="75"/>
        <v>3.3766016130302778E-2</v>
      </c>
      <c r="M320" s="46">
        <f t="shared" si="76"/>
        <v>18.476856586620933</v>
      </c>
      <c r="N320" s="8">
        <f t="shared" si="64"/>
        <v>-4.9246621722584018E-6</v>
      </c>
      <c r="O320" s="5">
        <f>SUM($N$41:N320)*0.1+$N$8</f>
        <v>-1.8366328762298757E-5</v>
      </c>
      <c r="P320" s="5">
        <f>SUM($O$41:O320)+0</f>
        <v>7.8586234696297573E-3</v>
      </c>
      <c r="Q320" s="8">
        <f t="shared" si="65"/>
        <v>-3.5620728624259104E-6</v>
      </c>
      <c r="R320" s="5">
        <f>SUM($Q$41:Q320)*0.1+$T$8</f>
        <v>-2.8769706045037656E-5</v>
      </c>
      <c r="S320" s="5">
        <f>SUM($R$41:R320)+0</f>
        <v>8.3360480014123238E-3</v>
      </c>
      <c r="T320">
        <f t="shared" si="77"/>
        <v>3.4132360277641492E-5</v>
      </c>
      <c r="U320">
        <f t="shared" si="78"/>
        <v>1.1456337072523051E-2</v>
      </c>
      <c r="W320" s="1"/>
    </row>
    <row r="321" spans="2:23" x14ac:dyDescent="0.35">
      <c r="B321">
        <f t="shared" si="79"/>
        <v>28.000000000000128</v>
      </c>
      <c r="C321">
        <f t="shared" si="66"/>
        <v>0</v>
      </c>
      <c r="D321">
        <f t="shared" si="67"/>
        <v>254.64790894703248</v>
      </c>
      <c r="E321" s="2">
        <f t="shared" si="68"/>
        <v>-352.05762848491884</v>
      </c>
      <c r="F321">
        <f t="shared" si="69"/>
        <v>-19098.593171027438</v>
      </c>
      <c r="G321">
        <f t="shared" si="70"/>
        <v>5984.9796842435753</v>
      </c>
      <c r="H321">
        <f t="shared" si="71"/>
        <v>4329.0144520995218</v>
      </c>
      <c r="I321" s="2">
        <f t="shared" si="72"/>
        <v>7386.4976780132301</v>
      </c>
      <c r="J321" s="46">
        <f t="shared" si="73"/>
        <v>434.49986341254618</v>
      </c>
      <c r="K321">
        <f t="shared" si="74"/>
        <v>18.368712774884575</v>
      </c>
      <c r="L321">
        <f t="shared" si="75"/>
        <v>3.3766016130302778E-2</v>
      </c>
      <c r="M321" s="46">
        <f t="shared" si="76"/>
        <v>18.368805879472504</v>
      </c>
      <c r="N321" s="8">
        <f t="shared" si="64"/>
        <v>-4.8958629782685858E-6</v>
      </c>
      <c r="O321" s="5">
        <f>SUM($N$41:N321)*0.1+$N$8</f>
        <v>-1.8855915060125615E-5</v>
      </c>
      <c r="P321" s="5">
        <f>SUM($O$41:O321)+0</f>
        <v>7.8397675545696325E-3</v>
      </c>
      <c r="Q321" s="8">
        <f t="shared" si="65"/>
        <v>-3.5412420269731285E-6</v>
      </c>
      <c r="R321" s="5">
        <f>SUM($Q$41:Q321)*0.1+$T$8</f>
        <v>-2.9123830247734968E-5</v>
      </c>
      <c r="S321" s="5">
        <f>SUM($R$41:R321)+0</f>
        <v>8.3069241711645897E-3</v>
      </c>
      <c r="T321">
        <f t="shared" si="77"/>
        <v>3.4694999943126588E-5</v>
      </c>
      <c r="U321">
        <f t="shared" si="78"/>
        <v>1.1422212767023788E-2</v>
      </c>
      <c r="W321" s="1"/>
    </row>
    <row r="322" spans="2:23" x14ac:dyDescent="0.35">
      <c r="B322">
        <f t="shared" si="79"/>
        <v>28.100000000000129</v>
      </c>
      <c r="C322">
        <f t="shared" si="66"/>
        <v>0</v>
      </c>
      <c r="D322">
        <f t="shared" si="67"/>
        <v>254.64790894703248</v>
      </c>
      <c r="E322" s="2">
        <f t="shared" si="68"/>
        <v>-352.05762848491884</v>
      </c>
      <c r="F322">
        <f t="shared" si="69"/>
        <v>-19098.593171027438</v>
      </c>
      <c r="G322">
        <f t="shared" si="70"/>
        <v>5949.7739213950827</v>
      </c>
      <c r="H322">
        <f t="shared" si="71"/>
        <v>4303.5496612048173</v>
      </c>
      <c r="I322" s="2">
        <f t="shared" si="72"/>
        <v>7343.0476916719745</v>
      </c>
      <c r="J322" s="46">
        <f t="shared" si="73"/>
        <v>434.49986341254618</v>
      </c>
      <c r="K322">
        <f t="shared" si="74"/>
        <v>18.260661523267601</v>
      </c>
      <c r="L322">
        <f t="shared" si="75"/>
        <v>3.3766016130302778E-2</v>
      </c>
      <c r="M322" s="46">
        <f t="shared" si="76"/>
        <v>18.260755178767436</v>
      </c>
      <c r="N322" s="8">
        <f t="shared" si="64"/>
        <v>-4.867063784278769E-6</v>
      </c>
      <c r="O322" s="5">
        <f>SUM($N$41:N322)*0.1+$N$8</f>
        <v>-1.9342621438553488E-5</v>
      </c>
      <c r="P322" s="5">
        <f>SUM($O$41:O322)+0</f>
        <v>7.8204249331310788E-3</v>
      </c>
      <c r="Q322" s="8">
        <f t="shared" si="65"/>
        <v>-3.5204111915203445E-6</v>
      </c>
      <c r="R322" s="5">
        <f>SUM($Q$41:Q322)*0.1+$T$8</f>
        <v>-2.9475871366886996E-5</v>
      </c>
      <c r="S322" s="5">
        <f>SUM($R$41:R322)+0</f>
        <v>8.277448299797702E-3</v>
      </c>
      <c r="T322">
        <f t="shared" si="77"/>
        <v>3.5255694532266097E-5</v>
      </c>
      <c r="U322">
        <f t="shared" si="78"/>
        <v>1.1387501766874159E-2</v>
      </c>
      <c r="W322" s="1"/>
    </row>
    <row r="323" spans="2:23" x14ac:dyDescent="0.35">
      <c r="B323">
        <f t="shared" si="79"/>
        <v>28.200000000000131</v>
      </c>
      <c r="C323">
        <f t="shared" si="66"/>
        <v>0</v>
      </c>
      <c r="D323">
        <f t="shared" si="67"/>
        <v>254.64790894703248</v>
      </c>
      <c r="E323" s="2">
        <f t="shared" si="68"/>
        <v>-352.05762848491884</v>
      </c>
      <c r="F323">
        <f t="shared" si="69"/>
        <v>-19098.593171027438</v>
      </c>
      <c r="G323">
        <f t="shared" si="70"/>
        <v>5914.5681585465909</v>
      </c>
      <c r="H323">
        <f t="shared" si="71"/>
        <v>4278.0848703101137</v>
      </c>
      <c r="I323" s="2">
        <f t="shared" si="72"/>
        <v>7299.5977053307206</v>
      </c>
      <c r="J323" s="46">
        <f t="shared" si="73"/>
        <v>434.49986341254618</v>
      </c>
      <c r="K323">
        <f t="shared" si="74"/>
        <v>18.152610271650634</v>
      </c>
      <c r="L323">
        <f t="shared" si="75"/>
        <v>3.3766016130302778E-2</v>
      </c>
      <c r="M323" s="46">
        <f t="shared" si="76"/>
        <v>18.152704484620799</v>
      </c>
      <c r="N323" s="8">
        <f t="shared" si="64"/>
        <v>-4.8382645902889539E-6</v>
      </c>
      <c r="O323" s="5">
        <f>SUM($N$41:N323)*0.1+$N$8</f>
        <v>-1.9826447897582389E-5</v>
      </c>
      <c r="P323" s="5">
        <f>SUM($O$41:O323)+0</f>
        <v>7.8005984852334963E-3</v>
      </c>
      <c r="Q323" s="8">
        <f t="shared" si="65"/>
        <v>-3.4995803560675609E-6</v>
      </c>
      <c r="R323" s="5">
        <f>SUM($Q$41:Q323)*0.1+$T$8</f>
        <v>-2.9825829402493754E-5</v>
      </c>
      <c r="S323" s="5">
        <f>SUM($R$41:R323)+0</f>
        <v>8.2476224703952085E-3</v>
      </c>
      <c r="T323">
        <f t="shared" si="77"/>
        <v>3.5814356559656495E-5</v>
      </c>
      <c r="U323">
        <f t="shared" si="78"/>
        <v>1.1352207412745553E-2</v>
      </c>
      <c r="W323" s="1"/>
    </row>
    <row r="324" spans="2:23" x14ac:dyDescent="0.35">
      <c r="B324">
        <f t="shared" si="79"/>
        <v>28.300000000000132</v>
      </c>
      <c r="C324">
        <f t="shared" si="66"/>
        <v>0</v>
      </c>
      <c r="D324">
        <f t="shared" si="67"/>
        <v>254.64790894703248</v>
      </c>
      <c r="E324" s="2">
        <f t="shared" si="68"/>
        <v>-352.05762848491884</v>
      </c>
      <c r="F324">
        <f t="shared" si="69"/>
        <v>-19098.593171027438</v>
      </c>
      <c r="G324">
        <f t="shared" si="70"/>
        <v>5879.3623956980991</v>
      </c>
      <c r="H324">
        <f t="shared" si="71"/>
        <v>4252.6200794154111</v>
      </c>
      <c r="I324" s="2">
        <f t="shared" si="72"/>
        <v>7256.1477189894658</v>
      </c>
      <c r="J324" s="46">
        <f t="shared" si="73"/>
        <v>434.49986341254618</v>
      </c>
      <c r="K324">
        <f t="shared" si="74"/>
        <v>18.044559020033667</v>
      </c>
      <c r="L324">
        <f t="shared" si="75"/>
        <v>3.3766016130302778E-2</v>
      </c>
      <c r="M324" s="46">
        <f t="shared" si="76"/>
        <v>18.044653797150399</v>
      </c>
      <c r="N324" s="8">
        <f t="shared" si="64"/>
        <v>-4.8094653962991387E-6</v>
      </c>
      <c r="O324" s="5">
        <f>SUM($N$41:N324)*0.1+$N$8</f>
        <v>-2.0307394437212297E-5</v>
      </c>
      <c r="P324" s="5">
        <f>SUM($O$41:O324)+0</f>
        <v>7.7802910907962836E-3</v>
      </c>
      <c r="Q324" s="8">
        <f t="shared" si="65"/>
        <v>-3.4787495206147781E-6</v>
      </c>
      <c r="R324" s="5">
        <f>SUM($Q$41:Q324)*0.1+$T$8</f>
        <v>-3.0173704354555228E-5</v>
      </c>
      <c r="S324" s="5">
        <f>SUM($R$41:R324)+0</f>
        <v>8.2174487660406532E-3</v>
      </c>
      <c r="T324">
        <f t="shared" si="77"/>
        <v>3.6370904625876797E-5</v>
      </c>
      <c r="U324">
        <f t="shared" si="78"/>
        <v>1.1316333049182808E-2</v>
      </c>
      <c r="W324" s="1"/>
    </row>
    <row r="325" spans="2:23" x14ac:dyDescent="0.35">
      <c r="B325">
        <f t="shared" si="79"/>
        <v>28.400000000000134</v>
      </c>
      <c r="C325">
        <f t="shared" si="66"/>
        <v>0</v>
      </c>
      <c r="D325">
        <f t="shared" si="67"/>
        <v>254.64790894703248</v>
      </c>
      <c r="E325" s="2">
        <f t="shared" si="68"/>
        <v>-352.05762848491884</v>
      </c>
      <c r="F325">
        <f t="shared" si="69"/>
        <v>-19098.593171027438</v>
      </c>
      <c r="G325">
        <f t="shared" si="70"/>
        <v>5844.1566328496065</v>
      </c>
      <c r="H325">
        <f t="shared" si="71"/>
        <v>4227.1552885207066</v>
      </c>
      <c r="I325" s="2">
        <f t="shared" si="72"/>
        <v>7212.6977326482101</v>
      </c>
      <c r="J325" s="46">
        <f t="shared" si="73"/>
        <v>434.49986341254618</v>
      </c>
      <c r="K325">
        <f t="shared" si="74"/>
        <v>17.936507768416696</v>
      </c>
      <c r="L325">
        <f t="shared" si="75"/>
        <v>3.3766016130302778E-2</v>
      </c>
      <c r="M325" s="46">
        <f t="shared" si="76"/>
        <v>17.936603116476888</v>
      </c>
      <c r="N325" s="8">
        <f t="shared" si="64"/>
        <v>-4.7806662023093227E-6</v>
      </c>
      <c r="O325" s="5">
        <f>SUM($N$41:N325)*0.1+$N$8</f>
        <v>-2.078546105744324E-5</v>
      </c>
      <c r="P325" s="5">
        <f>SUM($O$41:O325)+0</f>
        <v>7.7595056297388408E-3</v>
      </c>
      <c r="Q325" s="8">
        <f t="shared" si="65"/>
        <v>-3.4579186851619937E-6</v>
      </c>
      <c r="R325" s="5">
        <f>SUM($Q$41:Q325)*0.1+$T$8</f>
        <v>-3.0519496223071419E-5</v>
      </c>
      <c r="S325" s="5">
        <f>SUM($R$41:R325)+0</f>
        <v>8.1869292698175822E-3</v>
      </c>
      <c r="T325">
        <f t="shared" si="77"/>
        <v>3.692526291146158E-5</v>
      </c>
      <c r="U325">
        <f t="shared" si="78"/>
        <v>1.1279882024513582E-2</v>
      </c>
      <c r="W325" s="1"/>
    </row>
    <row r="326" spans="2:23" x14ac:dyDescent="0.35">
      <c r="B326">
        <f t="shared" si="79"/>
        <v>28.500000000000135</v>
      </c>
      <c r="C326">
        <f t="shared" si="66"/>
        <v>0</v>
      </c>
      <c r="D326">
        <f t="shared" si="67"/>
        <v>254.64790894703248</v>
      </c>
      <c r="E326" s="2">
        <f t="shared" si="68"/>
        <v>-352.05762848491884</v>
      </c>
      <c r="F326">
        <f t="shared" si="69"/>
        <v>-19098.593171027438</v>
      </c>
      <c r="G326">
        <f t="shared" si="70"/>
        <v>5808.9508700011138</v>
      </c>
      <c r="H326">
        <f t="shared" si="71"/>
        <v>4201.690497626003</v>
      </c>
      <c r="I326" s="2">
        <f t="shared" si="72"/>
        <v>7169.2477463069545</v>
      </c>
      <c r="J326" s="46">
        <f t="shared" si="73"/>
        <v>434.49986341254618</v>
      </c>
      <c r="K326">
        <f t="shared" si="74"/>
        <v>17.828456516799722</v>
      </c>
      <c r="L326">
        <f t="shared" si="75"/>
        <v>3.3766016130302778E-2</v>
      </c>
      <c r="M326" s="46">
        <f t="shared" si="76"/>
        <v>17.828552442723847</v>
      </c>
      <c r="N326" s="8">
        <f t="shared" si="64"/>
        <v>-4.7518670083195067E-6</v>
      </c>
      <c r="O326" s="5">
        <f>SUM($N$41:N326)*0.1+$N$8</f>
        <v>-2.126064775827519E-5</v>
      </c>
      <c r="P326" s="5">
        <f>SUM($O$41:O326)+0</f>
        <v>7.7382449819805655E-3</v>
      </c>
      <c r="Q326" s="8">
        <f t="shared" si="65"/>
        <v>-3.4370878497092101E-6</v>
      </c>
      <c r="R326" s="5">
        <f>SUM($Q$41:Q326)*0.1+$T$8</f>
        <v>-3.0863205008042354E-5</v>
      </c>
      <c r="S326" s="5">
        <f>SUM($R$41:R326)+0</f>
        <v>8.1560660648095397E-3</v>
      </c>
      <c r="T326">
        <f t="shared" si="77"/>
        <v>3.7477360719104842E-5</v>
      </c>
      <c r="U326">
        <f t="shared" si="78"/>
        <v>1.1242857690760173E-2</v>
      </c>
      <c r="W326" s="1"/>
    </row>
    <row r="327" spans="2:23" x14ac:dyDescent="0.35">
      <c r="B327">
        <f t="shared" si="79"/>
        <v>28.600000000000136</v>
      </c>
      <c r="C327">
        <f t="shared" si="66"/>
        <v>0</v>
      </c>
      <c r="D327">
        <f t="shared" si="67"/>
        <v>254.64790894703248</v>
      </c>
      <c r="E327" s="2">
        <f t="shared" si="68"/>
        <v>-352.05762848491884</v>
      </c>
      <c r="F327">
        <f t="shared" si="69"/>
        <v>-19098.593171027438</v>
      </c>
      <c r="G327">
        <f t="shared" si="70"/>
        <v>5773.7451071526211</v>
      </c>
      <c r="H327">
        <f t="shared" si="71"/>
        <v>4176.2257067312985</v>
      </c>
      <c r="I327" s="2">
        <f t="shared" si="72"/>
        <v>7125.7977599656979</v>
      </c>
      <c r="J327" s="46">
        <f t="shared" si="73"/>
        <v>434.49986341254618</v>
      </c>
      <c r="K327">
        <f t="shared" si="74"/>
        <v>17.720405265182748</v>
      </c>
      <c r="L327">
        <f t="shared" si="75"/>
        <v>3.3766016130302778E-2</v>
      </c>
      <c r="M327" s="46">
        <f t="shared" si="76"/>
        <v>17.720501776017866</v>
      </c>
      <c r="N327" s="8">
        <f t="shared" si="64"/>
        <v>-4.7230678143296907E-6</v>
      </c>
      <c r="O327" s="5">
        <f>SUM($N$41:N327)*0.1+$N$8</f>
        <v>-2.1732954539708155E-5</v>
      </c>
      <c r="P327" s="5">
        <f>SUM($O$41:O327)+0</f>
        <v>7.7165120274408569E-3</v>
      </c>
      <c r="Q327" s="8">
        <f t="shared" si="65"/>
        <v>-3.416257014256426E-6</v>
      </c>
      <c r="R327" s="5">
        <f>SUM($Q$41:Q327)*0.1+$T$8</f>
        <v>-3.1204830709467992E-5</v>
      </c>
      <c r="S327" s="5">
        <f>SUM($R$41:R327)+0</f>
        <v>8.1248612341000715E-3</v>
      </c>
      <c r="T327">
        <f t="shared" si="77"/>
        <v>3.8027132058986224E-5</v>
      </c>
      <c r="U327">
        <f t="shared" si="78"/>
        <v>1.1205263403553775E-2</v>
      </c>
      <c r="W327" s="1"/>
    </row>
    <row r="328" spans="2:23" x14ac:dyDescent="0.35">
      <c r="B328">
        <f t="shared" si="79"/>
        <v>28.700000000000138</v>
      </c>
      <c r="C328">
        <f t="shared" si="66"/>
        <v>0</v>
      </c>
      <c r="D328">
        <f t="shared" si="67"/>
        <v>254.64790894703248</v>
      </c>
      <c r="E328" s="2">
        <f t="shared" si="68"/>
        <v>-352.05762848491884</v>
      </c>
      <c r="F328">
        <f t="shared" si="69"/>
        <v>-19098.593171027438</v>
      </c>
      <c r="G328">
        <f t="shared" si="70"/>
        <v>5738.5393443041285</v>
      </c>
      <c r="H328">
        <f t="shared" si="71"/>
        <v>4150.7609158365967</v>
      </c>
      <c r="I328" s="2">
        <f t="shared" si="72"/>
        <v>7082.347773624444</v>
      </c>
      <c r="J328" s="46">
        <f t="shared" si="73"/>
        <v>434.49986341254618</v>
      </c>
      <c r="K328">
        <f t="shared" si="74"/>
        <v>17.612354013565781</v>
      </c>
      <c r="L328">
        <f t="shared" si="75"/>
        <v>3.3766016130302778E-2</v>
      </c>
      <c r="M328" s="46">
        <f t="shared" si="76"/>
        <v>17.612451116488657</v>
      </c>
      <c r="N328" s="8">
        <f t="shared" si="64"/>
        <v>-4.6942686203398747E-6</v>
      </c>
      <c r="O328" s="5">
        <f>SUM($N$41:N328)*0.1+$N$8</f>
        <v>-2.2202381401742147E-5</v>
      </c>
      <c r="P328" s="5">
        <f>SUM($O$41:O328)+0</f>
        <v>7.6943096460391144E-3</v>
      </c>
      <c r="Q328" s="8">
        <f t="shared" si="65"/>
        <v>-3.3954261788036437E-6</v>
      </c>
      <c r="R328" s="5">
        <f>SUM($Q$41:Q328)*0.1+$T$8</f>
        <v>-3.1544373327348359E-5</v>
      </c>
      <c r="S328" s="5">
        <f>SUM($R$41:R328)+0</f>
        <v>8.0933168607727236E-3</v>
      </c>
      <c r="T328">
        <f t="shared" si="77"/>
        <v>3.8574515272697232E-5</v>
      </c>
      <c r="U328">
        <f t="shared" si="78"/>
        <v>1.1167102522051036E-2</v>
      </c>
      <c r="W328" s="1"/>
    </row>
    <row r="329" spans="2:23" x14ac:dyDescent="0.35">
      <c r="B329">
        <f t="shared" si="79"/>
        <v>28.800000000000139</v>
      </c>
      <c r="C329">
        <f t="shared" si="66"/>
        <v>0</v>
      </c>
      <c r="D329">
        <f t="shared" si="67"/>
        <v>254.64790894703248</v>
      </c>
      <c r="E329" s="2">
        <f t="shared" si="68"/>
        <v>-352.05762848491884</v>
      </c>
      <c r="F329">
        <f t="shared" si="69"/>
        <v>-19098.593171027438</v>
      </c>
      <c r="G329">
        <f t="shared" si="70"/>
        <v>5703.3335814556358</v>
      </c>
      <c r="H329">
        <f t="shared" si="71"/>
        <v>4125.2961249418922</v>
      </c>
      <c r="I329" s="2">
        <f t="shared" si="72"/>
        <v>7038.8977872831883</v>
      </c>
      <c r="J329" s="46">
        <f t="shared" si="73"/>
        <v>434.49986341254618</v>
      </c>
      <c r="K329">
        <f t="shared" si="74"/>
        <v>17.504302761948811</v>
      </c>
      <c r="L329">
        <f t="shared" si="75"/>
        <v>3.3766016130302778E-2</v>
      </c>
      <c r="M329" s="46">
        <f t="shared" si="76"/>
        <v>17.504400464269111</v>
      </c>
      <c r="N329" s="8">
        <f t="shared" si="64"/>
        <v>-4.6654694263500587E-6</v>
      </c>
      <c r="O329" s="5">
        <f>SUM($N$41:N329)*0.1+$N$8</f>
        <v>-2.2668928344377154E-5</v>
      </c>
      <c r="P329" s="5">
        <f>SUM($O$41:O329)+0</f>
        <v>7.6716407176947374E-3</v>
      </c>
      <c r="Q329" s="8">
        <f t="shared" si="65"/>
        <v>-3.3745953433508597E-6</v>
      </c>
      <c r="R329" s="5">
        <f>SUM($Q$41:Q329)*0.1+$T$8</f>
        <v>-3.188183286168343E-5</v>
      </c>
      <c r="S329" s="5">
        <f>SUM($R$41:R329)+0</f>
        <v>8.0614350279110403E-3</v>
      </c>
      <c r="T329">
        <f t="shared" si="77"/>
        <v>3.9119452691759678E-5</v>
      </c>
      <c r="U329">
        <f t="shared" si="78"/>
        <v>1.1128378408852876E-2</v>
      </c>
      <c r="W329" s="1"/>
    </row>
    <row r="330" spans="2:23" x14ac:dyDescent="0.35">
      <c r="B330">
        <f t="shared" si="79"/>
        <v>28.900000000000141</v>
      </c>
      <c r="C330">
        <f t="shared" si="66"/>
        <v>0</v>
      </c>
      <c r="D330">
        <f t="shared" si="67"/>
        <v>254.64790894703248</v>
      </c>
      <c r="E330" s="2">
        <f t="shared" si="68"/>
        <v>-352.05762848491884</v>
      </c>
      <c r="F330">
        <f t="shared" si="69"/>
        <v>-19098.593171027438</v>
      </c>
      <c r="G330">
        <f t="shared" si="70"/>
        <v>5668.1278186071449</v>
      </c>
      <c r="H330">
        <f t="shared" si="71"/>
        <v>4099.8313340471877</v>
      </c>
      <c r="I330" s="2">
        <f t="shared" si="72"/>
        <v>6995.4478009419336</v>
      </c>
      <c r="J330" s="46">
        <f t="shared" si="73"/>
        <v>434.49986341254618</v>
      </c>
      <c r="K330">
        <f t="shared" si="74"/>
        <v>17.39625151033184</v>
      </c>
      <c r="L330">
        <f t="shared" si="75"/>
        <v>3.3766016130302778E-2</v>
      </c>
      <c r="M330" s="46">
        <f t="shared" si="76"/>
        <v>17.396349819495434</v>
      </c>
      <c r="N330" s="8">
        <f t="shared" si="64"/>
        <v>-4.6366702323602436E-6</v>
      </c>
      <c r="O330" s="5">
        <f>SUM($N$41:N330)*0.1+$N$8</f>
        <v>-2.3132595367613169E-5</v>
      </c>
      <c r="P330" s="5">
        <f>SUM($O$41:O330)+0</f>
        <v>7.6485081223271242E-3</v>
      </c>
      <c r="Q330" s="8">
        <f t="shared" si="65"/>
        <v>-3.3537645078980752E-6</v>
      </c>
      <c r="R330" s="5">
        <f>SUM($Q$41:Q330)*0.1+$T$8</f>
        <v>-3.2217209312473258E-5</v>
      </c>
      <c r="S330" s="5">
        <f>SUM($R$41:R330)+0</f>
        <v>8.0292178185985674E-3</v>
      </c>
      <c r="T330">
        <f t="shared" si="77"/>
        <v>3.9661890327182237E-5</v>
      </c>
      <c r="U330">
        <f t="shared" si="78"/>
        <v>1.1089094429925499E-2</v>
      </c>
      <c r="W330" s="1"/>
    </row>
    <row r="331" spans="2:23" x14ac:dyDescent="0.35">
      <c r="B331">
        <f t="shared" si="79"/>
        <v>29.000000000000142</v>
      </c>
      <c r="C331">
        <f t="shared" si="66"/>
        <v>0</v>
      </c>
      <c r="D331">
        <f t="shared" si="67"/>
        <v>254.64790894703248</v>
      </c>
      <c r="E331" s="2">
        <f t="shared" si="68"/>
        <v>-352.05762848491884</v>
      </c>
      <c r="F331">
        <f t="shared" si="69"/>
        <v>-19098.593171027438</v>
      </c>
      <c r="G331">
        <f t="shared" si="70"/>
        <v>5632.9220557586523</v>
      </c>
      <c r="H331">
        <f t="shared" si="71"/>
        <v>4074.3665431524842</v>
      </c>
      <c r="I331" s="2">
        <f t="shared" si="72"/>
        <v>6951.9978146006779</v>
      </c>
      <c r="J331" s="46">
        <f t="shared" si="73"/>
        <v>434.49986341254618</v>
      </c>
      <c r="K331">
        <f t="shared" si="74"/>
        <v>17.28820025871487</v>
      </c>
      <c r="L331">
        <f t="shared" si="75"/>
        <v>3.3766016130302778E-2</v>
      </c>
      <c r="M331" s="46">
        <f t="shared" si="76"/>
        <v>17.288299182307231</v>
      </c>
      <c r="N331" s="8">
        <f t="shared" si="64"/>
        <v>-4.6078710383704276E-6</v>
      </c>
      <c r="O331" s="5">
        <f>SUM($N$41:N331)*0.1+$N$8</f>
        <v>-2.3593382471450218E-5</v>
      </c>
      <c r="P331" s="5">
        <f>SUM($O$41:O331)+0</f>
        <v>7.6249147398556741E-3</v>
      </c>
      <c r="Q331" s="8">
        <f t="shared" si="65"/>
        <v>-3.3329336724452916E-6</v>
      </c>
      <c r="R331" s="5">
        <f>SUM($Q$41:Q331)*0.1+$T$8</f>
        <v>-3.2550502679717789E-5</v>
      </c>
      <c r="S331" s="5">
        <f>SUM($R$41:R331)+0</f>
        <v>7.9966673159188491E-3</v>
      </c>
      <c r="T331">
        <f t="shared" si="77"/>
        <v>4.0201777586898439E-5</v>
      </c>
      <c r="U331">
        <f t="shared" si="78"/>
        <v>1.1049253954523495E-2</v>
      </c>
      <c r="W331" s="1"/>
    </row>
    <row r="332" spans="2:23" x14ac:dyDescent="0.35">
      <c r="B332">
        <f t="shared" si="79"/>
        <v>29.100000000000144</v>
      </c>
      <c r="C332">
        <f t="shared" si="66"/>
        <v>0</v>
      </c>
      <c r="D332">
        <f t="shared" si="67"/>
        <v>254.64790894703248</v>
      </c>
      <c r="E332" s="2">
        <f t="shared" si="68"/>
        <v>-352.05762848491884</v>
      </c>
      <c r="F332">
        <f t="shared" si="69"/>
        <v>-19098.593171027438</v>
      </c>
      <c r="G332">
        <f t="shared" si="70"/>
        <v>5597.7162929101596</v>
      </c>
      <c r="H332">
        <f t="shared" si="71"/>
        <v>4048.9017522577815</v>
      </c>
      <c r="I332" s="2">
        <f t="shared" si="72"/>
        <v>6908.5478282594231</v>
      </c>
      <c r="J332" s="46">
        <f t="shared" si="73"/>
        <v>434.49986341254618</v>
      </c>
      <c r="K332">
        <f t="shared" si="74"/>
        <v>17.180149007097899</v>
      </c>
      <c r="L332">
        <f t="shared" si="75"/>
        <v>3.3766016130302778E-2</v>
      </c>
      <c r="M332" s="46">
        <f t="shared" si="76"/>
        <v>17.180248552847623</v>
      </c>
      <c r="N332" s="8">
        <f t="shared" si="64"/>
        <v>-4.5790718443806116E-6</v>
      </c>
      <c r="O332" s="5">
        <f>SUM($N$41:N332)*0.1+$N$8</f>
        <v>-2.4051289655888275E-5</v>
      </c>
      <c r="P332" s="5">
        <f>SUM($O$41:O332)+0</f>
        <v>7.6008634501997857E-3</v>
      </c>
      <c r="Q332" s="8">
        <f t="shared" si="65"/>
        <v>-3.3121028369925089E-6</v>
      </c>
      <c r="R332" s="5">
        <f>SUM($Q$41:Q332)*0.1+$T$8</f>
        <v>-3.2881712963417036E-5</v>
      </c>
      <c r="S332" s="5">
        <f>SUM($R$41:R332)+0</f>
        <v>7.9637856029554314E-3</v>
      </c>
      <c r="T332">
        <f t="shared" si="77"/>
        <v>4.0739067018280944E-5</v>
      </c>
      <c r="U332">
        <f t="shared" si="78"/>
        <v>1.100886035511502E-2</v>
      </c>
      <c r="W332" s="1"/>
    </row>
    <row r="333" spans="2:23" x14ac:dyDescent="0.35">
      <c r="B333">
        <f t="shared" si="79"/>
        <v>29.200000000000145</v>
      </c>
      <c r="C333">
        <f t="shared" si="66"/>
        <v>0</v>
      </c>
      <c r="D333">
        <f t="shared" si="67"/>
        <v>254.64790894703248</v>
      </c>
      <c r="E333" s="2">
        <f t="shared" si="68"/>
        <v>-352.05762848491884</v>
      </c>
      <c r="F333">
        <f t="shared" si="69"/>
        <v>-19098.593171027438</v>
      </c>
      <c r="G333">
        <f t="shared" si="70"/>
        <v>5562.5105300616669</v>
      </c>
      <c r="H333">
        <f t="shared" si="71"/>
        <v>4023.4369613630779</v>
      </c>
      <c r="I333" s="2">
        <f t="shared" si="72"/>
        <v>6865.0978419181683</v>
      </c>
      <c r="J333" s="46">
        <f t="shared" si="73"/>
        <v>434.49986341254618</v>
      </c>
      <c r="K333">
        <f t="shared" si="74"/>
        <v>17.072097755480932</v>
      </c>
      <c r="L333">
        <f t="shared" si="75"/>
        <v>3.3766016130302778E-2</v>
      </c>
      <c r="M333" s="46">
        <f t="shared" si="76"/>
        <v>17.072197931263361</v>
      </c>
      <c r="N333" s="8">
        <f t="shared" si="64"/>
        <v>-4.5502726503907956E-6</v>
      </c>
      <c r="O333" s="5">
        <f>SUM($N$41:N333)*0.1+$N$8</f>
        <v>-2.4506316920927359E-5</v>
      </c>
      <c r="P333" s="5">
        <f>SUM($O$41:O333)+0</f>
        <v>7.5763571332788581E-3</v>
      </c>
      <c r="Q333" s="8">
        <f t="shared" si="65"/>
        <v>-3.2912720015397253E-6</v>
      </c>
      <c r="R333" s="5">
        <f>SUM($Q$41:Q333)*0.1+$T$8</f>
        <v>-3.3210840163571E-5</v>
      </c>
      <c r="S333" s="5">
        <f>SUM($R$41:R333)+0</f>
        <v>7.9305747627918602E-3</v>
      </c>
      <c r="T333">
        <f t="shared" si="77"/>
        <v>4.1273714073235413E-5</v>
      </c>
      <c r="U333">
        <f t="shared" si="78"/>
        <v>1.0967917007308937E-2</v>
      </c>
      <c r="W333" s="1"/>
    </row>
    <row r="334" spans="2:23" x14ac:dyDescent="0.35">
      <c r="B334">
        <f t="shared" si="79"/>
        <v>29.300000000000146</v>
      </c>
      <c r="C334">
        <f t="shared" si="66"/>
        <v>0</v>
      </c>
      <c r="D334">
        <f t="shared" si="67"/>
        <v>254.64790894703248</v>
      </c>
      <c r="E334" s="2">
        <f t="shared" si="68"/>
        <v>-352.05762848491884</v>
      </c>
      <c r="F334">
        <f t="shared" si="69"/>
        <v>-19098.593171027438</v>
      </c>
      <c r="G334">
        <f t="shared" si="70"/>
        <v>5527.3047672131743</v>
      </c>
      <c r="H334">
        <f t="shared" si="71"/>
        <v>3997.9721704683734</v>
      </c>
      <c r="I334" s="2">
        <f t="shared" si="72"/>
        <v>6821.6478555769118</v>
      </c>
      <c r="J334" s="46">
        <f t="shared" si="73"/>
        <v>434.49986341254618</v>
      </c>
      <c r="K334">
        <f t="shared" si="74"/>
        <v>16.964046503863958</v>
      </c>
      <c r="L334">
        <f t="shared" si="75"/>
        <v>3.3766016130302778E-2</v>
      </c>
      <c r="M334" s="46">
        <f t="shared" si="76"/>
        <v>16.964147317704917</v>
      </c>
      <c r="N334" s="8">
        <f t="shared" si="64"/>
        <v>-4.5214734564009796E-6</v>
      </c>
      <c r="O334" s="5">
        <f>SUM($N$41:N334)*0.1+$N$8</f>
        <v>-2.4958464266567458E-5</v>
      </c>
      <c r="P334" s="5">
        <f>SUM($O$41:O334)+0</f>
        <v>7.5513986690122908E-3</v>
      </c>
      <c r="Q334" s="8">
        <f t="shared" si="65"/>
        <v>-3.2704411660869413E-6</v>
      </c>
      <c r="R334" s="5">
        <f>SUM($Q$41:Q334)*0.1+$T$8</f>
        <v>-3.3537884280179707E-5</v>
      </c>
      <c r="S334" s="5">
        <f>SUM($R$41:R334)+0</f>
        <v>7.8970368785116797E-3</v>
      </c>
      <c r="T334">
        <f t="shared" si="77"/>
        <v>4.1805676893649859E-5</v>
      </c>
      <c r="U334">
        <f t="shared" si="78"/>
        <v>1.0926427289783889E-2</v>
      </c>
      <c r="W334" s="1"/>
    </row>
    <row r="335" spans="2:23" x14ac:dyDescent="0.35">
      <c r="B335">
        <f t="shared" si="79"/>
        <v>29.400000000000148</v>
      </c>
      <c r="C335">
        <f t="shared" si="66"/>
        <v>0</v>
      </c>
      <c r="D335">
        <f t="shared" si="67"/>
        <v>254.64790894703248</v>
      </c>
      <c r="E335" s="2">
        <f t="shared" si="68"/>
        <v>-352.05762848491884</v>
      </c>
      <c r="F335">
        <f t="shared" si="69"/>
        <v>-19098.593171027438</v>
      </c>
      <c r="G335">
        <f t="shared" si="70"/>
        <v>5492.0990043646816</v>
      </c>
      <c r="H335">
        <f t="shared" si="71"/>
        <v>3972.5073795736716</v>
      </c>
      <c r="I335" s="2">
        <f t="shared" si="72"/>
        <v>6778.197869235657</v>
      </c>
      <c r="J335" s="46">
        <f t="shared" si="73"/>
        <v>434.49986341254618</v>
      </c>
      <c r="K335">
        <f t="shared" si="74"/>
        <v>16.855995252246988</v>
      </c>
      <c r="L335">
        <f t="shared" si="75"/>
        <v>3.3766016130302778E-2</v>
      </c>
      <c r="M335" s="46">
        <f t="shared" si="76"/>
        <v>16.856096712326639</v>
      </c>
      <c r="N335" s="8">
        <f t="shared" si="64"/>
        <v>-4.4926742624111636E-6</v>
      </c>
      <c r="O335" s="5">
        <f>SUM($N$41:N335)*0.1+$N$8</f>
        <v>-2.5407731692808572E-5</v>
      </c>
      <c r="P335" s="5">
        <f>SUM($O$41:O335)+0</f>
        <v>7.5259909373194822E-3</v>
      </c>
      <c r="Q335" s="8">
        <f t="shared" si="65"/>
        <v>-3.2496103306341589E-6</v>
      </c>
      <c r="R335" s="5">
        <f>SUM($Q$41:Q335)*0.1+$T$8</f>
        <v>-3.3862845313243131E-5</v>
      </c>
      <c r="S335" s="5">
        <f>SUM($R$41:R335)+0</f>
        <v>7.8631740331984359E-3</v>
      </c>
      <c r="T335">
        <f t="shared" si="77"/>
        <v>4.2334916115216075E-5</v>
      </c>
      <c r="U335">
        <f t="shared" si="78"/>
        <v>1.0884394584219241E-2</v>
      </c>
      <c r="W335" s="1"/>
    </row>
    <row r="336" spans="2:23" x14ac:dyDescent="0.35">
      <c r="B336">
        <f t="shared" si="79"/>
        <v>29.500000000000149</v>
      </c>
      <c r="C336">
        <f t="shared" si="66"/>
        <v>0</v>
      </c>
      <c r="D336">
        <f t="shared" si="67"/>
        <v>254.64790894703248</v>
      </c>
      <c r="E336" s="2">
        <f t="shared" si="68"/>
        <v>-352.05762848491884</v>
      </c>
      <c r="F336">
        <f t="shared" si="69"/>
        <v>-19098.593171027438</v>
      </c>
      <c r="G336">
        <f t="shared" si="70"/>
        <v>5456.8932415161898</v>
      </c>
      <c r="H336">
        <f t="shared" si="71"/>
        <v>3947.0425886789671</v>
      </c>
      <c r="I336" s="2">
        <f t="shared" si="72"/>
        <v>6734.7478828944022</v>
      </c>
      <c r="J336" s="46">
        <f t="shared" si="73"/>
        <v>434.49986341254618</v>
      </c>
      <c r="K336">
        <f t="shared" si="74"/>
        <v>16.747944000630017</v>
      </c>
      <c r="L336">
        <f t="shared" si="75"/>
        <v>3.3766016130302778E-2</v>
      </c>
      <c r="M336" s="46">
        <f t="shared" si="76"/>
        <v>16.748046115286847</v>
      </c>
      <c r="N336" s="8">
        <f t="shared" si="64"/>
        <v>-4.4638750684213484E-6</v>
      </c>
      <c r="O336" s="5">
        <f>SUM($N$41:N336)*0.1+$N$8</f>
        <v>-2.5854119199650713E-5</v>
      </c>
      <c r="P336" s="5">
        <f>SUM($O$41:O336)+0</f>
        <v>7.5001368181198316E-3</v>
      </c>
      <c r="Q336" s="8">
        <f t="shared" si="65"/>
        <v>-3.2287794951813749E-6</v>
      </c>
      <c r="R336" s="5">
        <f>SUM($Q$41:Q336)*0.1+$T$8</f>
        <v>-3.4185723262761272E-5</v>
      </c>
      <c r="S336" s="5">
        <f>SUM($R$41:R336)+0</f>
        <v>7.8289883099356746E-3</v>
      </c>
      <c r="T336">
        <f t="shared" si="77"/>
        <v>4.28613946878522E-5</v>
      </c>
      <c r="U336">
        <f t="shared" si="78"/>
        <v>1.0841822275227819E-2</v>
      </c>
      <c r="W336" s="1"/>
    </row>
    <row r="337" spans="2:23" x14ac:dyDescent="0.35">
      <c r="B337">
        <f t="shared" si="79"/>
        <v>29.600000000000151</v>
      </c>
      <c r="C337">
        <f t="shared" si="66"/>
        <v>0</v>
      </c>
      <c r="D337">
        <f t="shared" si="67"/>
        <v>254.64790894703248</v>
      </c>
      <c r="E337" s="2">
        <f t="shared" si="68"/>
        <v>-352.05762848491884</v>
      </c>
      <c r="F337">
        <f t="shared" si="69"/>
        <v>-19098.593171027438</v>
      </c>
      <c r="G337">
        <f t="shared" si="70"/>
        <v>5421.6874786676972</v>
      </c>
      <c r="H337">
        <f t="shared" si="71"/>
        <v>3921.5777977842627</v>
      </c>
      <c r="I337" s="2">
        <f t="shared" si="72"/>
        <v>6691.2978965531456</v>
      </c>
      <c r="J337" s="46">
        <f t="shared" si="73"/>
        <v>434.49986341254618</v>
      </c>
      <c r="K337">
        <f t="shared" si="74"/>
        <v>16.639892749013047</v>
      </c>
      <c r="L337">
        <f t="shared" si="75"/>
        <v>3.3766016130302778E-2</v>
      </c>
      <c r="M337" s="46">
        <f t="shared" si="76"/>
        <v>16.639995526747981</v>
      </c>
      <c r="N337" s="8">
        <f t="shared" si="64"/>
        <v>-4.4350758744315324E-6</v>
      </c>
      <c r="O337" s="5">
        <f>SUM($N$41:N337)*0.1+$N$8</f>
        <v>-2.6297626787093862E-5</v>
      </c>
      <c r="P337" s="5">
        <f>SUM($O$41:O337)+0</f>
        <v>7.4738391913327373E-3</v>
      </c>
      <c r="Q337" s="8">
        <f t="shared" si="65"/>
        <v>-3.2079486597285905E-6</v>
      </c>
      <c r="R337" s="5">
        <f>SUM($Q$41:Q337)*0.1+$T$8</f>
        <v>-3.4506518128734115E-5</v>
      </c>
      <c r="S337" s="5">
        <f>SUM($R$41:R337)+0</f>
        <v>7.7944817918069401E-3</v>
      </c>
      <c r="T337">
        <f t="shared" si="77"/>
        <v>4.3385077711143183E-5</v>
      </c>
      <c r="U337">
        <f t="shared" si="78"/>
        <v>1.0798713750290408E-2</v>
      </c>
      <c r="W337" s="1"/>
    </row>
    <row r="338" spans="2:23" x14ac:dyDescent="0.35">
      <c r="B338">
        <f t="shared" si="79"/>
        <v>29.700000000000152</v>
      </c>
      <c r="C338">
        <f t="shared" si="66"/>
        <v>0</v>
      </c>
      <c r="D338">
        <f t="shared" si="67"/>
        <v>254.64790894703248</v>
      </c>
      <c r="E338" s="2">
        <f t="shared" si="68"/>
        <v>-352.05762848491884</v>
      </c>
      <c r="F338">
        <f t="shared" si="69"/>
        <v>-19098.593171027438</v>
      </c>
      <c r="G338">
        <f t="shared" si="70"/>
        <v>5386.4817158192054</v>
      </c>
      <c r="H338">
        <f t="shared" si="71"/>
        <v>3896.1130068895591</v>
      </c>
      <c r="I338" s="2">
        <f t="shared" si="72"/>
        <v>6647.8479102118918</v>
      </c>
      <c r="J338" s="46">
        <f t="shared" si="73"/>
        <v>434.49986341254618</v>
      </c>
      <c r="K338">
        <f t="shared" si="74"/>
        <v>16.53184149739608</v>
      </c>
      <c r="L338">
        <f t="shared" si="75"/>
        <v>3.3766016130302778E-2</v>
      </c>
      <c r="M338" s="46">
        <f t="shared" si="76"/>
        <v>16.531944946876727</v>
      </c>
      <c r="N338" s="8">
        <f t="shared" si="64"/>
        <v>-4.4062766804417164E-6</v>
      </c>
      <c r="O338" s="5">
        <f>SUM($N$41:N338)*0.1+$N$8</f>
        <v>-2.6738254455138032E-5</v>
      </c>
      <c r="P338" s="5">
        <f>SUM($O$41:O338)+0</f>
        <v>7.4471009368775997E-3</v>
      </c>
      <c r="Q338" s="8">
        <f t="shared" si="65"/>
        <v>-3.1871178242758069E-6</v>
      </c>
      <c r="R338" s="5">
        <f>SUM($Q$41:Q338)*0.1+$T$8</f>
        <v>-3.4825229911161689E-5</v>
      </c>
      <c r="S338" s="5">
        <f>SUM($R$41:R338)+0</f>
        <v>7.7596565618957784E-3</v>
      </c>
      <c r="T338">
        <f t="shared" si="77"/>
        <v>4.3905932283382614E-5</v>
      </c>
      <c r="U338">
        <f t="shared" si="78"/>
        <v>1.0755072399691945E-2</v>
      </c>
      <c r="W338" s="1"/>
    </row>
    <row r="339" spans="2:23" x14ac:dyDescent="0.35">
      <c r="B339">
        <f t="shared" si="79"/>
        <v>29.800000000000153</v>
      </c>
      <c r="C339">
        <f t="shared" si="66"/>
        <v>0</v>
      </c>
      <c r="D339">
        <f t="shared" si="67"/>
        <v>254.64790894703248</v>
      </c>
      <c r="E339" s="2">
        <f t="shared" si="68"/>
        <v>-352.05762848491884</v>
      </c>
      <c r="F339">
        <f t="shared" si="69"/>
        <v>-19098.593171027438</v>
      </c>
      <c r="G339">
        <f t="shared" si="70"/>
        <v>5351.2759529707128</v>
      </c>
      <c r="H339">
        <f t="shared" si="71"/>
        <v>3870.6482159948564</v>
      </c>
      <c r="I339" s="2">
        <f t="shared" si="72"/>
        <v>6604.3979238706361</v>
      </c>
      <c r="J339" s="46">
        <f t="shared" si="73"/>
        <v>434.49986341254618</v>
      </c>
      <c r="K339">
        <f t="shared" si="74"/>
        <v>16.423790245779106</v>
      </c>
      <c r="L339">
        <f t="shared" si="75"/>
        <v>3.3766016130302778E-2</v>
      </c>
      <c r="M339" s="46">
        <f t="shared" si="76"/>
        <v>16.423894375844142</v>
      </c>
      <c r="N339" s="8">
        <f t="shared" si="64"/>
        <v>-4.3774774864519004E-6</v>
      </c>
      <c r="O339" s="5">
        <f>SUM($N$41:N339)*0.1+$N$8</f>
        <v>-2.7176002203783229E-5</v>
      </c>
      <c r="P339" s="5">
        <f>SUM($O$41:O339)+0</f>
        <v>7.4199249346738163E-3</v>
      </c>
      <c r="Q339" s="8">
        <f t="shared" si="65"/>
        <v>-3.1662869888230241E-6</v>
      </c>
      <c r="R339" s="5">
        <f>SUM($Q$41:Q339)*0.1+$T$8</f>
        <v>-3.5141858610044006E-5</v>
      </c>
      <c r="S339" s="5">
        <f>SUM($R$41:R339)+0</f>
        <v>7.7245147032857344E-3</v>
      </c>
      <c r="T339">
        <f t="shared" si="77"/>
        <v>4.4423927362946598E-5</v>
      </c>
      <c r="U339">
        <f t="shared" si="78"/>
        <v>1.0710901616459361E-2</v>
      </c>
      <c r="W339" s="1"/>
    </row>
    <row r="340" spans="2:23" x14ac:dyDescent="0.35">
      <c r="B340">
        <f t="shared" si="79"/>
        <v>29.900000000000155</v>
      </c>
      <c r="C340">
        <f t="shared" si="66"/>
        <v>0</v>
      </c>
      <c r="D340">
        <f t="shared" si="67"/>
        <v>254.64790894703248</v>
      </c>
      <c r="E340" s="2">
        <f t="shared" si="68"/>
        <v>-352.05762848491884</v>
      </c>
      <c r="F340">
        <f t="shared" si="69"/>
        <v>-19098.593171027438</v>
      </c>
      <c r="G340">
        <f t="shared" si="70"/>
        <v>5316.0701901222201</v>
      </c>
      <c r="H340">
        <f t="shared" si="71"/>
        <v>3845.1834251001528</v>
      </c>
      <c r="I340" s="2">
        <f t="shared" si="72"/>
        <v>6560.9479375293813</v>
      </c>
      <c r="J340" s="46">
        <f t="shared" si="73"/>
        <v>434.49986341254618</v>
      </c>
      <c r="K340">
        <f t="shared" si="74"/>
        <v>16.315738994162139</v>
      </c>
      <c r="L340">
        <f t="shared" si="75"/>
        <v>3.3766016130302778E-2</v>
      </c>
      <c r="M340" s="46">
        <f t="shared" si="76"/>
        <v>16.31584381382584</v>
      </c>
      <c r="N340" s="8">
        <f t="shared" si="64"/>
        <v>-4.3486782924620844E-6</v>
      </c>
      <c r="O340" s="5">
        <f>SUM($N$41:N340)*0.1+$N$8</f>
        <v>-2.7610870033029428E-5</v>
      </c>
      <c r="P340" s="5">
        <f>SUM($O$41:O340)+0</f>
        <v>7.3923140646407872E-3</v>
      </c>
      <c r="Q340" s="8">
        <f t="shared" si="65"/>
        <v>-3.1454561533702409E-6</v>
      </c>
      <c r="R340" s="5">
        <f>SUM($Q$41:Q340)*0.1+$T$8</f>
        <v>-3.5456404225381026E-5</v>
      </c>
      <c r="S340" s="5">
        <f>SUM($R$41:R340)+0</f>
        <v>7.6890582990603532E-3</v>
      </c>
      <c r="T340">
        <f t="shared" si="77"/>
        <v>4.493903364086126E-5</v>
      </c>
      <c r="U340">
        <f t="shared" si="78"/>
        <v>1.066620479630102E-2</v>
      </c>
      <c r="W340" s="1"/>
    </row>
    <row r="341" spans="2:23" x14ac:dyDescent="0.35">
      <c r="B341">
        <f t="shared" si="79"/>
        <v>30.000000000000156</v>
      </c>
      <c r="C341">
        <f t="shared" si="66"/>
        <v>0</v>
      </c>
      <c r="D341">
        <f t="shared" si="67"/>
        <v>254.64790894703248</v>
      </c>
      <c r="E341" s="2">
        <f t="shared" si="68"/>
        <v>-352.05762848491884</v>
      </c>
      <c r="F341">
        <f t="shared" si="69"/>
        <v>-19098.593171027438</v>
      </c>
      <c r="G341">
        <f t="shared" si="70"/>
        <v>5280.8644272737274</v>
      </c>
      <c r="H341">
        <f t="shared" si="71"/>
        <v>3819.7186342054483</v>
      </c>
      <c r="I341" s="2">
        <f t="shared" si="72"/>
        <v>6517.4979511881247</v>
      </c>
      <c r="J341" s="46">
        <f t="shared" si="73"/>
        <v>434.49986341254618</v>
      </c>
      <c r="K341">
        <f t="shared" si="74"/>
        <v>16.207687742545165</v>
      </c>
      <c r="L341">
        <f t="shared" si="75"/>
        <v>3.3766016130302778E-2</v>
      </c>
      <c r="M341" s="46">
        <f t="shared" si="76"/>
        <v>16.207793261002088</v>
      </c>
      <c r="N341" s="8">
        <f t="shared" si="64"/>
        <v>-4.3198790984722684E-6</v>
      </c>
      <c r="O341" s="5">
        <f>SUM($N$41:N341)*0.1+$N$8</f>
        <v>-2.8042857942876668E-5</v>
      </c>
      <c r="P341" s="5">
        <f>SUM($O$41:O341)+0</f>
        <v>7.3642712066979109E-3</v>
      </c>
      <c r="Q341" s="8">
        <f t="shared" si="65"/>
        <v>-3.1246253179174565E-6</v>
      </c>
      <c r="R341" s="5">
        <f>SUM($Q$41:Q341)*0.1+$T$8</f>
        <v>-3.5768866757172763E-5</v>
      </c>
      <c r="S341" s="5">
        <f>SUM($R$41:R341)+0</f>
        <v>7.6532894323031809E-3</v>
      </c>
      <c r="T341">
        <f t="shared" si="77"/>
        <v>4.5451223423542073E-5</v>
      </c>
      <c r="U341">
        <f t="shared" si="78"/>
        <v>1.0620985337547711E-2</v>
      </c>
      <c r="W341" s="1"/>
    </row>
    <row r="342" spans="2:23" x14ac:dyDescent="0.35">
      <c r="B342">
        <f t="shared" si="79"/>
        <v>30.100000000000158</v>
      </c>
      <c r="C342">
        <f t="shared" si="66"/>
        <v>0</v>
      </c>
      <c r="D342">
        <f t="shared" si="67"/>
        <v>254.64790894703248</v>
      </c>
      <c r="E342" s="2">
        <f t="shared" si="68"/>
        <v>-352.05762848491884</v>
      </c>
      <c r="F342">
        <f t="shared" si="69"/>
        <v>-19098.593171027438</v>
      </c>
      <c r="G342">
        <f t="shared" si="70"/>
        <v>5245.6586644252357</v>
      </c>
      <c r="H342">
        <f t="shared" si="71"/>
        <v>3794.2538433107457</v>
      </c>
      <c r="I342" s="2">
        <f t="shared" si="72"/>
        <v>6474.0479648468709</v>
      </c>
      <c r="J342" s="46">
        <f t="shared" si="73"/>
        <v>434.49986341254618</v>
      </c>
      <c r="K342">
        <f t="shared" si="74"/>
        <v>16.099636490928198</v>
      </c>
      <c r="L342">
        <f t="shared" si="75"/>
        <v>3.3766016130302778E-2</v>
      </c>
      <c r="M342" s="46">
        <f t="shared" si="76"/>
        <v>16.099742717558026</v>
      </c>
      <c r="N342" s="8">
        <f t="shared" si="64"/>
        <v>-4.2910799044824533E-6</v>
      </c>
      <c r="O342" s="5">
        <f>SUM($N$41:N342)*0.1+$N$8</f>
        <v>-2.8471965933324909E-5</v>
      </c>
      <c r="P342" s="5">
        <f>SUM($O$41:O342)+0</f>
        <v>7.3357992407645858E-3</v>
      </c>
      <c r="Q342" s="8">
        <f t="shared" si="65"/>
        <v>-3.1037944824646737E-6</v>
      </c>
      <c r="R342" s="5">
        <f>SUM($Q$41:Q342)*0.1+$T$8</f>
        <v>-3.607924620541923E-5</v>
      </c>
      <c r="S342" s="5">
        <f>SUM($R$41:R342)+0</f>
        <v>7.6172101860977615E-3</v>
      </c>
      <c r="T342">
        <f t="shared" si="77"/>
        <v>4.5960470524785449E-5</v>
      </c>
      <c r="U342">
        <f t="shared" si="78"/>
        <v>1.0575246641095127E-2</v>
      </c>
      <c r="W342" s="1"/>
    </row>
    <row r="343" spans="2:23" x14ac:dyDescent="0.35">
      <c r="B343">
        <f t="shared" si="79"/>
        <v>30.200000000000159</v>
      </c>
      <c r="C343">
        <f t="shared" si="66"/>
        <v>0</v>
      </c>
      <c r="D343">
        <f t="shared" si="67"/>
        <v>254.64790894703248</v>
      </c>
      <c r="E343" s="2">
        <f t="shared" si="68"/>
        <v>-352.05762848491884</v>
      </c>
      <c r="F343">
        <f t="shared" si="69"/>
        <v>-19098.593171027438</v>
      </c>
      <c r="G343">
        <f t="shared" si="70"/>
        <v>5210.452901576743</v>
      </c>
      <c r="H343">
        <f t="shared" si="71"/>
        <v>3768.7890524160421</v>
      </c>
      <c r="I343" s="2">
        <f t="shared" si="72"/>
        <v>6430.5979785056152</v>
      </c>
      <c r="J343" s="46">
        <f t="shared" si="73"/>
        <v>434.49986341254618</v>
      </c>
      <c r="K343">
        <f t="shared" si="74"/>
        <v>15.991585239311226</v>
      </c>
      <c r="L343">
        <f t="shared" si="75"/>
        <v>3.3766016130302778E-2</v>
      </c>
      <c r="M343" s="46">
        <f t="shared" si="76"/>
        <v>15.991692183683771</v>
      </c>
      <c r="N343" s="8">
        <f t="shared" si="64"/>
        <v>-4.2622807104926373E-6</v>
      </c>
      <c r="O343" s="5">
        <f>SUM($N$41:N343)*0.1+$N$8</f>
        <v>-2.8898194004374164E-5</v>
      </c>
      <c r="P343" s="5">
        <f>SUM($O$41:O343)+0</f>
        <v>7.3069010467602113E-3</v>
      </c>
      <c r="Q343" s="8">
        <f t="shared" si="65"/>
        <v>-3.0829636470118901E-6</v>
      </c>
      <c r="R343" s="5">
        <f>SUM($Q$41:Q343)*0.1+$T$8</f>
        <v>-3.6387542570120426E-5</v>
      </c>
      <c r="S343" s="5">
        <f>SUM($R$41:R343)+0</f>
        <v>7.580822643527641E-3</v>
      </c>
      <c r="T343">
        <f t="shared" si="77"/>
        <v>4.6466750166186282E-5</v>
      </c>
      <c r="U343">
        <f t="shared" si="78"/>
        <v>1.0528992110347831E-2</v>
      </c>
      <c r="W343" s="1"/>
    </row>
    <row r="344" spans="2:23" x14ac:dyDescent="0.35">
      <c r="B344">
        <f t="shared" si="79"/>
        <v>30.300000000000161</v>
      </c>
      <c r="C344">
        <f t="shared" si="66"/>
        <v>0</v>
      </c>
      <c r="D344">
        <f t="shared" si="67"/>
        <v>254.64790894703248</v>
      </c>
      <c r="E344" s="2">
        <f t="shared" si="68"/>
        <v>-352.05762848491884</v>
      </c>
      <c r="F344">
        <f t="shared" si="69"/>
        <v>-19098.593171027438</v>
      </c>
      <c r="G344">
        <f t="shared" si="70"/>
        <v>5175.2471387282503</v>
      </c>
      <c r="H344">
        <f t="shared" si="71"/>
        <v>3743.3242615213376</v>
      </c>
      <c r="I344" s="2">
        <f t="shared" si="72"/>
        <v>6387.1479921643595</v>
      </c>
      <c r="J344" s="46">
        <f t="shared" si="73"/>
        <v>434.49986341254618</v>
      </c>
      <c r="K344">
        <f t="shared" si="74"/>
        <v>15.883533987694253</v>
      </c>
      <c r="L344">
        <f t="shared" si="75"/>
        <v>3.3766016130302778E-2</v>
      </c>
      <c r="M344" s="46">
        <f t="shared" si="76"/>
        <v>15.883641659574621</v>
      </c>
      <c r="N344" s="8">
        <f t="shared" si="64"/>
        <v>-4.2334815165028213E-6</v>
      </c>
      <c r="O344" s="5">
        <f>SUM($N$41:N344)*0.1+$N$8</f>
        <v>-2.932154215602446E-5</v>
      </c>
      <c r="P344" s="5">
        <f>SUM($O$41:O344)+0</f>
        <v>7.2775795046041867E-3</v>
      </c>
      <c r="Q344" s="8">
        <f t="shared" si="65"/>
        <v>-3.0621328115591057E-6</v>
      </c>
      <c r="R344" s="5">
        <f>SUM($Q$41:Q344)*0.1+$T$8</f>
        <v>-3.669375585127634E-5</v>
      </c>
      <c r="S344" s="5">
        <f>SUM($R$41:R344)+0</f>
        <v>7.5441288876763645E-3</v>
      </c>
      <c r="T344">
        <f t="shared" si="77"/>
        <v>4.6970038885236156E-5</v>
      </c>
      <c r="U344">
        <f t="shared" si="78"/>
        <v>1.0482225151164612E-2</v>
      </c>
      <c r="W344" s="1"/>
    </row>
    <row r="345" spans="2:23" x14ac:dyDescent="0.35">
      <c r="B345">
        <f t="shared" si="79"/>
        <v>30.400000000000162</v>
      </c>
      <c r="C345">
        <f t="shared" si="66"/>
        <v>0</v>
      </c>
      <c r="D345">
        <f t="shared" si="67"/>
        <v>254.64790894703248</v>
      </c>
      <c r="E345" s="2">
        <f t="shared" si="68"/>
        <v>-352.05762848491884</v>
      </c>
      <c r="F345">
        <f t="shared" si="69"/>
        <v>-19098.593171027438</v>
      </c>
      <c r="G345">
        <f t="shared" si="70"/>
        <v>5140.0413758797586</v>
      </c>
      <c r="H345">
        <f t="shared" si="71"/>
        <v>3717.859470626634</v>
      </c>
      <c r="I345" s="2">
        <f t="shared" si="72"/>
        <v>6343.6980058231047</v>
      </c>
      <c r="J345" s="46">
        <f t="shared" si="73"/>
        <v>434.49986341254618</v>
      </c>
      <c r="K345">
        <f t="shared" si="74"/>
        <v>15.775482736077285</v>
      </c>
      <c r="L345">
        <f t="shared" si="75"/>
        <v>3.3766016130302778E-2</v>
      </c>
      <c r="M345" s="46">
        <f t="shared" si="76"/>
        <v>15.775591145431235</v>
      </c>
      <c r="N345" s="8">
        <f t="shared" si="64"/>
        <v>-4.2046823225130061E-6</v>
      </c>
      <c r="O345" s="5">
        <f>SUM($N$41:N345)*0.1+$N$8</f>
        <v>-2.9742010388275758E-5</v>
      </c>
      <c r="P345" s="5">
        <f>SUM($O$41:O345)+0</f>
        <v>7.2478374942159113E-3</v>
      </c>
      <c r="Q345" s="8">
        <f t="shared" si="65"/>
        <v>-3.0413019761063225E-6</v>
      </c>
      <c r="R345" s="5">
        <f>SUM($Q$41:Q345)*0.1+$T$8</f>
        <v>-3.6997886048886969E-5</v>
      </c>
      <c r="S345" s="5">
        <f>SUM($R$41:R345)+0</f>
        <v>7.5071310016274779E-3</v>
      </c>
      <c r="T345">
        <f t="shared" si="77"/>
        <v>4.7470314450430265E-5</v>
      </c>
      <c r="U345">
        <f t="shared" si="78"/>
        <v>1.0434949171805215E-2</v>
      </c>
      <c r="W345" s="1"/>
    </row>
    <row r="346" spans="2:23" x14ac:dyDescent="0.35">
      <c r="B346">
        <f t="shared" si="79"/>
        <v>30.500000000000163</v>
      </c>
      <c r="C346">
        <f t="shared" si="66"/>
        <v>0</v>
      </c>
      <c r="D346">
        <f t="shared" si="67"/>
        <v>254.64790894703248</v>
      </c>
      <c r="E346" s="2">
        <f t="shared" si="68"/>
        <v>-352.05762848491884</v>
      </c>
      <c r="F346">
        <f t="shared" si="69"/>
        <v>-19098.593171027438</v>
      </c>
      <c r="G346">
        <f t="shared" si="70"/>
        <v>5104.8356130312659</v>
      </c>
      <c r="H346">
        <f t="shared" si="71"/>
        <v>3692.3946797319313</v>
      </c>
      <c r="I346" s="2">
        <f t="shared" si="72"/>
        <v>6300.24801948185</v>
      </c>
      <c r="J346" s="46">
        <f t="shared" si="73"/>
        <v>434.49986341254618</v>
      </c>
      <c r="K346">
        <f t="shared" si="74"/>
        <v>15.667431484460314</v>
      </c>
      <c r="L346">
        <f t="shared" si="75"/>
        <v>3.3766016130302778E-2</v>
      </c>
      <c r="M346" s="46">
        <f t="shared" si="76"/>
        <v>15.667540641459791</v>
      </c>
      <c r="N346" s="8">
        <f t="shared" si="64"/>
        <v>-4.1758831285231901E-6</v>
      </c>
      <c r="O346" s="5">
        <f>SUM($N$41:N346)*0.1+$N$8</f>
        <v>-3.0159598701128069E-5</v>
      </c>
      <c r="P346" s="5">
        <f>SUM($O$41:O346)+0</f>
        <v>7.2176778955147835E-3</v>
      </c>
      <c r="Q346" s="8">
        <f t="shared" si="65"/>
        <v>-3.0204711406535398E-6</v>
      </c>
      <c r="R346" s="5">
        <f>SUM($Q$41:Q346)*0.1+$T$8</f>
        <v>-3.7299933162952316E-5</v>
      </c>
      <c r="S346" s="5">
        <f>SUM($R$41:R346)+0</f>
        <v>7.4698310684645254E-3</v>
      </c>
      <c r="T346">
        <f t="shared" si="77"/>
        <v>4.7967555782776718E-5</v>
      </c>
      <c r="U346">
        <f t="shared" si="78"/>
        <v>1.0387167582878432E-2</v>
      </c>
      <c r="W346" s="1"/>
    </row>
    <row r="347" spans="2:23" x14ac:dyDescent="0.35">
      <c r="B347">
        <f t="shared" si="79"/>
        <v>30.600000000000165</v>
      </c>
      <c r="C347">
        <f t="shared" si="66"/>
        <v>0</v>
      </c>
      <c r="D347">
        <f t="shared" si="67"/>
        <v>254.64790894703248</v>
      </c>
      <c r="E347" s="2">
        <f t="shared" si="68"/>
        <v>-352.05762848491884</v>
      </c>
      <c r="F347">
        <f t="shared" si="69"/>
        <v>-19098.593171027438</v>
      </c>
      <c r="G347">
        <f t="shared" si="70"/>
        <v>5069.6298501827732</v>
      </c>
      <c r="H347">
        <f t="shared" si="71"/>
        <v>3666.9298888372277</v>
      </c>
      <c r="I347" s="2">
        <f t="shared" si="72"/>
        <v>6256.7980331405952</v>
      </c>
      <c r="J347" s="46">
        <f t="shared" si="73"/>
        <v>434.49986341254618</v>
      </c>
      <c r="K347">
        <f t="shared" si="74"/>
        <v>15.559380232843345</v>
      </c>
      <c r="L347">
        <f t="shared" si="75"/>
        <v>3.3766016130302778E-2</v>
      </c>
      <c r="M347" s="46">
        <f t="shared" si="76"/>
        <v>15.559490147872204</v>
      </c>
      <c r="N347" s="8">
        <f t="shared" si="64"/>
        <v>-4.1470839345333733E-6</v>
      </c>
      <c r="O347" s="5">
        <f>SUM($N$41:N347)*0.1+$N$8</f>
        <v>-3.0574307094581409E-5</v>
      </c>
      <c r="P347" s="5">
        <f>SUM($O$41:O347)+0</f>
        <v>7.1871035884202017E-3</v>
      </c>
      <c r="Q347" s="8">
        <f t="shared" si="65"/>
        <v>-2.9996403052007562E-6</v>
      </c>
      <c r="R347" s="5">
        <f>SUM($Q$41:Q347)*0.1+$T$8</f>
        <v>-3.7599897193472392E-5</v>
      </c>
      <c r="S347" s="5">
        <f>SUM($R$41:R347)+0</f>
        <v>7.432231171271053E-3</v>
      </c>
      <c r="T347">
        <f t="shared" si="77"/>
        <v>4.8461742883159538E-5</v>
      </c>
      <c r="U347">
        <f t="shared" si="78"/>
        <v>1.0338883797291448E-2</v>
      </c>
      <c r="W347" s="1"/>
    </row>
    <row r="348" spans="2:23" x14ac:dyDescent="0.35">
      <c r="B348">
        <f t="shared" si="79"/>
        <v>30.700000000000166</v>
      </c>
      <c r="C348">
        <f t="shared" si="66"/>
        <v>0</v>
      </c>
      <c r="D348">
        <f t="shared" si="67"/>
        <v>254.64790894703248</v>
      </c>
      <c r="E348" s="2">
        <f t="shared" si="68"/>
        <v>-352.05762848491884</v>
      </c>
      <c r="F348">
        <f t="shared" si="69"/>
        <v>-19098.593171027438</v>
      </c>
      <c r="G348">
        <f t="shared" si="70"/>
        <v>5034.4240873342806</v>
      </c>
      <c r="H348">
        <f t="shared" si="71"/>
        <v>3641.4650979425232</v>
      </c>
      <c r="I348" s="2">
        <f t="shared" si="72"/>
        <v>6213.3480467993386</v>
      </c>
      <c r="J348" s="46">
        <f t="shared" si="73"/>
        <v>434.49986341254618</v>
      </c>
      <c r="K348">
        <f t="shared" si="74"/>
        <v>15.451328981226371</v>
      </c>
      <c r="L348">
        <f t="shared" si="75"/>
        <v>3.3766016130302778E-2</v>
      </c>
      <c r="M348" s="46">
        <f t="shared" si="76"/>
        <v>15.451439664886308</v>
      </c>
      <c r="N348" s="8">
        <f t="shared" si="64"/>
        <v>-4.1182847405435573E-6</v>
      </c>
      <c r="O348" s="5">
        <f>SUM($N$41:N348)*0.1+$N$8</f>
        <v>-3.0986135568635763E-5</v>
      </c>
      <c r="P348" s="5">
        <f>SUM($O$41:O348)+0</f>
        <v>7.1561174528515662E-3</v>
      </c>
      <c r="Q348" s="8">
        <f t="shared" si="65"/>
        <v>-2.9788094697479717E-6</v>
      </c>
      <c r="R348" s="5">
        <f>SUM($Q$41:Q348)*0.1+$T$8</f>
        <v>-3.7897778140447198E-5</v>
      </c>
      <c r="S348" s="5">
        <f>SUM($R$41:R348)+0</f>
        <v>7.3943333931306057E-3</v>
      </c>
      <c r="T348">
        <f t="shared" si="77"/>
        <v>4.8952856765059501E-5</v>
      </c>
      <c r="U348">
        <f t="shared" si="78"/>
        <v>1.0290101230200467E-2</v>
      </c>
      <c r="W348" s="1"/>
    </row>
    <row r="349" spans="2:23" x14ac:dyDescent="0.35">
      <c r="B349">
        <f t="shared" si="79"/>
        <v>30.800000000000168</v>
      </c>
      <c r="C349">
        <f t="shared" si="66"/>
        <v>0</v>
      </c>
      <c r="D349">
        <f t="shared" si="67"/>
        <v>254.64790894703248</v>
      </c>
      <c r="E349" s="2">
        <f t="shared" si="68"/>
        <v>-352.05762848491884</v>
      </c>
      <c r="F349">
        <f t="shared" si="69"/>
        <v>-19098.593171027438</v>
      </c>
      <c r="G349">
        <f t="shared" si="70"/>
        <v>4999.2183244857888</v>
      </c>
      <c r="H349">
        <f t="shared" si="71"/>
        <v>3616.0003070478188</v>
      </c>
      <c r="I349" s="2">
        <f t="shared" si="72"/>
        <v>6169.8980604580829</v>
      </c>
      <c r="J349" s="46">
        <f t="shared" si="73"/>
        <v>434.49986341254618</v>
      </c>
      <c r="K349">
        <f t="shared" si="74"/>
        <v>15.343277729609401</v>
      </c>
      <c r="L349">
        <f t="shared" si="75"/>
        <v>3.3766016130302778E-2</v>
      </c>
      <c r="M349" s="46">
        <f t="shared" si="76"/>
        <v>15.343389192726089</v>
      </c>
      <c r="N349" s="8">
        <f t="shared" si="64"/>
        <v>-4.0894855465537421E-6</v>
      </c>
      <c r="O349" s="5">
        <f>SUM($N$41:N349)*0.1+$N$8</f>
        <v>-3.1395084123291144E-5</v>
      </c>
      <c r="P349" s="5">
        <f>SUM($O$41:O349)+0</f>
        <v>7.1247223687282753E-3</v>
      </c>
      <c r="Q349" s="8">
        <f t="shared" si="65"/>
        <v>-2.9579786342951877E-6</v>
      </c>
      <c r="R349" s="5">
        <f>SUM($Q$41:Q349)*0.1+$T$8</f>
        <v>-3.8193576003876721E-5</v>
      </c>
      <c r="S349" s="5">
        <f>SUM($R$41:R349)+0</f>
        <v>7.3561398171267285E-3</v>
      </c>
      <c r="T349">
        <f t="shared" si="77"/>
        <v>4.9440879392183504E-5</v>
      </c>
      <c r="U349">
        <f t="shared" si="78"/>
        <v>1.0240823298962554E-2</v>
      </c>
      <c r="W349" s="1"/>
    </row>
    <row r="350" spans="2:23" x14ac:dyDescent="0.35">
      <c r="B350">
        <f t="shared" si="79"/>
        <v>30.900000000000169</v>
      </c>
      <c r="C350">
        <f t="shared" si="66"/>
        <v>0</v>
      </c>
      <c r="D350">
        <f t="shared" si="67"/>
        <v>254.64790894703248</v>
      </c>
      <c r="E350" s="2">
        <f t="shared" si="68"/>
        <v>-352.05762848491884</v>
      </c>
      <c r="F350">
        <f t="shared" si="69"/>
        <v>-19098.593171027438</v>
      </c>
      <c r="G350">
        <f t="shared" si="70"/>
        <v>4964.0125616372961</v>
      </c>
      <c r="H350">
        <f t="shared" si="71"/>
        <v>3590.535516153117</v>
      </c>
      <c r="I350" s="2">
        <f t="shared" si="72"/>
        <v>6126.448074116829</v>
      </c>
      <c r="J350" s="46">
        <f t="shared" si="73"/>
        <v>434.49986341254618</v>
      </c>
      <c r="K350">
        <f t="shared" si="74"/>
        <v>15.235226477992434</v>
      </c>
      <c r="L350">
        <f t="shared" si="75"/>
        <v>3.3766016130302778E-2</v>
      </c>
      <c r="M350" s="46">
        <f t="shared" si="76"/>
        <v>15.235338731621876</v>
      </c>
      <c r="N350" s="8">
        <f t="shared" si="64"/>
        <v>-4.0606863525639261E-6</v>
      </c>
      <c r="O350" s="5">
        <f>SUM($N$41:N350)*0.1+$N$8</f>
        <v>-3.180115275854754E-5</v>
      </c>
      <c r="P350" s="5">
        <f>SUM($O$41:O350)+0</f>
        <v>7.0929212159697276E-3</v>
      </c>
      <c r="Q350" s="8">
        <f t="shared" si="65"/>
        <v>-2.9371477988424054E-6</v>
      </c>
      <c r="R350" s="5">
        <f>SUM($Q$41:Q350)*0.1+$T$8</f>
        <v>-3.8487290783760947E-5</v>
      </c>
      <c r="S350" s="5">
        <f>SUM($R$41:R350)+0</f>
        <v>7.3176525263429675E-3</v>
      </c>
      <c r="T350">
        <f t="shared" si="77"/>
        <v>4.9925793620595016E-5</v>
      </c>
      <c r="U350">
        <f t="shared" si="78"/>
        <v>1.019105342308866E-2</v>
      </c>
      <c r="W350" s="1"/>
    </row>
    <row r="351" spans="2:23" x14ac:dyDescent="0.35">
      <c r="B351">
        <f t="shared" si="79"/>
        <v>31.000000000000171</v>
      </c>
      <c r="C351">
        <f t="shared" si="66"/>
        <v>0</v>
      </c>
      <c r="D351">
        <f t="shared" si="67"/>
        <v>254.64790894703248</v>
      </c>
      <c r="E351" s="2">
        <f t="shared" si="68"/>
        <v>-352.05762848491884</v>
      </c>
      <c r="F351">
        <f t="shared" si="69"/>
        <v>-19098.593171027438</v>
      </c>
      <c r="G351">
        <f t="shared" si="70"/>
        <v>4928.8067987888044</v>
      </c>
      <c r="H351">
        <f t="shared" si="71"/>
        <v>3565.0707252584125</v>
      </c>
      <c r="I351" s="2">
        <f t="shared" si="72"/>
        <v>6082.9980877755734</v>
      </c>
      <c r="J351" s="46">
        <f t="shared" si="73"/>
        <v>434.49986341254618</v>
      </c>
      <c r="K351">
        <f t="shared" si="74"/>
        <v>15.127175226375462</v>
      </c>
      <c r="L351">
        <f t="shared" si="75"/>
        <v>3.3766016130302778E-2</v>
      </c>
      <c r="M351" s="46">
        <f t="shared" si="76"/>
        <v>15.127288281810571</v>
      </c>
      <c r="N351" s="8">
        <f t="shared" si="64"/>
        <v>-4.031887158574111E-6</v>
      </c>
      <c r="O351" s="5">
        <f>SUM($N$41:N351)*0.1+$N$8</f>
        <v>-3.2204341474404937E-5</v>
      </c>
      <c r="P351" s="5">
        <f>SUM($O$41:O351)+0</f>
        <v>7.0607168744953224E-3</v>
      </c>
      <c r="Q351" s="8">
        <f t="shared" si="65"/>
        <v>-2.9163169633896213E-6</v>
      </c>
      <c r="R351" s="5">
        <f>SUM($Q$41:Q351)*0.1+$T$8</f>
        <v>-3.8778922480099917E-5</v>
      </c>
      <c r="S351" s="5">
        <f>SUM($R$41:R351)+0</f>
        <v>7.2788736038628676E-3</v>
      </c>
      <c r="T351">
        <f t="shared" si="77"/>
        <v>5.0407583144976081E-5</v>
      </c>
      <c r="U351">
        <f t="shared" si="78"/>
        <v>1.0140795024197787E-2</v>
      </c>
      <c r="W351" s="1"/>
    </row>
    <row r="352" spans="2:23" x14ac:dyDescent="0.35">
      <c r="B352">
        <f t="shared" si="79"/>
        <v>31.100000000000172</v>
      </c>
      <c r="C352">
        <f t="shared" si="66"/>
        <v>0</v>
      </c>
      <c r="D352">
        <f t="shared" si="67"/>
        <v>254.64790894703248</v>
      </c>
      <c r="E352" s="2">
        <f t="shared" si="68"/>
        <v>-352.05762848491884</v>
      </c>
      <c r="F352">
        <f t="shared" si="69"/>
        <v>-19098.593171027438</v>
      </c>
      <c r="G352">
        <f t="shared" si="70"/>
        <v>4893.6010359403117</v>
      </c>
      <c r="H352">
        <f t="shared" si="71"/>
        <v>3539.605934363708</v>
      </c>
      <c r="I352" s="2">
        <f t="shared" si="72"/>
        <v>6039.5481014343177</v>
      </c>
      <c r="J352" s="46">
        <f t="shared" si="73"/>
        <v>434.49986341254618</v>
      </c>
      <c r="K352">
        <f t="shared" si="74"/>
        <v>15.019123974758491</v>
      </c>
      <c r="L352">
        <f t="shared" si="75"/>
        <v>3.3766016130302778E-2</v>
      </c>
      <c r="M352" s="46">
        <f t="shared" si="76"/>
        <v>15.019237843535912</v>
      </c>
      <c r="N352" s="8">
        <f t="shared" si="64"/>
        <v>-4.003087964584295E-6</v>
      </c>
      <c r="O352" s="5">
        <f>SUM($N$41:N352)*0.1+$N$8</f>
        <v>-3.2604650270863376E-5</v>
      </c>
      <c r="P352" s="5">
        <f>SUM($O$41:O352)+0</f>
        <v>7.0281122242244589E-3</v>
      </c>
      <c r="Q352" s="8">
        <f t="shared" si="65"/>
        <v>-2.8954861279368369E-6</v>
      </c>
      <c r="R352" s="5">
        <f>SUM($Q$41:Q352)*0.1+$T$8</f>
        <v>-3.9068471092893617E-5</v>
      </c>
      <c r="S352" s="5">
        <f>SUM($R$41:R352)+0</f>
        <v>7.239805132769974E-3</v>
      </c>
      <c r="T352">
        <f t="shared" si="77"/>
        <v>5.0886232448684731E-5</v>
      </c>
      <c r="U352">
        <f t="shared" si="78"/>
        <v>1.0090051525972289E-2</v>
      </c>
      <c r="W352" s="1"/>
    </row>
    <row r="353" spans="2:23" x14ac:dyDescent="0.35">
      <c r="B353">
        <f t="shared" si="79"/>
        <v>31.200000000000173</v>
      </c>
      <c r="C353">
        <f t="shared" si="66"/>
        <v>0</v>
      </c>
      <c r="D353">
        <f t="shared" si="67"/>
        <v>254.64790894703248</v>
      </c>
      <c r="E353" s="2">
        <f t="shared" si="68"/>
        <v>-352.05762848491884</v>
      </c>
      <c r="F353">
        <f t="shared" si="69"/>
        <v>-19098.593171027438</v>
      </c>
      <c r="G353">
        <f t="shared" si="70"/>
        <v>4858.395273091819</v>
      </c>
      <c r="H353">
        <f t="shared" si="71"/>
        <v>3514.1411434690071</v>
      </c>
      <c r="I353" s="2">
        <f t="shared" si="72"/>
        <v>5996.0981150930638</v>
      </c>
      <c r="J353" s="46">
        <f t="shared" si="73"/>
        <v>434.49986341254618</v>
      </c>
      <c r="K353">
        <f t="shared" si="74"/>
        <v>14.911072723141523</v>
      </c>
      <c r="L353">
        <f t="shared" si="75"/>
        <v>3.3766016130302778E-2</v>
      </c>
      <c r="M353" s="46">
        <f t="shared" si="76"/>
        <v>14.911187417048687</v>
      </c>
      <c r="N353" s="8">
        <f t="shared" si="64"/>
        <v>-3.974288770594479E-6</v>
      </c>
      <c r="O353" s="5">
        <f>SUM($N$41:N353)*0.1+$N$8</f>
        <v>-3.3002079147922828E-5</v>
      </c>
      <c r="P353" s="5">
        <f>SUM($O$41:O353)+0</f>
        <v>6.9951101450765364E-3</v>
      </c>
      <c r="Q353" s="8">
        <f t="shared" si="65"/>
        <v>-2.8746552924840554E-6</v>
      </c>
      <c r="R353" s="5">
        <f>SUM($Q$41:Q353)*0.1+$T$8</f>
        <v>-3.9355936622142019E-5</v>
      </c>
      <c r="S353" s="5">
        <f>SUM($R$41:R353)+0</f>
        <v>7.2004491961478317E-3</v>
      </c>
      <c r="T353">
        <f t="shared" si="77"/>
        <v>5.1361726757302679E-5</v>
      </c>
      <c r="U353">
        <f t="shared" si="78"/>
        <v>1.0038826354114242E-2</v>
      </c>
      <c r="W353" s="1"/>
    </row>
    <row r="354" spans="2:23" x14ac:dyDescent="0.35">
      <c r="B354">
        <f t="shared" si="79"/>
        <v>31.300000000000175</v>
      </c>
      <c r="C354">
        <f t="shared" si="66"/>
        <v>0</v>
      </c>
      <c r="D354">
        <f t="shared" si="67"/>
        <v>254.64790894703248</v>
      </c>
      <c r="E354" s="2">
        <f t="shared" si="68"/>
        <v>-352.05762848491884</v>
      </c>
      <c r="F354">
        <f t="shared" si="69"/>
        <v>-19098.593171027438</v>
      </c>
      <c r="G354">
        <f t="shared" si="70"/>
        <v>4823.1895102433264</v>
      </c>
      <c r="H354">
        <f t="shared" si="71"/>
        <v>3488.6763525743027</v>
      </c>
      <c r="I354" s="2">
        <f t="shared" si="72"/>
        <v>5952.6481287518081</v>
      </c>
      <c r="J354" s="46">
        <f t="shared" si="73"/>
        <v>434.49986341254618</v>
      </c>
      <c r="K354">
        <f t="shared" si="74"/>
        <v>14.803021471524552</v>
      </c>
      <c r="L354">
        <f t="shared" si="75"/>
        <v>3.3766016130302778E-2</v>
      </c>
      <c r="M354" s="46">
        <f t="shared" si="76"/>
        <v>14.803137002607011</v>
      </c>
      <c r="N354" s="8">
        <f t="shared" si="64"/>
        <v>-3.945489576604663E-6</v>
      </c>
      <c r="O354" s="5">
        <f>SUM($N$41:N354)*0.1+$N$8</f>
        <v>-3.3396628105583282E-5</v>
      </c>
      <c r="P354" s="5">
        <f>SUM($O$41:O354)+0</f>
        <v>6.9617135169709535E-3</v>
      </c>
      <c r="Q354" s="8">
        <f t="shared" si="65"/>
        <v>-2.8538244570312714E-6</v>
      </c>
      <c r="R354" s="5">
        <f>SUM($Q$41:Q354)*0.1+$T$8</f>
        <v>-3.9641319067845138E-5</v>
      </c>
      <c r="S354" s="5">
        <f>SUM($R$41:R354)+0</f>
        <v>7.1608078770799867E-3</v>
      </c>
      <c r="T354">
        <f t="shared" si="77"/>
        <v>5.1834051995395245E-5</v>
      </c>
      <c r="U354">
        <f t="shared" si="78"/>
        <v>9.9871229363028714E-3</v>
      </c>
      <c r="W354" s="1"/>
    </row>
    <row r="355" spans="2:23" x14ac:dyDescent="0.35">
      <c r="B355">
        <f t="shared" si="79"/>
        <v>31.400000000000176</v>
      </c>
      <c r="C355">
        <f t="shared" si="66"/>
        <v>0</v>
      </c>
      <c r="D355">
        <f t="shared" si="67"/>
        <v>254.64790894703248</v>
      </c>
      <c r="E355" s="2">
        <f t="shared" si="68"/>
        <v>-352.05762848491884</v>
      </c>
      <c r="F355">
        <f t="shared" si="69"/>
        <v>-19098.593171027438</v>
      </c>
      <c r="G355">
        <f t="shared" si="70"/>
        <v>4787.9837473948346</v>
      </c>
      <c r="H355">
        <f t="shared" si="71"/>
        <v>3463.2115616795982</v>
      </c>
      <c r="I355" s="2">
        <f t="shared" si="72"/>
        <v>5909.1981424105534</v>
      </c>
      <c r="J355" s="46">
        <f t="shared" si="73"/>
        <v>434.49986341254618</v>
      </c>
      <c r="K355">
        <f t="shared" si="74"/>
        <v>14.694970219907583</v>
      </c>
      <c r="L355">
        <f t="shared" si="75"/>
        <v>3.3766016130302778E-2</v>
      </c>
      <c r="M355" s="46">
        <f t="shared" si="76"/>
        <v>14.695086600476591</v>
      </c>
      <c r="N355" s="8">
        <f t="shared" si="64"/>
        <v>-3.916690382614847E-6</v>
      </c>
      <c r="O355" s="5">
        <f>SUM($N$41:N355)*0.1+$N$8</f>
        <v>-3.3788297143844776E-5</v>
      </c>
      <c r="P355" s="5">
        <f>SUM($O$41:O355)+0</f>
        <v>6.9279252198271085E-3</v>
      </c>
      <c r="Q355" s="8">
        <f t="shared" si="65"/>
        <v>-2.8329936215784869E-6</v>
      </c>
      <c r="R355" s="5">
        <f>SUM($Q$41:Q355)*0.1+$T$8</f>
        <v>-3.9924618430002974E-5</v>
      </c>
      <c r="S355" s="5">
        <f>SUM($R$41:R355)+0</f>
        <v>7.120883258649984E-3</v>
      </c>
      <c r="T355">
        <f t="shared" si="77"/>
        <v>5.23031947462302E-5</v>
      </c>
      <c r="U355">
        <f t="shared" si="78"/>
        <v>9.934944702153007E-3</v>
      </c>
      <c r="W355" s="1"/>
    </row>
    <row r="356" spans="2:23" x14ac:dyDescent="0.35">
      <c r="B356">
        <f t="shared" si="79"/>
        <v>31.500000000000178</v>
      </c>
      <c r="C356">
        <f t="shared" si="66"/>
        <v>0</v>
      </c>
      <c r="D356">
        <f t="shared" si="67"/>
        <v>254.64790894703248</v>
      </c>
      <c r="E356" s="2">
        <f t="shared" si="68"/>
        <v>-352.05762848491884</v>
      </c>
      <c r="F356">
        <f t="shared" si="69"/>
        <v>-19098.593171027438</v>
      </c>
      <c r="G356">
        <f t="shared" si="70"/>
        <v>4752.7779845463419</v>
      </c>
      <c r="H356">
        <f t="shared" si="71"/>
        <v>3437.7467707848937</v>
      </c>
      <c r="I356" s="2">
        <f t="shared" si="72"/>
        <v>5865.7481560692968</v>
      </c>
      <c r="J356" s="46">
        <f t="shared" si="73"/>
        <v>434.49986341254618</v>
      </c>
      <c r="K356">
        <f t="shared" si="74"/>
        <v>14.586918968290609</v>
      </c>
      <c r="L356">
        <f t="shared" si="75"/>
        <v>3.3766016130302778E-2</v>
      </c>
      <c r="M356" s="46">
        <f t="shared" si="76"/>
        <v>14.587036210931004</v>
      </c>
      <c r="N356" s="8">
        <f t="shared" si="64"/>
        <v>-3.887891188625031E-6</v>
      </c>
      <c r="O356" s="5">
        <f>SUM($N$41:N356)*0.1+$N$8</f>
        <v>-3.4177086262707272E-5</v>
      </c>
      <c r="P356" s="5">
        <f>SUM($O$41:O356)+0</f>
        <v>6.8937481335644016E-3</v>
      </c>
      <c r="Q356" s="8">
        <f t="shared" si="65"/>
        <v>-2.8121627861257029E-6</v>
      </c>
      <c r="R356" s="5">
        <f>SUM($Q$41:Q356)*0.1+$T$8</f>
        <v>-4.0205834708615553E-5</v>
      </c>
      <c r="S356" s="5">
        <f>SUM($R$41:R356)+0</f>
        <v>7.0806774239413686E-3</v>
      </c>
      <c r="T356">
        <f t="shared" si="77"/>
        <v>5.2769142214224489E-5</v>
      </c>
      <c r="U356">
        <f t="shared" si="78"/>
        <v>9.8822950831745377E-3</v>
      </c>
      <c r="W356" s="1"/>
    </row>
    <row r="357" spans="2:23" x14ac:dyDescent="0.35">
      <c r="B357">
        <f t="shared" si="79"/>
        <v>31.600000000000179</v>
      </c>
      <c r="C357">
        <f t="shared" si="66"/>
        <v>0</v>
      </c>
      <c r="D357">
        <f t="shared" si="67"/>
        <v>254.64790894703248</v>
      </c>
      <c r="E357" s="2">
        <f t="shared" si="68"/>
        <v>-352.05762848491884</v>
      </c>
      <c r="F357">
        <f t="shared" si="69"/>
        <v>-19098.593171027438</v>
      </c>
      <c r="G357">
        <f t="shared" si="70"/>
        <v>4717.5722216978502</v>
      </c>
      <c r="H357">
        <f t="shared" si="71"/>
        <v>3412.281979890191</v>
      </c>
      <c r="I357" s="2">
        <f t="shared" si="72"/>
        <v>5822.298169728042</v>
      </c>
      <c r="J357" s="46">
        <f t="shared" si="73"/>
        <v>434.49986341254618</v>
      </c>
      <c r="K357">
        <f t="shared" si="74"/>
        <v>14.478867716673639</v>
      </c>
      <c r="L357">
        <f t="shared" si="75"/>
        <v>3.3766016130302778E-2</v>
      </c>
      <c r="M357" s="46">
        <f t="shared" si="76"/>
        <v>14.478985834251999</v>
      </c>
      <c r="N357" s="8">
        <f t="shared" si="64"/>
        <v>-3.8590919946352158E-6</v>
      </c>
      <c r="O357" s="5">
        <f>SUM($N$41:N357)*0.1+$N$8</f>
        <v>-3.4562995462170796E-5</v>
      </c>
      <c r="P357" s="5">
        <f>SUM($O$41:O357)+0</f>
        <v>6.8591851381022305E-3</v>
      </c>
      <c r="Q357" s="8">
        <f t="shared" si="65"/>
        <v>-2.7913319506729202E-6</v>
      </c>
      <c r="R357" s="5">
        <f>SUM($Q$41:Q357)*0.1+$T$8</f>
        <v>-4.0484967903682849E-5</v>
      </c>
      <c r="S357" s="5">
        <f>SUM($R$41:R357)+0</f>
        <v>7.0401924560376857E-3</v>
      </c>
      <c r="T357">
        <f t="shared" si="77"/>
        <v>5.3231882189908234E-5</v>
      </c>
      <c r="U357">
        <f t="shared" si="78"/>
        <v>9.829177512732816E-3</v>
      </c>
      <c r="W357" s="1"/>
    </row>
    <row r="358" spans="2:23" x14ac:dyDescent="0.35">
      <c r="B358">
        <f t="shared" si="79"/>
        <v>31.70000000000018</v>
      </c>
      <c r="C358">
        <f t="shared" si="66"/>
        <v>0</v>
      </c>
      <c r="D358">
        <f t="shared" si="67"/>
        <v>254.64790894703248</v>
      </c>
      <c r="E358" s="2">
        <f t="shared" si="68"/>
        <v>-352.05762848491884</v>
      </c>
      <c r="F358">
        <f t="shared" si="69"/>
        <v>-19098.593171027438</v>
      </c>
      <c r="G358">
        <f t="shared" si="70"/>
        <v>4682.3664588493575</v>
      </c>
      <c r="H358">
        <f t="shared" si="71"/>
        <v>3386.8171889954883</v>
      </c>
      <c r="I358" s="2">
        <f t="shared" si="72"/>
        <v>5778.8481833867872</v>
      </c>
      <c r="J358" s="46">
        <f t="shared" si="73"/>
        <v>434.49986341254618</v>
      </c>
      <c r="K358">
        <f t="shared" si="74"/>
        <v>14.37081646505667</v>
      </c>
      <c r="L358">
        <f t="shared" si="75"/>
        <v>3.3766016130302778E-2</v>
      </c>
      <c r="M358" s="46">
        <f t="shared" si="76"/>
        <v>14.370935470729796</v>
      </c>
      <c r="N358" s="8">
        <f t="shared" si="64"/>
        <v>-3.8302928006453998E-6</v>
      </c>
      <c r="O358" s="5">
        <f>SUM($N$41:N358)*0.1+$N$8</f>
        <v>-3.4946024742235334E-5</v>
      </c>
      <c r="P358" s="5">
        <f>SUM($O$41:O358)+0</f>
        <v>6.8242391133599952E-3</v>
      </c>
      <c r="Q358" s="8">
        <f t="shared" si="65"/>
        <v>-2.7705011152201374E-6</v>
      </c>
      <c r="R358" s="5">
        <f>SUM($Q$41:Q358)*0.1+$T$8</f>
        <v>-4.0762018015204861E-5</v>
      </c>
      <c r="S358" s="5">
        <f>SUM($R$41:R358)+0</f>
        <v>6.9994304380224812E-3</v>
      </c>
      <c r="T358">
        <f t="shared" si="77"/>
        <v>5.3691403017213194E-5</v>
      </c>
      <c r="U358">
        <f t="shared" si="78"/>
        <v>9.7755954260100187E-3</v>
      </c>
      <c r="W358" s="1"/>
    </row>
    <row r="359" spans="2:23" x14ac:dyDescent="0.35">
      <c r="B359">
        <f t="shared" si="79"/>
        <v>31.800000000000182</v>
      </c>
      <c r="C359">
        <f t="shared" si="66"/>
        <v>0</v>
      </c>
      <c r="D359">
        <f t="shared" si="67"/>
        <v>254.64790894703248</v>
      </c>
      <c r="E359" s="2">
        <f t="shared" si="68"/>
        <v>-352.05762848491884</v>
      </c>
      <c r="F359">
        <f t="shared" si="69"/>
        <v>-19098.593171027438</v>
      </c>
      <c r="G359">
        <f t="shared" si="70"/>
        <v>4647.1606960008648</v>
      </c>
      <c r="H359">
        <f t="shared" si="71"/>
        <v>3361.3523981007838</v>
      </c>
      <c r="I359" s="2">
        <f t="shared" si="72"/>
        <v>5735.3981970455316</v>
      </c>
      <c r="J359" s="46">
        <f t="shared" si="73"/>
        <v>434.49986341254618</v>
      </c>
      <c r="K359">
        <f t="shared" si="74"/>
        <v>14.2627652134397</v>
      </c>
      <c r="L359">
        <f t="shared" si="75"/>
        <v>3.3766016130302778E-2</v>
      </c>
      <c r="M359" s="46">
        <f t="shared" si="76"/>
        <v>14.262885120663405</v>
      </c>
      <c r="N359" s="8">
        <f t="shared" si="64"/>
        <v>-3.8014936066555838E-6</v>
      </c>
      <c r="O359" s="5">
        <f>SUM($N$41:N359)*0.1+$N$8</f>
        <v>-3.5326174102900899E-5</v>
      </c>
      <c r="P359" s="5">
        <f>SUM($O$41:O359)+0</f>
        <v>6.7889129392570942E-3</v>
      </c>
      <c r="Q359" s="8">
        <f t="shared" si="65"/>
        <v>-2.749670279767353E-6</v>
      </c>
      <c r="R359" s="5">
        <f>SUM($Q$41:Q359)*0.1+$T$8</f>
        <v>-4.1036985043181576E-5</v>
      </c>
      <c r="S359" s="5">
        <f>SUM($R$41:R359)+0</f>
        <v>6.9583934529792993E-3</v>
      </c>
      <c r="T359">
        <f t="shared" si="77"/>
        <v>5.4147693562909722E-5</v>
      </c>
      <c r="U359">
        <f t="shared" si="78"/>
        <v>9.7215522599674153E-3</v>
      </c>
      <c r="W359" s="1"/>
    </row>
    <row r="360" spans="2:23" x14ac:dyDescent="0.35">
      <c r="B360">
        <f t="shared" si="79"/>
        <v>31.900000000000183</v>
      </c>
      <c r="C360">
        <f t="shared" si="66"/>
        <v>0</v>
      </c>
      <c r="D360">
        <f t="shared" si="67"/>
        <v>254.64790894703248</v>
      </c>
      <c r="E360" s="2">
        <f t="shared" si="68"/>
        <v>-352.05762848491884</v>
      </c>
      <c r="F360">
        <f t="shared" si="69"/>
        <v>-19098.593171027438</v>
      </c>
      <c r="G360">
        <f t="shared" si="70"/>
        <v>4611.9549331523722</v>
      </c>
      <c r="H360">
        <f t="shared" si="71"/>
        <v>3335.8876072060812</v>
      </c>
      <c r="I360" s="2">
        <f t="shared" si="72"/>
        <v>5691.9482107042768</v>
      </c>
      <c r="J360" s="46">
        <f t="shared" si="73"/>
        <v>434.49986341254618</v>
      </c>
      <c r="K360">
        <f t="shared" si="74"/>
        <v>14.154713961822729</v>
      </c>
      <c r="L360">
        <f t="shared" si="75"/>
        <v>3.3766016130302778E-2</v>
      </c>
      <c r="M360" s="46">
        <f t="shared" si="76"/>
        <v>14.15483478436097</v>
      </c>
      <c r="N360" s="8">
        <f t="shared" si="64"/>
        <v>-3.7726944126657678E-6</v>
      </c>
      <c r="O360" s="5">
        <f>SUM($N$41:N360)*0.1+$N$8</f>
        <v>-3.5703443544167479E-5</v>
      </c>
      <c r="P360" s="5">
        <f>SUM($O$41:O360)+0</f>
        <v>6.7532094957129269E-3</v>
      </c>
      <c r="Q360" s="8">
        <f t="shared" si="65"/>
        <v>-2.7288394443145702E-6</v>
      </c>
      <c r="R360" s="5">
        <f>SUM($Q$41:Q360)*0.1+$T$8</f>
        <v>-4.1309868987613049E-5</v>
      </c>
      <c r="S360" s="5">
        <f>SUM($R$41:R360)+0</f>
        <v>6.9170835839916858E-3</v>
      </c>
      <c r="T360">
        <f t="shared" si="77"/>
        <v>5.4600743188030958E-5</v>
      </c>
      <c r="U360">
        <f t="shared" si="78"/>
        <v>9.6670514533085273E-3</v>
      </c>
      <c r="W360" s="1"/>
    </row>
    <row r="361" spans="2:23" x14ac:dyDescent="0.35">
      <c r="B361">
        <f t="shared" si="79"/>
        <v>32.000000000000185</v>
      </c>
      <c r="C361">
        <f t="shared" si="66"/>
        <v>0</v>
      </c>
      <c r="D361">
        <f t="shared" si="67"/>
        <v>254.64790894703248</v>
      </c>
      <c r="E361" s="2">
        <f t="shared" si="68"/>
        <v>-352.05762848491884</v>
      </c>
      <c r="F361">
        <f t="shared" si="69"/>
        <v>-19098.593171027438</v>
      </c>
      <c r="G361">
        <f t="shared" si="70"/>
        <v>4576.7491703038804</v>
      </c>
      <c r="H361">
        <f t="shared" si="71"/>
        <v>3310.4228163113767</v>
      </c>
      <c r="I361" s="2">
        <f t="shared" si="72"/>
        <v>5648.4982243630211</v>
      </c>
      <c r="J361" s="46">
        <f t="shared" si="73"/>
        <v>434.49986341254618</v>
      </c>
      <c r="K361">
        <f t="shared" si="74"/>
        <v>14.046662710205759</v>
      </c>
      <c r="L361">
        <f t="shared" si="75"/>
        <v>3.3766016130302778E-2</v>
      </c>
      <c r="M361" s="46">
        <f t="shared" si="76"/>
        <v>14.046784462140113</v>
      </c>
      <c r="N361" s="8">
        <f t="shared" ref="N361:N424" si="80">-G361/($G$18*$B$31)</f>
        <v>-3.7438952186759523E-6</v>
      </c>
      <c r="O361" s="5">
        <f>SUM($N$41:N361)*0.1+$N$8</f>
        <v>-3.6077833066035074E-5</v>
      </c>
      <c r="P361" s="5">
        <f>SUM($O$41:O361)+0</f>
        <v>6.7171316626468917E-3</v>
      </c>
      <c r="Q361" s="8">
        <f t="shared" ref="Q361:Q424" si="81">-H361/($G$18*$B$31)</f>
        <v>-2.7080086088617858E-6</v>
      </c>
      <c r="R361" s="5">
        <f>SUM($Q$41:Q361)*0.1+$T$8</f>
        <v>-4.1580669848499224E-5</v>
      </c>
      <c r="S361" s="5">
        <f>SUM($R$41:R361)+0</f>
        <v>6.8755029141431868E-3</v>
      </c>
      <c r="T361">
        <f t="shared" si="77"/>
        <v>5.5050541721136458E-5</v>
      </c>
      <c r="U361">
        <f t="shared" si="78"/>
        <v>9.6120964464431399E-3</v>
      </c>
      <c r="W361" s="1"/>
    </row>
    <row r="362" spans="2:23" x14ac:dyDescent="0.35">
      <c r="B362">
        <f t="shared" si="79"/>
        <v>32.100000000000186</v>
      </c>
      <c r="C362">
        <f t="shared" ref="C362:C425" si="82">IF(B362&lt;$G$6,$B$14,$B$14+$B$12)</f>
        <v>0</v>
      </c>
      <c r="D362">
        <f t="shared" ref="D362:D425" si="83">IF(B362&lt;18, $B$15, $B$15+$B$11 )</f>
        <v>254.64790894703248</v>
      </c>
      <c r="E362" s="2">
        <f t="shared" ref="E362:E425" si="84">IF(B362&lt;18, $B$16, $B$16+$B$13 )</f>
        <v>-352.05762848491884</v>
      </c>
      <c r="F362">
        <f t="shared" ref="F362:F425" si="85">IF(B362&lt;18,0,-$G$7*$B$11)</f>
        <v>-19098.593171027438</v>
      </c>
      <c r="G362">
        <f t="shared" ref="G362:G425" si="86">IF(B362&lt;$G$6,    $B$16*B362,    $B$16*B362-(-B362+$G$6)*$B$13+$G$7*$B$12)</f>
        <v>4541.5434074553878</v>
      </c>
      <c r="H362">
        <f t="shared" ref="H362:H425" si="87">IF(B362&lt;$G$6,-B362*$B$15,-B362*$B$15+(-B362+$G$6)*$B$11)</f>
        <v>3284.9580254166722</v>
      </c>
      <c r="I362" s="2">
        <f t="shared" ref="I362:I425" si="88">SQRT(H362*H362+G362*G362)</f>
        <v>5605.0482380217654</v>
      </c>
      <c r="J362" s="46">
        <f t="shared" ref="J362:J425" si="89">SQRT(D362*D362+E362*E362)</f>
        <v>434.49986341254618</v>
      </c>
      <c r="K362">
        <f t="shared" ref="K362:K425" si="90">32*I362/(PI()*$G$11^3)</f>
        <v>13.938611458588786</v>
      </c>
      <c r="L362">
        <f t="shared" ref="L362:L425" si="91">16*J362/(PI()*$G$11^4)</f>
        <v>3.3766016130302778E-2</v>
      </c>
      <c r="M362" s="46">
        <f t="shared" ref="M362:M425" si="92">SQRT(K362^2+3*L362^2)</f>
        <v>13.93873415432831</v>
      </c>
      <c r="N362" s="8">
        <f t="shared" si="80"/>
        <v>-3.7150960246861363E-6</v>
      </c>
      <c r="O362" s="5">
        <f>SUM($N$41:N362)*0.1+$N$8</f>
        <v>-3.6449342668503683E-5</v>
      </c>
      <c r="P362" s="5">
        <f>SUM($O$41:O362)+0</f>
        <v>6.6806823199783878E-3</v>
      </c>
      <c r="Q362" s="8">
        <f t="shared" si="81"/>
        <v>-2.6871777734090017E-6</v>
      </c>
      <c r="R362" s="5">
        <f>SUM($Q$41:Q362)*0.1+$T$8</f>
        <v>-4.1849387625840129E-5</v>
      </c>
      <c r="S362" s="5">
        <f>SUM($R$41:R362)+0</f>
        <v>6.8336535265173465E-3</v>
      </c>
      <c r="T362">
        <f t="shared" ref="T362:T425" si="93">SQRT(SUMSQ(O362,R362))</f>
        <v>5.5497079433280307E-5</v>
      </c>
      <c r="U362">
        <f t="shared" ref="U362:U425" si="94">SQRT(SUMSQ(S362,P362))</f>
        <v>9.5566906814521721E-3</v>
      </c>
      <c r="W362" s="1"/>
    </row>
    <row r="363" spans="2:23" x14ac:dyDescent="0.35">
      <c r="B363">
        <f t="shared" ref="B363:B426" si="95">B362+0.1</f>
        <v>32.200000000000188</v>
      </c>
      <c r="C363">
        <f t="shared" si="82"/>
        <v>0</v>
      </c>
      <c r="D363">
        <f t="shared" si="83"/>
        <v>254.64790894703248</v>
      </c>
      <c r="E363" s="2">
        <f t="shared" si="84"/>
        <v>-352.05762848491884</v>
      </c>
      <c r="F363">
        <f t="shared" si="85"/>
        <v>-19098.593171027438</v>
      </c>
      <c r="G363">
        <f t="shared" si="86"/>
        <v>4506.337644606896</v>
      </c>
      <c r="H363">
        <f t="shared" si="87"/>
        <v>3259.4932345219695</v>
      </c>
      <c r="I363" s="2">
        <f t="shared" si="88"/>
        <v>5561.5982516805107</v>
      </c>
      <c r="J363" s="46">
        <f t="shared" si="89"/>
        <v>434.49986341254618</v>
      </c>
      <c r="K363">
        <f t="shared" si="90"/>
        <v>13.830560206971818</v>
      </c>
      <c r="L363">
        <f t="shared" si="91"/>
        <v>3.3766016130302778E-2</v>
      </c>
      <c r="M363" s="46">
        <f t="shared" si="92"/>
        <v>13.830683861263269</v>
      </c>
      <c r="N363" s="8">
        <f t="shared" si="80"/>
        <v>-3.6862968306963211E-6</v>
      </c>
      <c r="O363" s="5">
        <f>SUM($N$41:N363)*0.1+$N$8</f>
        <v>-3.6817972351573306E-5</v>
      </c>
      <c r="P363" s="5">
        <f>SUM($O$41:O363)+0</f>
        <v>6.6438643476268147E-3</v>
      </c>
      <c r="Q363" s="8">
        <f t="shared" si="81"/>
        <v>-2.666346937956219E-6</v>
      </c>
      <c r="R363" s="5">
        <f>SUM($Q$41:Q363)*0.1+$T$8</f>
        <v>-4.2116022319635738E-5</v>
      </c>
      <c r="S363" s="5">
        <f>SUM($R$41:R363)+0</f>
        <v>6.7915375041977108E-3</v>
      </c>
      <c r="T363">
        <f t="shared" si="93"/>
        <v>5.594034701455893E-5</v>
      </c>
      <c r="U363">
        <f t="shared" si="94"/>
        <v>9.5008376020533445E-3</v>
      </c>
      <c r="W363" s="1"/>
    </row>
    <row r="364" spans="2:23" x14ac:dyDescent="0.35">
      <c r="B364">
        <f t="shared" si="95"/>
        <v>32.300000000000189</v>
      </c>
      <c r="C364">
        <f t="shared" si="82"/>
        <v>0</v>
      </c>
      <c r="D364">
        <f t="shared" si="83"/>
        <v>254.64790894703248</v>
      </c>
      <c r="E364" s="2">
        <f t="shared" si="84"/>
        <v>-352.05762848491884</v>
      </c>
      <c r="F364">
        <f t="shared" si="85"/>
        <v>-19098.593171027438</v>
      </c>
      <c r="G364">
        <f t="shared" si="86"/>
        <v>4471.1318817584033</v>
      </c>
      <c r="H364">
        <f t="shared" si="87"/>
        <v>3234.0284436272668</v>
      </c>
      <c r="I364" s="2">
        <f t="shared" si="88"/>
        <v>5518.1482653392559</v>
      </c>
      <c r="J364" s="46">
        <f t="shared" si="89"/>
        <v>434.49986341254618</v>
      </c>
      <c r="K364">
        <f t="shared" si="90"/>
        <v>13.722508955354847</v>
      </c>
      <c r="L364">
        <f t="shared" si="91"/>
        <v>3.3766016130302778E-2</v>
      </c>
      <c r="M364" s="46">
        <f t="shared" si="92"/>
        <v>13.722633583293328</v>
      </c>
      <c r="N364" s="8">
        <f t="shared" si="80"/>
        <v>-3.6574976367065051E-6</v>
      </c>
      <c r="O364" s="5">
        <f>SUM($N$41:N364)*0.1+$N$8</f>
        <v>-3.7183722115243957E-5</v>
      </c>
      <c r="P364" s="5">
        <f>SUM($O$41:O364)+0</f>
        <v>6.6066806255115707E-3</v>
      </c>
      <c r="Q364" s="8">
        <f t="shared" si="81"/>
        <v>-2.6455161025034362E-6</v>
      </c>
      <c r="R364" s="5">
        <f>SUM($Q$41:Q364)*0.1+$T$8</f>
        <v>-4.238057392988609E-5</v>
      </c>
      <c r="S364" s="5">
        <f>SUM($R$41:R364)+0</f>
        <v>6.7491569302678247E-3</v>
      </c>
      <c r="T364">
        <f t="shared" si="93"/>
        <v>5.6380335552125113E-5</v>
      </c>
      <c r="U364">
        <f t="shared" si="94"/>
        <v>9.4445406535676561E-3</v>
      </c>
      <c r="W364" s="1"/>
    </row>
    <row r="365" spans="2:23" x14ac:dyDescent="0.35">
      <c r="B365">
        <f t="shared" si="95"/>
        <v>32.40000000000019</v>
      </c>
      <c r="C365">
        <f t="shared" si="82"/>
        <v>0</v>
      </c>
      <c r="D365">
        <f t="shared" si="83"/>
        <v>254.64790894703248</v>
      </c>
      <c r="E365" s="2">
        <f t="shared" si="84"/>
        <v>-352.05762848491884</v>
      </c>
      <c r="F365">
        <f t="shared" si="85"/>
        <v>-19098.593171027438</v>
      </c>
      <c r="G365">
        <f t="shared" si="86"/>
        <v>4435.9261189099107</v>
      </c>
      <c r="H365">
        <f t="shared" si="87"/>
        <v>3208.5636527325623</v>
      </c>
      <c r="I365" s="2">
        <f t="shared" si="88"/>
        <v>5474.6982789980002</v>
      </c>
      <c r="J365" s="46">
        <f t="shared" si="89"/>
        <v>434.49986341254618</v>
      </c>
      <c r="K365">
        <f t="shared" si="90"/>
        <v>13.614457703737877</v>
      </c>
      <c r="L365">
        <f t="shared" si="91"/>
        <v>3.3766016130302778E-2</v>
      </c>
      <c r="M365" s="46">
        <f t="shared" si="92"/>
        <v>13.614583320777893</v>
      </c>
      <c r="N365" s="8">
        <f t="shared" si="80"/>
        <v>-3.6286984427166891E-6</v>
      </c>
      <c r="O365" s="5">
        <f>SUM($N$41:N365)*0.1+$N$8</f>
        <v>-3.7546591959515635E-5</v>
      </c>
      <c r="P365" s="5">
        <f>SUM($O$41:O365)+0</f>
        <v>6.5691340335520551E-3</v>
      </c>
      <c r="Q365" s="8">
        <f t="shared" si="81"/>
        <v>-2.6246852670506518E-6</v>
      </c>
      <c r="R365" s="5">
        <f>SUM($Q$41:Q365)*0.1+$T$8</f>
        <v>-4.2643042456591158E-5</v>
      </c>
      <c r="S365" s="5">
        <f>SUM($R$41:R365)+0</f>
        <v>6.7065138878112333E-3</v>
      </c>
      <c r="T365">
        <f t="shared" si="93"/>
        <v>5.6817036509562871E-5</v>
      </c>
      <c r="U365">
        <f t="shared" si="94"/>
        <v>9.3878032828866222E-3</v>
      </c>
      <c r="W365" s="1"/>
    </row>
    <row r="366" spans="2:23" x14ac:dyDescent="0.35">
      <c r="B366">
        <f t="shared" si="95"/>
        <v>32.500000000000192</v>
      </c>
      <c r="C366">
        <f t="shared" si="82"/>
        <v>0</v>
      </c>
      <c r="D366">
        <f t="shared" si="83"/>
        <v>254.64790894703248</v>
      </c>
      <c r="E366" s="2">
        <f t="shared" si="84"/>
        <v>-352.05762848491884</v>
      </c>
      <c r="F366">
        <f t="shared" si="85"/>
        <v>-19098.593171027438</v>
      </c>
      <c r="G366">
        <f t="shared" si="86"/>
        <v>4400.720356061418</v>
      </c>
      <c r="H366">
        <f t="shared" si="87"/>
        <v>3183.0988618378578</v>
      </c>
      <c r="I366" s="2">
        <f t="shared" si="88"/>
        <v>5431.2482926567445</v>
      </c>
      <c r="J366" s="46">
        <f t="shared" si="89"/>
        <v>434.49986341254618</v>
      </c>
      <c r="K366">
        <f t="shared" si="90"/>
        <v>13.506406452120904</v>
      </c>
      <c r="L366">
        <f t="shared" si="91"/>
        <v>3.3766016130302778E-2</v>
      </c>
      <c r="M366" s="46">
        <f t="shared" si="92"/>
        <v>13.506533074087855</v>
      </c>
      <c r="N366" s="8">
        <f t="shared" si="80"/>
        <v>-3.5998992487268727E-6</v>
      </c>
      <c r="O366" s="5">
        <f>SUM($N$41:N366)*0.1+$N$8</f>
        <v>-3.7906581884388315E-5</v>
      </c>
      <c r="P366" s="5">
        <f>SUM($O$41:O366)+0</f>
        <v>6.5312274516676665E-3</v>
      </c>
      <c r="Q366" s="8">
        <f t="shared" si="81"/>
        <v>-2.6038544315978673E-6</v>
      </c>
      <c r="R366" s="5">
        <f>SUM($Q$41:Q366)*0.1+$T$8</f>
        <v>-4.2903427899750943E-5</v>
      </c>
      <c r="S366" s="5">
        <f>SUM($R$41:R366)+0</f>
        <v>6.6636104599114825E-3</v>
      </c>
      <c r="T366">
        <f t="shared" si="93"/>
        <v>5.7250441707527145E-5</v>
      </c>
      <c r="U366">
        <f t="shared" si="94"/>
        <v>9.3306289384402722E-3</v>
      </c>
      <c r="W366" s="1"/>
    </row>
    <row r="367" spans="2:23" x14ac:dyDescent="0.35">
      <c r="B367">
        <f t="shared" si="95"/>
        <v>32.600000000000193</v>
      </c>
      <c r="C367">
        <f t="shared" si="82"/>
        <v>0</v>
      </c>
      <c r="D367">
        <f t="shared" si="83"/>
        <v>254.64790894703248</v>
      </c>
      <c r="E367" s="2">
        <f t="shared" si="84"/>
        <v>-352.05762848491884</v>
      </c>
      <c r="F367">
        <f t="shared" si="85"/>
        <v>-19098.593171027438</v>
      </c>
      <c r="G367">
        <f t="shared" si="86"/>
        <v>4365.5145932129253</v>
      </c>
      <c r="H367">
        <f t="shared" si="87"/>
        <v>3157.6340709431533</v>
      </c>
      <c r="I367" s="2">
        <f t="shared" si="88"/>
        <v>5387.7983063154879</v>
      </c>
      <c r="J367" s="46">
        <f t="shared" si="89"/>
        <v>434.49986341254618</v>
      </c>
      <c r="K367">
        <f t="shared" si="90"/>
        <v>13.39835520050393</v>
      </c>
      <c r="L367">
        <f t="shared" si="91"/>
        <v>3.3766016130302778E-2</v>
      </c>
      <c r="M367" s="46">
        <f t="shared" si="92"/>
        <v>13.398482843606088</v>
      </c>
      <c r="N367" s="8">
        <f t="shared" si="80"/>
        <v>-3.5711000547370567E-6</v>
      </c>
      <c r="O367" s="5">
        <f>SUM($N$41:N367)*0.1+$N$8</f>
        <v>-3.8263691889862023E-5</v>
      </c>
      <c r="P367" s="5">
        <f>SUM($O$41:O367)+0</f>
        <v>6.4929637597778041E-3</v>
      </c>
      <c r="Q367" s="8">
        <f t="shared" si="81"/>
        <v>-2.5830235961450833E-6</v>
      </c>
      <c r="R367" s="5">
        <f>SUM($Q$41:Q367)*0.1+$T$8</f>
        <v>-4.3161730259365445E-5</v>
      </c>
      <c r="S367" s="5">
        <f>SUM($R$41:R367)+0</f>
        <v>6.6204487296521175E-3</v>
      </c>
      <c r="T367">
        <f t="shared" si="93"/>
        <v>5.768054330555942E-5</v>
      </c>
      <c r="U367">
        <f t="shared" si="94"/>
        <v>9.2730210701658742E-3</v>
      </c>
      <c r="W367" s="1"/>
    </row>
    <row r="368" spans="2:23" x14ac:dyDescent="0.35">
      <c r="B368">
        <f t="shared" si="95"/>
        <v>32.700000000000195</v>
      </c>
      <c r="C368">
        <f t="shared" si="82"/>
        <v>0</v>
      </c>
      <c r="D368">
        <f t="shared" si="83"/>
        <v>254.64790894703248</v>
      </c>
      <c r="E368" s="2">
        <f t="shared" si="84"/>
        <v>-352.05762848491884</v>
      </c>
      <c r="F368">
        <f t="shared" si="85"/>
        <v>-19098.593171027438</v>
      </c>
      <c r="G368">
        <f t="shared" si="86"/>
        <v>4330.3088303644336</v>
      </c>
      <c r="H368">
        <f t="shared" si="87"/>
        <v>3132.1692800484525</v>
      </c>
      <c r="I368" s="2">
        <f t="shared" si="88"/>
        <v>5344.348319974235</v>
      </c>
      <c r="J368" s="46">
        <f t="shared" si="89"/>
        <v>434.49986341254618</v>
      </c>
      <c r="K368">
        <f t="shared" si="90"/>
        <v>13.290303948886967</v>
      </c>
      <c r="L368">
        <f t="shared" si="91"/>
        <v>3.3766016130302778E-2</v>
      </c>
      <c r="M368" s="46">
        <f t="shared" si="92"/>
        <v>13.290432629727915</v>
      </c>
      <c r="N368" s="8">
        <f t="shared" si="80"/>
        <v>-3.5423008607472416E-6</v>
      </c>
      <c r="O368" s="5">
        <f>SUM($N$41:N368)*0.1+$N$8</f>
        <v>-3.8617921975936745E-5</v>
      </c>
      <c r="P368" s="5">
        <f>SUM($O$41:O368)+0</f>
        <v>6.4543458378018672E-3</v>
      </c>
      <c r="Q368" s="8">
        <f t="shared" si="81"/>
        <v>-2.5621927606923018E-6</v>
      </c>
      <c r="R368" s="5">
        <f>SUM($Q$41:Q368)*0.1+$T$8</f>
        <v>-4.341794953543469E-5</v>
      </c>
      <c r="S368" s="5">
        <f>SUM($R$41:R368)+0</f>
        <v>6.5770307801166824E-3</v>
      </c>
      <c r="T368">
        <f t="shared" si="93"/>
        <v>5.8107333784997327E-5</v>
      </c>
      <c r="U368">
        <f t="shared" si="94"/>
        <v>9.2149831294773693E-3</v>
      </c>
      <c r="W368" s="1"/>
    </row>
    <row r="369" spans="2:23" x14ac:dyDescent="0.35">
      <c r="B369">
        <f t="shared" si="95"/>
        <v>32.800000000000196</v>
      </c>
      <c r="C369">
        <f t="shared" si="82"/>
        <v>0</v>
      </c>
      <c r="D369">
        <f t="shared" si="83"/>
        <v>254.64790894703248</v>
      </c>
      <c r="E369" s="2">
        <f t="shared" si="84"/>
        <v>-352.05762848491884</v>
      </c>
      <c r="F369">
        <f t="shared" si="85"/>
        <v>-19098.593171027438</v>
      </c>
      <c r="G369">
        <f t="shared" si="86"/>
        <v>4295.1030675159418</v>
      </c>
      <c r="H369">
        <f t="shared" si="87"/>
        <v>3106.704489153748</v>
      </c>
      <c r="I369" s="2">
        <f t="shared" si="88"/>
        <v>5300.8983336329793</v>
      </c>
      <c r="J369" s="46">
        <f t="shared" si="89"/>
        <v>434.49986341254618</v>
      </c>
      <c r="K369">
        <f t="shared" si="90"/>
        <v>13.182252697269995</v>
      </c>
      <c r="L369">
        <f t="shared" si="91"/>
        <v>3.3766016130302778E-2</v>
      </c>
      <c r="M369" s="46">
        <f t="shared" si="92"/>
        <v>13.182382432861596</v>
      </c>
      <c r="N369" s="8">
        <f t="shared" si="80"/>
        <v>-3.513501666757426E-6</v>
      </c>
      <c r="O369" s="5">
        <f>SUM($N$41:N369)*0.1+$N$8</f>
        <v>-3.8969272142612494E-5</v>
      </c>
      <c r="P369" s="5">
        <f>SUM($O$41:O369)+0</f>
        <v>6.4153765656592551E-3</v>
      </c>
      <c r="Q369" s="8">
        <f t="shared" si="81"/>
        <v>-2.5413619252395178E-6</v>
      </c>
      <c r="R369" s="5">
        <f>SUM($Q$41:Q369)*0.1+$T$8</f>
        <v>-4.3672085727958638E-5</v>
      </c>
      <c r="S369" s="5">
        <f>SUM($R$41:R369)+0</f>
        <v>6.533358694388724E-3</v>
      </c>
      <c r="T369">
        <f t="shared" si="93"/>
        <v>5.8530805932903087E-5</v>
      </c>
      <c r="U369">
        <f t="shared" si="94"/>
        <v>9.1565185692355083E-3</v>
      </c>
      <c r="W369" s="1"/>
    </row>
    <row r="370" spans="2:23" x14ac:dyDescent="0.35">
      <c r="B370">
        <f t="shared" si="95"/>
        <v>32.900000000000198</v>
      </c>
      <c r="C370">
        <f t="shared" si="82"/>
        <v>0</v>
      </c>
      <c r="D370">
        <f t="shared" si="83"/>
        <v>254.64790894703248</v>
      </c>
      <c r="E370" s="2">
        <f t="shared" si="84"/>
        <v>-352.05762848491884</v>
      </c>
      <c r="F370">
        <f t="shared" si="85"/>
        <v>-19098.593171027438</v>
      </c>
      <c r="G370">
        <f t="shared" si="86"/>
        <v>4259.8973046674491</v>
      </c>
      <c r="H370">
        <f t="shared" si="87"/>
        <v>3081.2396982590435</v>
      </c>
      <c r="I370" s="2">
        <f t="shared" si="88"/>
        <v>5257.4483472917236</v>
      </c>
      <c r="J370" s="46">
        <f t="shared" si="89"/>
        <v>434.49986341254618</v>
      </c>
      <c r="K370">
        <f t="shared" si="90"/>
        <v>13.074201445653022</v>
      </c>
      <c r="L370">
        <f t="shared" si="91"/>
        <v>3.3766016130302778E-2</v>
      </c>
      <c r="M370" s="46">
        <f t="shared" si="92"/>
        <v>13.074332253428912</v>
      </c>
      <c r="N370" s="8">
        <f t="shared" si="80"/>
        <v>-3.48470247276761E-6</v>
      </c>
      <c r="O370" s="5">
        <f>SUM($N$41:N370)*0.1+$N$8</f>
        <v>-3.9317742389889245E-5</v>
      </c>
      <c r="P370" s="5">
        <f>SUM($O$41:O370)+0</f>
        <v>6.3760588232693654E-3</v>
      </c>
      <c r="Q370" s="8">
        <f t="shared" si="81"/>
        <v>-2.5205310897867334E-6</v>
      </c>
      <c r="R370" s="5">
        <f>SUM($Q$41:Q370)*0.1+$T$8</f>
        <v>-4.3924138836937316E-5</v>
      </c>
      <c r="S370" s="5">
        <f>SUM($R$41:R370)+0</f>
        <v>6.4894345555517865E-3</v>
      </c>
      <c r="T370">
        <f t="shared" si="93"/>
        <v>5.895095282694113E-5</v>
      </c>
      <c r="U370">
        <f t="shared" si="94"/>
        <v>9.0976308437186407E-3</v>
      </c>
      <c r="W370" s="1"/>
    </row>
    <row r="371" spans="2:23" x14ac:dyDescent="0.35">
      <c r="B371">
        <f t="shared" si="95"/>
        <v>33.000000000000199</v>
      </c>
      <c r="C371">
        <f t="shared" si="82"/>
        <v>0</v>
      </c>
      <c r="D371">
        <f t="shared" si="83"/>
        <v>254.64790894703248</v>
      </c>
      <c r="E371" s="2">
        <f t="shared" si="84"/>
        <v>-352.05762848491884</v>
      </c>
      <c r="F371">
        <f t="shared" si="85"/>
        <v>-19098.593171027438</v>
      </c>
      <c r="G371">
        <f t="shared" si="86"/>
        <v>4224.6915418189565</v>
      </c>
      <c r="H371">
        <f t="shared" si="87"/>
        <v>3055.7749073643408</v>
      </c>
      <c r="I371" s="2">
        <f t="shared" si="88"/>
        <v>5213.9983609504689</v>
      </c>
      <c r="J371" s="46">
        <f t="shared" si="89"/>
        <v>434.49986341254618</v>
      </c>
      <c r="K371">
        <f t="shared" si="90"/>
        <v>12.966150194036054</v>
      </c>
      <c r="L371">
        <f t="shared" si="91"/>
        <v>3.3766016130302778E-2</v>
      </c>
      <c r="M371" s="46">
        <f t="shared" si="92"/>
        <v>12.966282091865699</v>
      </c>
      <c r="N371" s="8">
        <f t="shared" si="80"/>
        <v>-3.455903278777794E-6</v>
      </c>
      <c r="O371" s="5">
        <f>SUM($N$41:N371)*0.1+$N$8</f>
        <v>-3.9663332717767037E-5</v>
      </c>
      <c r="P371" s="5">
        <f>SUM($O$41:O371)+0</f>
        <v>6.3363954905515983E-3</v>
      </c>
      <c r="Q371" s="8">
        <f t="shared" si="81"/>
        <v>-2.4997002543339506E-6</v>
      </c>
      <c r="R371" s="5">
        <f>SUM($Q$41:Q371)*0.1+$T$8</f>
        <v>-4.4174108862370698E-5</v>
      </c>
      <c r="S371" s="5">
        <f>SUM($R$41:R371)+0</f>
        <v>6.4452604466894159E-3</v>
      </c>
      <c r="T371">
        <f t="shared" si="93"/>
        <v>5.9367767821140675E-5</v>
      </c>
      <c r="U371">
        <f t="shared" si="94"/>
        <v>9.0383234085941889E-3</v>
      </c>
      <c r="W371" s="1"/>
    </row>
    <row r="372" spans="2:23" x14ac:dyDescent="0.35">
      <c r="B372">
        <f t="shared" si="95"/>
        <v>33.1000000000002</v>
      </c>
      <c r="C372">
        <f t="shared" si="82"/>
        <v>0</v>
      </c>
      <c r="D372">
        <f t="shared" si="83"/>
        <v>254.64790894703248</v>
      </c>
      <c r="E372" s="2">
        <f t="shared" si="84"/>
        <v>-352.05762848491884</v>
      </c>
      <c r="F372">
        <f t="shared" si="85"/>
        <v>-19098.593171027438</v>
      </c>
      <c r="G372">
        <f t="shared" si="86"/>
        <v>4189.4857789704638</v>
      </c>
      <c r="H372">
        <f t="shared" si="87"/>
        <v>3030.3101164696382</v>
      </c>
      <c r="I372" s="2">
        <f t="shared" si="88"/>
        <v>5170.5483746092141</v>
      </c>
      <c r="J372" s="46">
        <f t="shared" si="89"/>
        <v>434.49986341254618</v>
      </c>
      <c r="K372">
        <f t="shared" si="90"/>
        <v>12.858098942419085</v>
      </c>
      <c r="L372">
        <f t="shared" si="91"/>
        <v>3.3766016130302778E-2</v>
      </c>
      <c r="M372" s="46">
        <f t="shared" si="92"/>
        <v>12.858231948622436</v>
      </c>
      <c r="N372" s="8">
        <f t="shared" si="80"/>
        <v>-3.427104084787978E-6</v>
      </c>
      <c r="O372" s="5">
        <f>SUM($N$41:N372)*0.1+$N$8</f>
        <v>-4.000604312624583E-5</v>
      </c>
      <c r="P372" s="5">
        <f>SUM($O$41:O372)+0</f>
        <v>6.2963894474253523E-3</v>
      </c>
      <c r="Q372" s="8">
        <f t="shared" si="81"/>
        <v>-2.4788694188811679E-6</v>
      </c>
      <c r="R372" s="5">
        <f>SUM($Q$41:Q372)*0.1+$T$8</f>
        <v>-4.4421995804258836E-5</v>
      </c>
      <c r="S372" s="5">
        <f>SUM($R$41:R372)+0</f>
        <v>6.4008384508851572E-3</v>
      </c>
      <c r="T372">
        <f t="shared" si="93"/>
        <v>5.9781244532483857E-5</v>
      </c>
      <c r="U372">
        <f t="shared" si="94"/>
        <v>8.978599720890738E-3</v>
      </c>
      <c r="W372" s="1"/>
    </row>
    <row r="373" spans="2:23" x14ac:dyDescent="0.35">
      <c r="B373">
        <f t="shared" si="95"/>
        <v>33.200000000000202</v>
      </c>
      <c r="C373">
        <f t="shared" si="82"/>
        <v>0</v>
      </c>
      <c r="D373">
        <f t="shared" si="83"/>
        <v>254.64790894703248</v>
      </c>
      <c r="E373" s="2">
        <f t="shared" si="84"/>
        <v>-352.05762848491884</v>
      </c>
      <c r="F373">
        <f t="shared" si="85"/>
        <v>-19098.593171027438</v>
      </c>
      <c r="G373">
        <f t="shared" si="86"/>
        <v>4154.2800161219711</v>
      </c>
      <c r="H373">
        <f t="shared" si="87"/>
        <v>3004.8453255749337</v>
      </c>
      <c r="I373" s="2">
        <f t="shared" si="88"/>
        <v>5127.0983882679584</v>
      </c>
      <c r="J373" s="46">
        <f t="shared" si="89"/>
        <v>434.49986341254618</v>
      </c>
      <c r="K373">
        <f t="shared" si="90"/>
        <v>12.750047690802113</v>
      </c>
      <c r="L373">
        <f t="shared" si="91"/>
        <v>3.3766016130302778E-2</v>
      </c>
      <c r="M373" s="46">
        <f t="shared" si="92"/>
        <v>12.750181824164871</v>
      </c>
      <c r="N373" s="8">
        <f t="shared" si="80"/>
        <v>-3.398304890798162E-6</v>
      </c>
      <c r="O373" s="5">
        <f>SUM($N$41:N373)*0.1+$N$8</f>
        <v>-4.034587361532565E-5</v>
      </c>
      <c r="P373" s="5">
        <f>SUM($O$41:O373)+0</f>
        <v>6.2560435738100266E-3</v>
      </c>
      <c r="Q373" s="8">
        <f t="shared" si="81"/>
        <v>-2.4580385834283834E-6</v>
      </c>
      <c r="R373" s="5">
        <f>SUM($Q$41:Q373)*0.1+$T$8</f>
        <v>-4.4667799662601677E-5</v>
      </c>
      <c r="S373" s="5">
        <f>SUM($R$41:R373)+0</f>
        <v>6.3561706512225554E-3</v>
      </c>
      <c r="T373">
        <f t="shared" si="93"/>
        <v>6.0191376828264603E-5</v>
      </c>
      <c r="U373">
        <f t="shared" si="94"/>
        <v>8.9184632389707526E-3</v>
      </c>
      <c r="W373" s="1"/>
    </row>
    <row r="374" spans="2:23" x14ac:dyDescent="0.35">
      <c r="B374">
        <f t="shared" si="95"/>
        <v>33.300000000000203</v>
      </c>
      <c r="C374">
        <f t="shared" si="82"/>
        <v>0</v>
      </c>
      <c r="D374">
        <f t="shared" si="83"/>
        <v>254.64790894703248</v>
      </c>
      <c r="E374" s="2">
        <f t="shared" si="84"/>
        <v>-352.05762848491884</v>
      </c>
      <c r="F374">
        <f t="shared" si="85"/>
        <v>-19098.593171027438</v>
      </c>
      <c r="G374">
        <f t="shared" si="86"/>
        <v>4119.0742532734785</v>
      </c>
      <c r="H374">
        <f t="shared" si="87"/>
        <v>2979.3805346802292</v>
      </c>
      <c r="I374" s="2">
        <f t="shared" si="88"/>
        <v>5083.6484019267018</v>
      </c>
      <c r="J374" s="46">
        <f t="shared" si="89"/>
        <v>434.49986341254618</v>
      </c>
      <c r="K374">
        <f t="shared" si="90"/>
        <v>12.641996439185139</v>
      </c>
      <c r="L374">
        <f t="shared" si="91"/>
        <v>3.3766016130302778E-2</v>
      </c>
      <c r="M374" s="46">
        <f t="shared" si="92"/>
        <v>12.64213171897468</v>
      </c>
      <c r="N374" s="8">
        <f t="shared" si="80"/>
        <v>-3.369505696808346E-6</v>
      </c>
      <c r="O374" s="5">
        <f>SUM($N$41:N374)*0.1+$N$8</f>
        <v>-4.0682824185006485E-5</v>
      </c>
      <c r="P374" s="5">
        <f>SUM($O$41:O374)+0</f>
        <v>6.2153607496250197E-3</v>
      </c>
      <c r="Q374" s="8">
        <f t="shared" si="81"/>
        <v>-2.4372077479755994E-6</v>
      </c>
      <c r="R374" s="5">
        <f>SUM($Q$41:Q374)*0.1+$T$8</f>
        <v>-4.4911520437399235E-5</v>
      </c>
      <c r="S374" s="5">
        <f>SUM($R$41:R374)+0</f>
        <v>6.3112591307851566E-3</v>
      </c>
      <c r="T374">
        <f t="shared" si="93"/>
        <v>6.0598158814167598E-5</v>
      </c>
      <c r="U374">
        <f t="shared" si="94"/>
        <v>8.8579174225039085E-3</v>
      </c>
      <c r="W374" s="1"/>
    </row>
    <row r="375" spans="2:23" x14ac:dyDescent="0.35">
      <c r="B375">
        <f t="shared" si="95"/>
        <v>33.400000000000205</v>
      </c>
      <c r="C375">
        <f t="shared" si="82"/>
        <v>0</v>
      </c>
      <c r="D375">
        <f t="shared" si="83"/>
        <v>254.64790894703248</v>
      </c>
      <c r="E375" s="2">
        <f t="shared" si="84"/>
        <v>-352.05762848491884</v>
      </c>
      <c r="F375">
        <f t="shared" si="85"/>
        <v>-19098.593171027438</v>
      </c>
      <c r="G375">
        <f t="shared" si="86"/>
        <v>4083.8684904249876</v>
      </c>
      <c r="H375">
        <f t="shared" si="87"/>
        <v>2953.9157437855265</v>
      </c>
      <c r="I375" s="2">
        <f t="shared" si="88"/>
        <v>5040.1984155854489</v>
      </c>
      <c r="J375" s="46">
        <f t="shared" si="89"/>
        <v>434.49986341254618</v>
      </c>
      <c r="K375">
        <f t="shared" si="90"/>
        <v>12.533945187568175</v>
      </c>
      <c r="L375">
        <f t="shared" si="91"/>
        <v>3.3766016130302778E-2</v>
      </c>
      <c r="M375" s="46">
        <f t="shared" si="92"/>
        <v>12.534081633550157</v>
      </c>
      <c r="N375" s="8">
        <f t="shared" si="80"/>
        <v>-3.3407065028185313E-6</v>
      </c>
      <c r="O375" s="5">
        <f>SUM($N$41:N375)*0.1+$N$8</f>
        <v>-4.1016894835288335E-5</v>
      </c>
      <c r="P375" s="5">
        <f>SUM($O$41:O375)+0</f>
        <v>6.1743438547897317E-3</v>
      </c>
      <c r="Q375" s="8">
        <f t="shared" si="81"/>
        <v>-2.4163769125228166E-6</v>
      </c>
      <c r="R375" s="5">
        <f>SUM($Q$41:Q375)*0.1+$T$8</f>
        <v>-4.5153158128651509E-5</v>
      </c>
      <c r="S375" s="5">
        <f>SUM($R$41:R375)+0</f>
        <v>6.2661059726565049E-3</v>
      </c>
      <c r="T375">
        <f t="shared" si="93"/>
        <v>6.1001584823020056E-5</v>
      </c>
      <c r="U375">
        <f t="shared" si="94"/>
        <v>8.7969657324410023E-3</v>
      </c>
      <c r="W375" s="1"/>
    </row>
    <row r="376" spans="2:23" x14ac:dyDescent="0.35">
      <c r="B376">
        <f t="shared" si="95"/>
        <v>33.500000000000206</v>
      </c>
      <c r="C376">
        <f t="shared" si="82"/>
        <v>0</v>
      </c>
      <c r="D376">
        <f t="shared" si="83"/>
        <v>254.64790894703248</v>
      </c>
      <c r="E376" s="2">
        <f t="shared" si="84"/>
        <v>-352.05762848491884</v>
      </c>
      <c r="F376">
        <f t="shared" si="85"/>
        <v>-19098.593171027438</v>
      </c>
      <c r="G376">
        <f t="shared" si="86"/>
        <v>4048.6627275764949</v>
      </c>
      <c r="H376">
        <f t="shared" si="87"/>
        <v>2928.450952890822</v>
      </c>
      <c r="I376" s="2">
        <f t="shared" si="88"/>
        <v>4996.7484292441932</v>
      </c>
      <c r="J376" s="46">
        <f t="shared" si="89"/>
        <v>434.49986341254618</v>
      </c>
      <c r="K376">
        <f t="shared" si="90"/>
        <v>12.425893935951203</v>
      </c>
      <c r="L376">
        <f t="shared" si="91"/>
        <v>3.3766016130302778E-2</v>
      </c>
      <c r="M376" s="46">
        <f t="shared" si="92"/>
        <v>12.4260315684069</v>
      </c>
      <c r="N376" s="8">
        <f t="shared" si="80"/>
        <v>-3.3119073088287153E-6</v>
      </c>
      <c r="O376" s="5">
        <f>SUM($N$41:N376)*0.1+$N$8</f>
        <v>-4.1348085566171212E-5</v>
      </c>
      <c r="P376" s="5">
        <f>SUM($O$41:O376)+0</f>
        <v>6.1329957692235603E-3</v>
      </c>
      <c r="Q376" s="8">
        <f t="shared" si="81"/>
        <v>-2.3955460770700322E-6</v>
      </c>
      <c r="R376" s="5">
        <f>SUM($Q$41:Q376)*0.1+$T$8</f>
        <v>-4.53927127363585E-5</v>
      </c>
      <c r="S376" s="5">
        <f>SUM($R$41:R376)+0</f>
        <v>6.2207132599201463E-3</v>
      </c>
      <c r="T376">
        <f t="shared" si="93"/>
        <v>6.1401649404173005E-5</v>
      </c>
      <c r="U376">
        <f t="shared" si="94"/>
        <v>8.7356116309884341E-3</v>
      </c>
      <c r="W376" s="1"/>
    </row>
    <row r="377" spans="2:23" x14ac:dyDescent="0.35">
      <c r="B377">
        <f t="shared" si="95"/>
        <v>33.600000000000207</v>
      </c>
      <c r="C377">
        <f t="shared" si="82"/>
        <v>0</v>
      </c>
      <c r="D377">
        <f t="shared" si="83"/>
        <v>254.64790894703248</v>
      </c>
      <c r="E377" s="2">
        <f t="shared" si="84"/>
        <v>-352.05762848491884</v>
      </c>
      <c r="F377">
        <f t="shared" si="85"/>
        <v>-19098.593171027438</v>
      </c>
      <c r="G377">
        <f t="shared" si="86"/>
        <v>4013.4569647280023</v>
      </c>
      <c r="H377">
        <f t="shared" si="87"/>
        <v>2902.9861619961193</v>
      </c>
      <c r="I377" s="2">
        <f t="shared" si="88"/>
        <v>4953.2984429029375</v>
      </c>
      <c r="J377" s="46">
        <f t="shared" si="89"/>
        <v>434.49986341254618</v>
      </c>
      <c r="K377">
        <f t="shared" si="90"/>
        <v>12.317842684334231</v>
      </c>
      <c r="L377">
        <f t="shared" si="91"/>
        <v>3.3766016130302778E-2</v>
      </c>
      <c r="M377" s="46">
        <f t="shared" si="92"/>
        <v>12.317981524078622</v>
      </c>
      <c r="N377" s="8">
        <f t="shared" si="80"/>
        <v>-3.2831081148388993E-6</v>
      </c>
      <c r="O377" s="5">
        <f>SUM($N$41:N377)*0.1+$N$8</f>
        <v>-4.167639637765509E-5</v>
      </c>
      <c r="P377" s="5">
        <f>SUM($O$41:O377)+0</f>
        <v>6.0913193728459056E-3</v>
      </c>
      <c r="Q377" s="8">
        <f t="shared" si="81"/>
        <v>-2.3747152416172494E-6</v>
      </c>
      <c r="R377" s="5">
        <f>SUM($Q$41:Q377)*0.1+$T$8</f>
        <v>-4.5630184260520235E-5</v>
      </c>
      <c r="S377" s="5">
        <f>SUM($R$41:R377)+0</f>
        <v>6.1750830756596257E-3</v>
      </c>
      <c r="T377">
        <f t="shared" si="93"/>
        <v>6.1798347313471514E-5</v>
      </c>
      <c r="U377">
        <f t="shared" si="94"/>
        <v>8.6738585815832724E-3</v>
      </c>
      <c r="W377" s="1"/>
    </row>
    <row r="378" spans="2:23" x14ac:dyDescent="0.35">
      <c r="B378">
        <f t="shared" si="95"/>
        <v>33.700000000000209</v>
      </c>
      <c r="C378">
        <f t="shared" si="82"/>
        <v>0</v>
      </c>
      <c r="D378">
        <f t="shared" si="83"/>
        <v>254.64790894703248</v>
      </c>
      <c r="E378" s="2">
        <f t="shared" si="84"/>
        <v>-352.05762848491884</v>
      </c>
      <c r="F378">
        <f t="shared" si="85"/>
        <v>-19098.593171027438</v>
      </c>
      <c r="G378">
        <f t="shared" si="86"/>
        <v>3978.2512018795096</v>
      </c>
      <c r="H378">
        <f t="shared" si="87"/>
        <v>2877.5213711014148</v>
      </c>
      <c r="I378" s="2">
        <f t="shared" si="88"/>
        <v>4909.8484565616818</v>
      </c>
      <c r="J378" s="46">
        <f t="shared" si="89"/>
        <v>434.49986341254618</v>
      </c>
      <c r="K378">
        <f t="shared" si="90"/>
        <v>12.20979143271726</v>
      </c>
      <c r="L378">
        <f t="shared" si="91"/>
        <v>3.3766016130302778E-2</v>
      </c>
      <c r="M378" s="46">
        <f t="shared" si="92"/>
        <v>12.209931501117921</v>
      </c>
      <c r="N378" s="8">
        <f t="shared" si="80"/>
        <v>-3.2543089208490828E-6</v>
      </c>
      <c r="O378" s="5">
        <f>SUM($N$41:N378)*0.1+$N$8</f>
        <v>-4.2001827269739996E-5</v>
      </c>
      <c r="P378" s="5">
        <f>SUM($O$41:O378)+0</f>
        <v>6.0493175455761652E-3</v>
      </c>
      <c r="Q378" s="8">
        <f t="shared" si="81"/>
        <v>-2.353884406164465E-6</v>
      </c>
      <c r="R378" s="5">
        <f>SUM($Q$41:Q378)*0.1+$T$8</f>
        <v>-4.5865572701136686E-5</v>
      </c>
      <c r="S378" s="5">
        <f>SUM($R$41:R378)+0</f>
        <v>6.1292175029584893E-3</v>
      </c>
      <c r="T378">
        <f t="shared" si="93"/>
        <v>6.2191673503776446E-5</v>
      </c>
      <c r="U378">
        <f t="shared" si="94"/>
        <v>8.6117100488688272E-3</v>
      </c>
      <c r="W378" s="1"/>
    </row>
    <row r="379" spans="2:23" x14ac:dyDescent="0.35">
      <c r="B379">
        <f t="shared" si="95"/>
        <v>33.80000000000021</v>
      </c>
      <c r="C379">
        <f t="shared" si="82"/>
        <v>0</v>
      </c>
      <c r="D379">
        <f t="shared" si="83"/>
        <v>254.64790894703248</v>
      </c>
      <c r="E379" s="2">
        <f t="shared" si="84"/>
        <v>-352.05762848491884</v>
      </c>
      <c r="F379">
        <f t="shared" si="85"/>
        <v>-19098.593171027438</v>
      </c>
      <c r="G379">
        <f t="shared" si="86"/>
        <v>3943.0454390310169</v>
      </c>
      <c r="H379">
        <f t="shared" si="87"/>
        <v>2852.0565802067122</v>
      </c>
      <c r="I379" s="2">
        <f t="shared" si="88"/>
        <v>4866.398470220427</v>
      </c>
      <c r="J379" s="46">
        <f t="shared" si="89"/>
        <v>434.49986341254618</v>
      </c>
      <c r="K379">
        <f t="shared" si="90"/>
        <v>12.101740181100292</v>
      </c>
      <c r="L379">
        <f t="shared" si="91"/>
        <v>3.3766016130302778E-2</v>
      </c>
      <c r="M379" s="46">
        <f t="shared" si="92"/>
        <v>12.101881500097134</v>
      </c>
      <c r="N379" s="8">
        <f t="shared" si="80"/>
        <v>-3.2255097268592669E-6</v>
      </c>
      <c r="O379" s="5">
        <f>SUM($N$41:N379)*0.1+$N$8</f>
        <v>-4.2324378242425929E-5</v>
      </c>
      <c r="P379" s="5">
        <f>SUM($O$41:O379)+0</f>
        <v>6.0069931673337393E-3</v>
      </c>
      <c r="Q379" s="8">
        <f t="shared" si="81"/>
        <v>-2.3330535707116822E-6</v>
      </c>
      <c r="R379" s="5">
        <f>SUM($Q$41:Q379)*0.1+$T$8</f>
        <v>-4.6098878058207853E-5</v>
      </c>
      <c r="S379" s="5">
        <f>SUM($R$41:R379)+0</f>
        <v>6.083118624900281E-3</v>
      </c>
      <c r="T379">
        <f t="shared" si="93"/>
        <v>6.2581623116003107E-5</v>
      </c>
      <c r="U379">
        <f t="shared" si="94"/>
        <v>8.5491694986707875E-3</v>
      </c>
      <c r="W379" s="1"/>
    </row>
    <row r="380" spans="2:23" x14ac:dyDescent="0.35">
      <c r="B380">
        <f t="shared" si="95"/>
        <v>33.900000000000212</v>
      </c>
      <c r="C380">
        <f t="shared" si="82"/>
        <v>0</v>
      </c>
      <c r="D380">
        <f t="shared" si="83"/>
        <v>254.64790894703248</v>
      </c>
      <c r="E380" s="2">
        <f t="shared" si="84"/>
        <v>-352.05762848491884</v>
      </c>
      <c r="F380">
        <f t="shared" si="85"/>
        <v>-19098.593171027438</v>
      </c>
      <c r="G380">
        <f t="shared" si="86"/>
        <v>3907.8396761825243</v>
      </c>
      <c r="H380">
        <f t="shared" si="87"/>
        <v>2826.5917893120077</v>
      </c>
      <c r="I380" s="2">
        <f t="shared" si="88"/>
        <v>4822.9484838791705</v>
      </c>
      <c r="J380" s="46">
        <f t="shared" si="89"/>
        <v>434.49986341254618</v>
      </c>
      <c r="K380">
        <f t="shared" si="90"/>
        <v>11.993688929483318</v>
      </c>
      <c r="L380">
        <f t="shared" si="91"/>
        <v>3.3766016130302778E-2</v>
      </c>
      <c r="M380" s="46">
        <f t="shared" si="92"/>
        <v>11.993831521609208</v>
      </c>
      <c r="N380" s="8">
        <f t="shared" si="80"/>
        <v>-3.1967105328694509E-6</v>
      </c>
      <c r="O380" s="5">
        <f>SUM($N$41:N380)*0.1+$N$8</f>
        <v>-4.2644049295712864E-5</v>
      </c>
      <c r="P380" s="5">
        <f>SUM($O$41:O380)+0</f>
        <v>5.9643491180380263E-3</v>
      </c>
      <c r="Q380" s="8">
        <f t="shared" si="81"/>
        <v>-2.3122227352588982E-6</v>
      </c>
      <c r="R380" s="5">
        <f>SUM($Q$41:Q380)*0.1+$T$8</f>
        <v>-4.6330100331733737E-5</v>
      </c>
      <c r="S380" s="5">
        <f>SUM($R$41:R380)+0</f>
        <v>6.036788524568547E-3</v>
      </c>
      <c r="T380">
        <f t="shared" si="93"/>
        <v>6.296819147064416E-5</v>
      </c>
      <c r="U380">
        <f t="shared" si="94"/>
        <v>8.4862403979738561E-3</v>
      </c>
      <c r="W380" s="1"/>
    </row>
    <row r="381" spans="2:23" x14ac:dyDescent="0.35">
      <c r="B381">
        <f t="shared" si="95"/>
        <v>34.000000000000213</v>
      </c>
      <c r="C381">
        <f t="shared" si="82"/>
        <v>0</v>
      </c>
      <c r="D381">
        <f t="shared" si="83"/>
        <v>254.64790894703248</v>
      </c>
      <c r="E381" s="2">
        <f t="shared" si="84"/>
        <v>-352.05762848491884</v>
      </c>
      <c r="F381">
        <f t="shared" si="85"/>
        <v>-19098.593171027438</v>
      </c>
      <c r="G381">
        <f t="shared" si="86"/>
        <v>3872.6339133340316</v>
      </c>
      <c r="H381">
        <f t="shared" si="87"/>
        <v>2801.1269984173032</v>
      </c>
      <c r="I381" s="2">
        <f t="shared" si="88"/>
        <v>4779.4984975379148</v>
      </c>
      <c r="J381" s="46">
        <f t="shared" si="89"/>
        <v>434.49986341254618</v>
      </c>
      <c r="K381">
        <f t="shared" si="90"/>
        <v>11.885637677866345</v>
      </c>
      <c r="L381">
        <f t="shared" si="91"/>
        <v>3.3766016130302778E-2</v>
      </c>
      <c r="M381" s="46">
        <f t="shared" si="92"/>
        <v>11.885781566268667</v>
      </c>
      <c r="N381" s="8">
        <f t="shared" si="80"/>
        <v>-3.1679113388796349E-6</v>
      </c>
      <c r="O381" s="5">
        <f>SUM($N$41:N381)*0.1+$N$8</f>
        <v>-4.296084042960084E-5</v>
      </c>
      <c r="P381" s="5">
        <f>SUM($O$41:O381)+0</f>
        <v>5.9213882776084255E-3</v>
      </c>
      <c r="Q381" s="8">
        <f t="shared" si="81"/>
        <v>-2.2913918998061138E-6</v>
      </c>
      <c r="R381" s="5">
        <f>SUM($Q$41:Q381)*0.1+$T$8</f>
        <v>-4.6559239521714351E-5</v>
      </c>
      <c r="S381" s="5">
        <f>SUM($R$41:R381)+0</f>
        <v>5.9902292850468331E-3</v>
      </c>
      <c r="T381">
        <f t="shared" si="93"/>
        <v>6.3351374059747068E-5</v>
      </c>
      <c r="U381">
        <f t="shared" si="94"/>
        <v>8.4229262148989032E-3</v>
      </c>
      <c r="W381" s="1"/>
    </row>
    <row r="382" spans="2:23" x14ac:dyDescent="0.35">
      <c r="B382">
        <f t="shared" si="95"/>
        <v>34.100000000000215</v>
      </c>
      <c r="C382">
        <f t="shared" si="82"/>
        <v>0</v>
      </c>
      <c r="D382">
        <f t="shared" si="83"/>
        <v>254.64790894703248</v>
      </c>
      <c r="E382" s="2">
        <f t="shared" si="84"/>
        <v>-352.05762848491884</v>
      </c>
      <c r="F382">
        <f t="shared" si="85"/>
        <v>-19098.593171027438</v>
      </c>
      <c r="G382">
        <f t="shared" si="86"/>
        <v>3837.4281504855408</v>
      </c>
      <c r="H382">
        <f t="shared" si="87"/>
        <v>2775.6622075226023</v>
      </c>
      <c r="I382" s="2">
        <f t="shared" si="88"/>
        <v>4736.0485111966627</v>
      </c>
      <c r="J382" s="46">
        <f t="shared" si="89"/>
        <v>434.49986341254618</v>
      </c>
      <c r="K382">
        <f t="shared" si="90"/>
        <v>11.777586426249384</v>
      </c>
      <c r="L382">
        <f t="shared" si="91"/>
        <v>3.3766016130302778E-2</v>
      </c>
      <c r="M382" s="46">
        <f t="shared" si="92"/>
        <v>11.777731634712589</v>
      </c>
      <c r="N382" s="8">
        <f t="shared" si="80"/>
        <v>-3.1391121448898201E-6</v>
      </c>
      <c r="O382" s="5">
        <f>SUM($N$41:N382)*0.1+$N$8</f>
        <v>-4.3274751644089817E-5</v>
      </c>
      <c r="P382" s="5">
        <f>SUM($O$41:O382)+0</f>
        <v>5.8781135259643354E-3</v>
      </c>
      <c r="Q382" s="8">
        <f t="shared" si="81"/>
        <v>-2.2705610643533327E-6</v>
      </c>
      <c r="R382" s="5">
        <f>SUM($Q$41:Q382)*0.1+$T$8</f>
        <v>-4.6786295628149682E-5</v>
      </c>
      <c r="S382" s="5">
        <f>SUM($R$41:R382)+0</f>
        <v>5.9434429894186834E-3</v>
      </c>
      <c r="T382">
        <f t="shared" si="93"/>
        <v>6.3731166539317889E-5</v>
      </c>
      <c r="U382">
        <f t="shared" si="94"/>
        <v>8.3592304186805959E-3</v>
      </c>
      <c r="W382" s="1"/>
    </row>
    <row r="383" spans="2:23" x14ac:dyDescent="0.35">
      <c r="B383">
        <f t="shared" si="95"/>
        <v>34.200000000000216</v>
      </c>
      <c r="C383">
        <f t="shared" si="82"/>
        <v>0</v>
      </c>
      <c r="D383">
        <f t="shared" si="83"/>
        <v>254.64790894703248</v>
      </c>
      <c r="E383" s="2">
        <f t="shared" si="84"/>
        <v>-352.05762848491884</v>
      </c>
      <c r="F383">
        <f t="shared" si="85"/>
        <v>-19098.593171027438</v>
      </c>
      <c r="G383">
        <f t="shared" si="86"/>
        <v>3802.2223876370481</v>
      </c>
      <c r="H383">
        <f t="shared" si="87"/>
        <v>2750.1974166278978</v>
      </c>
      <c r="I383" s="2">
        <f t="shared" si="88"/>
        <v>4692.5985248554061</v>
      </c>
      <c r="J383" s="46">
        <f t="shared" si="89"/>
        <v>434.49986341254618</v>
      </c>
      <c r="K383">
        <f t="shared" si="90"/>
        <v>11.66953517463241</v>
      </c>
      <c r="L383">
        <f t="shared" si="91"/>
        <v>3.3766016130302778E-2</v>
      </c>
      <c r="M383" s="46">
        <f t="shared" si="92"/>
        <v>11.669681727601615</v>
      </c>
      <c r="N383" s="8">
        <f t="shared" si="80"/>
        <v>-3.1103129509000041E-6</v>
      </c>
      <c r="O383" s="5">
        <f>SUM($N$41:N383)*0.1+$N$8</f>
        <v>-4.3585782939179821E-5</v>
      </c>
      <c r="P383" s="5">
        <f>SUM($O$41:O383)+0</f>
        <v>5.8345277430251552E-3</v>
      </c>
      <c r="Q383" s="8">
        <f t="shared" si="81"/>
        <v>-2.2497302289005483E-6</v>
      </c>
      <c r="R383" s="5">
        <f>SUM($Q$41:Q383)*0.1+$T$8</f>
        <v>-4.7011268651039743E-5</v>
      </c>
      <c r="S383" s="5">
        <f>SUM($R$41:R383)+0</f>
        <v>5.8964317207676441E-3</v>
      </c>
      <c r="T383">
        <f t="shared" si="93"/>
        <v>6.4107564722125672E-5</v>
      </c>
      <c r="U383">
        <f t="shared" si="94"/>
        <v>8.2951564796455227E-3</v>
      </c>
      <c r="W383" s="1"/>
    </row>
    <row r="384" spans="2:23" x14ac:dyDescent="0.35">
      <c r="B384">
        <f t="shared" si="95"/>
        <v>34.300000000000217</v>
      </c>
      <c r="C384">
        <f t="shared" si="82"/>
        <v>0</v>
      </c>
      <c r="D384">
        <f t="shared" si="83"/>
        <v>254.64790894703248</v>
      </c>
      <c r="E384" s="2">
        <f t="shared" si="84"/>
        <v>-352.05762848491884</v>
      </c>
      <c r="F384">
        <f t="shared" si="85"/>
        <v>-19098.593171027438</v>
      </c>
      <c r="G384">
        <f t="shared" si="86"/>
        <v>3767.0166247885554</v>
      </c>
      <c r="H384">
        <f t="shared" si="87"/>
        <v>2724.7326257331933</v>
      </c>
      <c r="I384" s="2">
        <f t="shared" si="88"/>
        <v>4649.1485385141505</v>
      </c>
      <c r="J384" s="46">
        <f t="shared" si="89"/>
        <v>434.49986341254618</v>
      </c>
      <c r="K384">
        <f t="shared" si="90"/>
        <v>11.561483923015437</v>
      </c>
      <c r="L384">
        <f t="shared" si="91"/>
        <v>3.3766016130302778E-2</v>
      </c>
      <c r="M384" s="46">
        <f t="shared" si="92"/>
        <v>11.561631845621118</v>
      </c>
      <c r="N384" s="8">
        <f t="shared" si="80"/>
        <v>-3.0815137569101881E-6</v>
      </c>
      <c r="O384" s="5">
        <f>SUM($N$41:N384)*0.1+$N$8</f>
        <v>-4.389393431487084E-5</v>
      </c>
      <c r="P384" s="5">
        <f>SUM($O$41:O384)+0</f>
        <v>5.7906338087102844E-3</v>
      </c>
      <c r="Q384" s="8">
        <f t="shared" si="81"/>
        <v>-2.2288993934477638E-6</v>
      </c>
      <c r="R384" s="5">
        <f>SUM($Q$41:Q384)*0.1+$T$8</f>
        <v>-4.7234158590384506E-5</v>
      </c>
      <c r="S384" s="5">
        <f>SUM($R$41:R384)+0</f>
        <v>5.8491975621772592E-3</v>
      </c>
      <c r="T384">
        <f t="shared" si="93"/>
        <v>6.4480564570882834E-5</v>
      </c>
      <c r="U384">
        <f t="shared" si="94"/>
        <v>8.2307078691907769E-3</v>
      </c>
      <c r="W384" s="1"/>
    </row>
    <row r="385" spans="2:23" x14ac:dyDescent="0.35">
      <c r="B385">
        <f t="shared" si="95"/>
        <v>34.400000000000219</v>
      </c>
      <c r="C385">
        <f t="shared" si="82"/>
        <v>0</v>
      </c>
      <c r="D385">
        <f t="shared" si="83"/>
        <v>254.64790894703248</v>
      </c>
      <c r="E385" s="2">
        <f t="shared" si="84"/>
        <v>-352.05762848491884</v>
      </c>
      <c r="F385">
        <f t="shared" si="85"/>
        <v>-19098.593171027438</v>
      </c>
      <c r="G385">
        <f t="shared" si="86"/>
        <v>3731.8108619400628</v>
      </c>
      <c r="H385">
        <f t="shared" si="87"/>
        <v>2699.2678348384889</v>
      </c>
      <c r="I385" s="2">
        <f t="shared" si="88"/>
        <v>4605.6985521728948</v>
      </c>
      <c r="J385" s="46">
        <f t="shared" si="89"/>
        <v>434.49986341254618</v>
      </c>
      <c r="K385">
        <f t="shared" si="90"/>
        <v>11.453432671398467</v>
      </c>
      <c r="L385">
        <f t="shared" si="91"/>
        <v>3.3766016130302778E-2</v>
      </c>
      <c r="M385" s="46">
        <f t="shared" si="92"/>
        <v>11.45358198948232</v>
      </c>
      <c r="N385" s="8">
        <f t="shared" si="80"/>
        <v>-3.0527145629203721E-6</v>
      </c>
      <c r="O385" s="5">
        <f>SUM($N$41:N385)*0.1+$N$8</f>
        <v>-4.4199205771162874E-5</v>
      </c>
      <c r="P385" s="5">
        <f>SUM($O$41:O385)+0</f>
        <v>5.7464346029391213E-3</v>
      </c>
      <c r="Q385" s="8">
        <f t="shared" si="81"/>
        <v>-2.2080685579949798E-6</v>
      </c>
      <c r="R385" s="5">
        <f>SUM($Q$41:Q385)*0.1+$T$8</f>
        <v>-4.7454965446184014E-5</v>
      </c>
      <c r="S385" s="5">
        <f>SUM($R$41:R385)+0</f>
        <v>5.8017425967310755E-3</v>
      </c>
      <c r="T385">
        <f t="shared" si="93"/>
        <v>6.4850162191779569E-5</v>
      </c>
      <c r="U385">
        <f t="shared" si="94"/>
        <v>8.1658880597630015E-3</v>
      </c>
      <c r="W385" s="1"/>
    </row>
    <row r="386" spans="2:23" x14ac:dyDescent="0.35">
      <c r="B386">
        <f t="shared" si="95"/>
        <v>34.50000000000022</v>
      </c>
      <c r="C386">
        <f t="shared" si="82"/>
        <v>0</v>
      </c>
      <c r="D386">
        <f t="shared" si="83"/>
        <v>254.64790894703248</v>
      </c>
      <c r="E386" s="2">
        <f t="shared" si="84"/>
        <v>-352.05762848491884</v>
      </c>
      <c r="F386">
        <f t="shared" si="85"/>
        <v>-19098.593171027438</v>
      </c>
      <c r="G386">
        <f t="shared" si="86"/>
        <v>3696.605099091571</v>
      </c>
      <c r="H386">
        <f t="shared" si="87"/>
        <v>2673.8030439437862</v>
      </c>
      <c r="I386" s="2">
        <f t="shared" si="88"/>
        <v>4562.24856583164</v>
      </c>
      <c r="J386" s="46">
        <f t="shared" si="89"/>
        <v>434.49986341254618</v>
      </c>
      <c r="K386">
        <f t="shared" si="90"/>
        <v>11.345381419781496</v>
      </c>
      <c r="L386">
        <f t="shared" si="91"/>
        <v>3.3766016130302778E-2</v>
      </c>
      <c r="M386" s="46">
        <f t="shared" si="92"/>
        <v>11.345532159923533</v>
      </c>
      <c r="N386" s="8">
        <f t="shared" si="80"/>
        <v>-3.0239153689305566E-6</v>
      </c>
      <c r="O386" s="5">
        <f>SUM($N$41:N386)*0.1+$N$8</f>
        <v>-4.4501597308055921E-5</v>
      </c>
      <c r="P386" s="5">
        <f>SUM($O$41:O386)+0</f>
        <v>5.7019330056310652E-3</v>
      </c>
      <c r="Q386" s="8">
        <f t="shared" si="81"/>
        <v>-2.1872377225421971E-6</v>
      </c>
      <c r="R386" s="5">
        <f>SUM($Q$41:Q386)*0.1+$T$8</f>
        <v>-4.7673689218438237E-5</v>
      </c>
      <c r="S386" s="5">
        <f>SUM($R$41:R386)+0</f>
        <v>5.7540689075126373E-3</v>
      </c>
      <c r="T386">
        <f t="shared" si="93"/>
        <v>6.5216353828350483E-5</v>
      </c>
      <c r="U386">
        <f t="shared" si="94"/>
        <v>8.1007005248378717E-3</v>
      </c>
      <c r="W386" s="1"/>
    </row>
    <row r="387" spans="2:23" x14ac:dyDescent="0.35">
      <c r="B387">
        <f t="shared" si="95"/>
        <v>34.600000000000222</v>
      </c>
      <c r="C387">
        <f t="shared" si="82"/>
        <v>0</v>
      </c>
      <c r="D387">
        <f t="shared" si="83"/>
        <v>254.64790894703248</v>
      </c>
      <c r="E387" s="2">
        <f t="shared" si="84"/>
        <v>-352.05762848491884</v>
      </c>
      <c r="F387">
        <f t="shared" si="85"/>
        <v>-19098.593171027438</v>
      </c>
      <c r="G387">
        <f t="shared" si="86"/>
        <v>3661.3993362430783</v>
      </c>
      <c r="H387">
        <f t="shared" si="87"/>
        <v>2648.3382530490835</v>
      </c>
      <c r="I387" s="2">
        <f t="shared" si="88"/>
        <v>4518.7985794903852</v>
      </c>
      <c r="J387" s="46">
        <f t="shared" si="89"/>
        <v>434.49986341254618</v>
      </c>
      <c r="K387">
        <f t="shared" si="90"/>
        <v>11.237330168164528</v>
      </c>
      <c r="L387">
        <f t="shared" si="91"/>
        <v>3.3766016130302778E-2</v>
      </c>
      <c r="M387" s="46">
        <f t="shared" si="92"/>
        <v>11.237482357711469</v>
      </c>
      <c r="N387" s="8">
        <f t="shared" si="80"/>
        <v>-2.9951161749407406E-6</v>
      </c>
      <c r="O387" s="5">
        <f>SUM($N$41:N387)*0.1+$N$8</f>
        <v>-4.4801108925549997E-5</v>
      </c>
      <c r="P387" s="5">
        <f>SUM($O$41:O387)+0</f>
        <v>5.6571318967055155E-3</v>
      </c>
      <c r="Q387" s="8">
        <f t="shared" si="81"/>
        <v>-2.1664068870894143E-6</v>
      </c>
      <c r="R387" s="5">
        <f>SUM($Q$41:Q387)*0.1+$T$8</f>
        <v>-4.7890329907147178E-5</v>
      </c>
      <c r="S387" s="5">
        <f>SUM($R$41:R387)+0</f>
        <v>5.7061785776054905E-3</v>
      </c>
      <c r="T387">
        <f t="shared" si="93"/>
        <v>6.5579135855654516E-5</v>
      </c>
      <c r="U387">
        <f t="shared" si="94"/>
        <v>8.0351487389000303E-3</v>
      </c>
      <c r="W387" s="1"/>
    </row>
    <row r="388" spans="2:23" x14ac:dyDescent="0.35">
      <c r="B388">
        <f t="shared" si="95"/>
        <v>34.700000000000223</v>
      </c>
      <c r="C388">
        <f t="shared" si="82"/>
        <v>0</v>
      </c>
      <c r="D388">
        <f t="shared" si="83"/>
        <v>254.64790894703248</v>
      </c>
      <c r="E388" s="2">
        <f t="shared" si="84"/>
        <v>-352.05762848491884</v>
      </c>
      <c r="F388">
        <f t="shared" si="85"/>
        <v>-19098.593171027438</v>
      </c>
      <c r="G388">
        <f t="shared" si="86"/>
        <v>3626.1935733945857</v>
      </c>
      <c r="H388">
        <f t="shared" si="87"/>
        <v>2622.873462154379</v>
      </c>
      <c r="I388" s="2">
        <f t="shared" si="88"/>
        <v>4475.3485931491296</v>
      </c>
      <c r="J388" s="46">
        <f t="shared" si="89"/>
        <v>434.49986341254618</v>
      </c>
      <c r="K388">
        <f t="shared" si="90"/>
        <v>11.129278916547555</v>
      </c>
      <c r="L388">
        <f t="shared" si="91"/>
        <v>3.3766016130302778E-2</v>
      </c>
      <c r="M388" s="46">
        <f t="shared" si="92"/>
        <v>11.129432583642611</v>
      </c>
      <c r="N388" s="8">
        <f t="shared" si="80"/>
        <v>-2.9663169809509246E-6</v>
      </c>
      <c r="O388" s="5">
        <f>SUM($N$41:N388)*0.1+$N$8</f>
        <v>-4.5097740623645087E-5</v>
      </c>
      <c r="P388" s="5">
        <f>SUM($O$41:O388)+0</f>
        <v>5.6120341560818706E-3</v>
      </c>
      <c r="Q388" s="8">
        <f t="shared" si="81"/>
        <v>-2.1455760516366299E-6</v>
      </c>
      <c r="R388" s="5">
        <f>SUM($Q$41:Q388)*0.1+$T$8</f>
        <v>-4.8104887512310834E-5</v>
      </c>
      <c r="S388" s="5">
        <f>SUM($R$41:R388)+0</f>
        <v>5.6580736900931792E-3</v>
      </c>
      <c r="T388">
        <f t="shared" si="93"/>
        <v>6.5938504774749388E-5</v>
      </c>
      <c r="U388">
        <f t="shared" si="94"/>
        <v>7.9692361774234173E-3</v>
      </c>
      <c r="W388" s="1"/>
    </row>
    <row r="389" spans="2:23" x14ac:dyDescent="0.35">
      <c r="B389">
        <f t="shared" si="95"/>
        <v>34.800000000000225</v>
      </c>
      <c r="C389">
        <f t="shared" si="82"/>
        <v>0</v>
      </c>
      <c r="D389">
        <f t="shared" si="83"/>
        <v>254.64790894703248</v>
      </c>
      <c r="E389" s="2">
        <f t="shared" si="84"/>
        <v>-352.05762848491884</v>
      </c>
      <c r="F389">
        <f t="shared" si="85"/>
        <v>-19098.593171027438</v>
      </c>
      <c r="G389">
        <f t="shared" si="86"/>
        <v>3590.987810546093</v>
      </c>
      <c r="H389">
        <f t="shared" si="87"/>
        <v>2597.4086712596763</v>
      </c>
      <c r="I389" s="2">
        <f t="shared" si="88"/>
        <v>4431.8986068078748</v>
      </c>
      <c r="J389" s="46">
        <f t="shared" si="89"/>
        <v>434.49986341254618</v>
      </c>
      <c r="K389">
        <f t="shared" si="90"/>
        <v>11.021227664930587</v>
      </c>
      <c r="L389">
        <f t="shared" si="91"/>
        <v>3.3766016130302778E-2</v>
      </c>
      <c r="M389" s="46">
        <f t="shared" si="92"/>
        <v>11.021382838544682</v>
      </c>
      <c r="N389" s="8">
        <f t="shared" si="80"/>
        <v>-2.9375177869611086E-6</v>
      </c>
      <c r="O389" s="5">
        <f>SUM($N$41:N389)*0.1+$N$8</f>
        <v>-4.5391492402341204E-5</v>
      </c>
      <c r="P389" s="5">
        <f>SUM($O$41:O389)+0</f>
        <v>5.5666426636795299E-3</v>
      </c>
      <c r="Q389" s="8">
        <f t="shared" si="81"/>
        <v>-2.1247452161838471E-6</v>
      </c>
      <c r="R389" s="5">
        <f>SUM($Q$41:Q389)*0.1+$T$8</f>
        <v>-4.8317362033929235E-5</v>
      </c>
      <c r="S389" s="5">
        <f>SUM($R$41:R389)+0</f>
        <v>5.6097563280592504E-3</v>
      </c>
      <c r="T389">
        <f t="shared" si="93"/>
        <v>6.6294457207443711E-5</v>
      </c>
      <c r="U389">
        <f t="shared" si="94"/>
        <v>7.902966316852042E-3</v>
      </c>
      <c r="W389" s="1"/>
    </row>
    <row r="390" spans="2:23" x14ac:dyDescent="0.35">
      <c r="B390">
        <f t="shared" si="95"/>
        <v>34.900000000000226</v>
      </c>
      <c r="C390">
        <f t="shared" si="82"/>
        <v>0</v>
      </c>
      <c r="D390">
        <f t="shared" si="83"/>
        <v>254.64790894703248</v>
      </c>
      <c r="E390" s="2">
        <f t="shared" si="84"/>
        <v>-352.05762848491884</v>
      </c>
      <c r="F390">
        <f t="shared" si="85"/>
        <v>-19098.593171027438</v>
      </c>
      <c r="G390">
        <f t="shared" si="86"/>
        <v>3555.7820476976012</v>
      </c>
      <c r="H390">
        <f t="shared" si="87"/>
        <v>2571.9438803649718</v>
      </c>
      <c r="I390" s="2">
        <f t="shared" si="88"/>
        <v>4388.44862046662</v>
      </c>
      <c r="J390" s="46">
        <f t="shared" si="89"/>
        <v>434.49986341254618</v>
      </c>
      <c r="K390">
        <f t="shared" si="90"/>
        <v>10.913176413313618</v>
      </c>
      <c r="L390">
        <f t="shared" si="91"/>
        <v>3.3766016130302778E-2</v>
      </c>
      <c r="M390" s="46">
        <f t="shared" si="92"/>
        <v>10.913333123278177</v>
      </c>
      <c r="N390" s="8">
        <f t="shared" si="80"/>
        <v>-2.9087185929712934E-6</v>
      </c>
      <c r="O390" s="5">
        <f>SUM($N$41:N390)*0.1+$N$8</f>
        <v>-4.5682364261638336E-5</v>
      </c>
      <c r="P390" s="5">
        <f>SUM($O$41:O390)+0</f>
        <v>5.5209602994178916E-3</v>
      </c>
      <c r="Q390" s="8">
        <f t="shared" si="81"/>
        <v>-2.1039143807310627E-6</v>
      </c>
      <c r="R390" s="5">
        <f>SUM($Q$41:Q390)*0.1+$T$8</f>
        <v>-4.8527753472002338E-5</v>
      </c>
      <c r="S390" s="5">
        <f>SUM($R$41:R390)+0</f>
        <v>5.5612285745872481E-3</v>
      </c>
      <c r="T390">
        <f t="shared" si="93"/>
        <v>6.6646989891310521E-5</v>
      </c>
      <c r="U390">
        <f t="shared" si="94"/>
        <v>7.8363426345811477E-3</v>
      </c>
      <c r="W390" s="1"/>
    </row>
    <row r="391" spans="2:23" x14ac:dyDescent="0.35">
      <c r="B391">
        <f t="shared" si="95"/>
        <v>35.000000000000227</v>
      </c>
      <c r="C391">
        <f t="shared" si="82"/>
        <v>0</v>
      </c>
      <c r="D391">
        <f t="shared" si="83"/>
        <v>254.64790894703248</v>
      </c>
      <c r="E391" s="2">
        <f t="shared" si="84"/>
        <v>-352.05762848491884</v>
      </c>
      <c r="F391">
        <f t="shared" si="85"/>
        <v>-19098.593171027438</v>
      </c>
      <c r="G391">
        <f t="shared" si="86"/>
        <v>3520.5762848491086</v>
      </c>
      <c r="H391">
        <f t="shared" si="87"/>
        <v>2546.4790894702674</v>
      </c>
      <c r="I391" s="2">
        <f t="shared" si="88"/>
        <v>4344.9986341253634</v>
      </c>
      <c r="J391" s="46">
        <f t="shared" si="89"/>
        <v>434.49986341254618</v>
      </c>
      <c r="K391">
        <f t="shared" si="90"/>
        <v>10.805125161696644</v>
      </c>
      <c r="L391">
        <f t="shared" si="91"/>
        <v>3.3766016130302778E-2</v>
      </c>
      <c r="M391" s="46">
        <f t="shared" si="92"/>
        <v>10.805283438738007</v>
      </c>
      <c r="N391" s="8">
        <f t="shared" si="80"/>
        <v>-2.879919398981477E-6</v>
      </c>
      <c r="O391" s="5">
        <f>SUM($N$41:N391)*0.1+$N$8</f>
        <v>-4.5970356201536483E-5</v>
      </c>
      <c r="P391" s="5">
        <f>SUM($O$41:O391)+0</f>
        <v>5.4749899432163553E-3</v>
      </c>
      <c r="Q391" s="8">
        <f t="shared" si="81"/>
        <v>-2.0830835452782786E-6</v>
      </c>
      <c r="R391" s="5">
        <f>SUM($Q$41:Q391)*0.1+$T$8</f>
        <v>-4.8736061826530172E-5</v>
      </c>
      <c r="S391" s="5">
        <f>SUM($R$41:R391)+0</f>
        <v>5.5124925127607183E-3</v>
      </c>
      <c r="T391">
        <f t="shared" si="93"/>
        <v>6.699609967494761E-5</v>
      </c>
      <c r="U391">
        <f t="shared" si="94"/>
        <v>7.7693686089387731E-3</v>
      </c>
      <c r="W391" s="1"/>
    </row>
    <row r="392" spans="2:23" x14ac:dyDescent="0.35">
      <c r="B392">
        <f t="shared" si="95"/>
        <v>35.100000000000229</v>
      </c>
      <c r="C392">
        <f t="shared" si="82"/>
        <v>0</v>
      </c>
      <c r="D392">
        <f t="shared" si="83"/>
        <v>254.64790894703248</v>
      </c>
      <c r="E392" s="2">
        <f t="shared" si="84"/>
        <v>-352.05762848491884</v>
      </c>
      <c r="F392">
        <f t="shared" si="85"/>
        <v>-19098.593171027438</v>
      </c>
      <c r="G392">
        <f t="shared" si="86"/>
        <v>3485.3705220006159</v>
      </c>
      <c r="H392">
        <f t="shared" si="87"/>
        <v>2521.0142985755647</v>
      </c>
      <c r="I392" s="2">
        <f t="shared" si="88"/>
        <v>4301.5486477841087</v>
      </c>
      <c r="J392" s="46">
        <f t="shared" si="89"/>
        <v>434.49986341254618</v>
      </c>
      <c r="K392">
        <f t="shared" si="90"/>
        <v>10.697073910079675</v>
      </c>
      <c r="L392">
        <f t="shared" si="91"/>
        <v>3.3766016130302778E-2</v>
      </c>
      <c r="M392" s="46">
        <f t="shared" si="92"/>
        <v>10.697233785855257</v>
      </c>
      <c r="N392" s="8">
        <f t="shared" si="80"/>
        <v>-2.851120204991661E-6</v>
      </c>
      <c r="O392" s="5">
        <f>SUM($N$41:N392)*0.1+$N$8</f>
        <v>-4.6255468222035644E-5</v>
      </c>
      <c r="P392" s="5">
        <f>SUM($O$41:O392)+0</f>
        <v>5.4287344749943192E-3</v>
      </c>
      <c r="Q392" s="8">
        <f t="shared" si="81"/>
        <v>-2.0622527098254959E-6</v>
      </c>
      <c r="R392" s="5">
        <f>SUM($Q$41:Q392)*0.1+$T$8</f>
        <v>-4.8942287097512722E-5</v>
      </c>
      <c r="S392" s="5">
        <f>SUM($R$41:R392)+0</f>
        <v>5.4635502256632053E-3</v>
      </c>
      <c r="T392">
        <f t="shared" si="93"/>
        <v>6.7341783513470363E-5</v>
      </c>
      <c r="U392">
        <f t="shared" si="94"/>
        <v>7.7020477191676959E-3</v>
      </c>
      <c r="W392" s="1"/>
    </row>
    <row r="393" spans="2:23" x14ac:dyDescent="0.35">
      <c r="B393">
        <f t="shared" si="95"/>
        <v>35.20000000000023</v>
      </c>
      <c r="C393">
        <f t="shared" si="82"/>
        <v>0</v>
      </c>
      <c r="D393">
        <f t="shared" si="83"/>
        <v>254.64790894703248</v>
      </c>
      <c r="E393" s="2">
        <f t="shared" si="84"/>
        <v>-352.05762848491884</v>
      </c>
      <c r="F393">
        <f t="shared" si="85"/>
        <v>-19098.593171027438</v>
      </c>
      <c r="G393">
        <f t="shared" si="86"/>
        <v>3450.1647591521232</v>
      </c>
      <c r="H393">
        <f t="shared" si="87"/>
        <v>2495.549507680862</v>
      </c>
      <c r="I393" s="2">
        <f t="shared" si="88"/>
        <v>4258.0986614428539</v>
      </c>
      <c r="J393" s="46">
        <f t="shared" si="89"/>
        <v>434.49986341254618</v>
      </c>
      <c r="K393">
        <f t="shared" si="90"/>
        <v>10.589022658462705</v>
      </c>
      <c r="L393">
        <f t="shared" si="91"/>
        <v>3.3766016130302778E-2</v>
      </c>
      <c r="M393" s="46">
        <f t="shared" si="92"/>
        <v>10.589184165598995</v>
      </c>
      <c r="N393" s="8">
        <f t="shared" si="80"/>
        <v>-2.822321011001845E-6</v>
      </c>
      <c r="O393" s="5">
        <f>SUM($N$41:N393)*0.1+$N$8</f>
        <v>-4.6537700323135832E-5</v>
      </c>
      <c r="P393" s="5">
        <f>SUM($O$41:O393)+0</f>
        <v>5.3821967746711837E-3</v>
      </c>
      <c r="Q393" s="8">
        <f t="shared" si="81"/>
        <v>-2.0414218743727131E-6</v>
      </c>
      <c r="R393" s="5">
        <f>SUM($Q$41:Q393)*0.1+$T$8</f>
        <v>-4.9146429284949975E-5</v>
      </c>
      <c r="S393" s="5">
        <f>SUM($R$41:R393)+0</f>
        <v>5.4144037963782549E-3</v>
      </c>
      <c r="T393">
        <f t="shared" si="93"/>
        <v>6.7684038464224235E-5</v>
      </c>
      <c r="U393">
        <f t="shared" si="94"/>
        <v>7.634383445407766E-3</v>
      </c>
      <c r="W393" s="1"/>
    </row>
    <row r="394" spans="2:23" x14ac:dyDescent="0.35">
      <c r="B394">
        <f t="shared" si="95"/>
        <v>35.300000000000232</v>
      </c>
      <c r="C394">
        <f t="shared" si="82"/>
        <v>0</v>
      </c>
      <c r="D394">
        <f t="shared" si="83"/>
        <v>254.64790894703248</v>
      </c>
      <c r="E394" s="2">
        <f t="shared" si="84"/>
        <v>-352.05762848491884</v>
      </c>
      <c r="F394">
        <f t="shared" si="85"/>
        <v>-19098.593171027438</v>
      </c>
      <c r="G394">
        <f t="shared" si="86"/>
        <v>3414.9589963036306</v>
      </c>
      <c r="H394">
        <f t="shared" si="87"/>
        <v>2470.0847167861575</v>
      </c>
      <c r="I394" s="2">
        <f t="shared" si="88"/>
        <v>4214.6486751015973</v>
      </c>
      <c r="J394" s="46">
        <f t="shared" si="89"/>
        <v>434.49986341254618</v>
      </c>
      <c r="K394">
        <f t="shared" si="90"/>
        <v>10.480971406845731</v>
      </c>
      <c r="L394">
        <f t="shared" si="91"/>
        <v>3.3766016130302778E-2</v>
      </c>
      <c r="M394" s="46">
        <f t="shared" si="92"/>
        <v>10.481134578978256</v>
      </c>
      <c r="N394" s="8">
        <f t="shared" si="80"/>
        <v>-2.793521817012029E-6</v>
      </c>
      <c r="O394" s="5">
        <f>SUM($N$41:N394)*0.1+$N$8</f>
        <v>-4.6817052504837022E-5</v>
      </c>
      <c r="P394" s="5">
        <f>SUM($O$41:O394)+0</f>
        <v>5.335379722166347E-3</v>
      </c>
      <c r="Q394" s="8">
        <f t="shared" si="81"/>
        <v>-2.0205910389199287E-6</v>
      </c>
      <c r="R394" s="5">
        <f>SUM($Q$41:Q394)*0.1+$T$8</f>
        <v>-4.9348488388841971E-5</v>
      </c>
      <c r="S394" s="5">
        <f>SUM($R$41:R394)+0</f>
        <v>5.3650553079894131E-3</v>
      </c>
      <c r="T394">
        <f t="shared" si="93"/>
        <v>6.8022861682704417E-5</v>
      </c>
      <c r="U394">
        <f t="shared" si="94"/>
        <v>7.5663792686785948E-3</v>
      </c>
      <c r="W394" s="1"/>
    </row>
    <row r="395" spans="2:23" x14ac:dyDescent="0.35">
      <c r="B395">
        <f t="shared" si="95"/>
        <v>35.400000000000233</v>
      </c>
      <c r="C395">
        <f t="shared" si="82"/>
        <v>0</v>
      </c>
      <c r="D395">
        <f t="shared" si="83"/>
        <v>254.64790894703248</v>
      </c>
      <c r="E395" s="2">
        <f t="shared" si="84"/>
        <v>-352.05762848491884</v>
      </c>
      <c r="F395">
        <f t="shared" si="85"/>
        <v>-19098.593171027438</v>
      </c>
      <c r="G395">
        <f t="shared" si="86"/>
        <v>3379.7532334551397</v>
      </c>
      <c r="H395">
        <f t="shared" si="87"/>
        <v>2444.619925891453</v>
      </c>
      <c r="I395" s="2">
        <f t="shared" si="88"/>
        <v>4171.1986887603425</v>
      </c>
      <c r="J395" s="46">
        <f t="shared" si="89"/>
        <v>434.49986341254618</v>
      </c>
      <c r="K395">
        <f t="shared" si="90"/>
        <v>10.372920155228762</v>
      </c>
      <c r="L395">
        <f t="shared" si="91"/>
        <v>3.3766016130302778E-2</v>
      </c>
      <c r="M395" s="46">
        <f t="shared" si="92"/>
        <v>10.373085027044125</v>
      </c>
      <c r="N395" s="8">
        <f t="shared" si="80"/>
        <v>-2.7647226230222143E-6</v>
      </c>
      <c r="O395" s="5">
        <f>SUM($N$41:N395)*0.1+$N$8</f>
        <v>-4.7093524767139253E-5</v>
      </c>
      <c r="P395" s="5">
        <f>SUM($O$41:O395)+0</f>
        <v>5.2882861973992078E-3</v>
      </c>
      <c r="Q395" s="8">
        <f t="shared" si="81"/>
        <v>-1.9997602034671442E-6</v>
      </c>
      <c r="R395" s="5">
        <f>SUM($Q$41:Q395)*0.1+$T$8</f>
        <v>-4.9548464409188698E-5</v>
      </c>
      <c r="S395" s="5">
        <f>SUM($R$41:R395)+0</f>
        <v>5.3155068435802241E-3</v>
      </c>
      <c r="T395">
        <f t="shared" si="93"/>
        <v>6.8358250418671461E-5</v>
      </c>
      <c r="U395">
        <f t="shared" si="94"/>
        <v>7.4980386708626123E-3</v>
      </c>
      <c r="W395" s="1"/>
    </row>
    <row r="396" spans="2:23" x14ac:dyDescent="0.35">
      <c r="B396">
        <f t="shared" si="95"/>
        <v>35.500000000000234</v>
      </c>
      <c r="C396">
        <f t="shared" si="82"/>
        <v>0</v>
      </c>
      <c r="D396">
        <f t="shared" si="83"/>
        <v>254.64790894703248</v>
      </c>
      <c r="E396" s="2">
        <f t="shared" si="84"/>
        <v>-352.05762848491884</v>
      </c>
      <c r="F396">
        <f t="shared" si="85"/>
        <v>-19098.593171027438</v>
      </c>
      <c r="G396">
        <f t="shared" si="86"/>
        <v>3344.547470606647</v>
      </c>
      <c r="H396">
        <f t="shared" si="87"/>
        <v>2419.1551349967503</v>
      </c>
      <c r="I396" s="2">
        <f t="shared" si="88"/>
        <v>4127.7487024190877</v>
      </c>
      <c r="J396" s="46">
        <f t="shared" si="89"/>
        <v>434.49986341254618</v>
      </c>
      <c r="K396">
        <f t="shared" si="90"/>
        <v>10.264868903611793</v>
      </c>
      <c r="L396">
        <f t="shared" si="91"/>
        <v>3.3766016130302778E-2</v>
      </c>
      <c r="M396" s="46">
        <f t="shared" si="92"/>
        <v>10.265035510891927</v>
      </c>
      <c r="N396" s="8">
        <f t="shared" si="80"/>
        <v>-2.7359234290323983E-6</v>
      </c>
      <c r="O396" s="5">
        <f>SUM($N$41:N396)*0.1+$N$8</f>
        <v>-4.7367117110042484E-5</v>
      </c>
      <c r="P396" s="5">
        <f>SUM($O$41:O396)+0</f>
        <v>5.2409190802891652E-3</v>
      </c>
      <c r="Q396" s="8">
        <f t="shared" si="81"/>
        <v>-1.9789293680143615E-6</v>
      </c>
      <c r="R396" s="5">
        <f>SUM($Q$41:Q396)*0.1+$T$8</f>
        <v>-4.9746357345990127E-5</v>
      </c>
      <c r="S396" s="5">
        <f>SUM($R$41:R396)+0</f>
        <v>5.2657604862342338E-3</v>
      </c>
      <c r="T396">
        <f t="shared" si="93"/>
        <v>6.869020201245171E-5</v>
      </c>
      <c r="U396">
        <f t="shared" si="94"/>
        <v>7.4293651346884829E-3</v>
      </c>
      <c r="W396" s="1"/>
    </row>
    <row r="397" spans="2:23" x14ac:dyDescent="0.35">
      <c r="B397">
        <f t="shared" si="95"/>
        <v>35.600000000000236</v>
      </c>
      <c r="C397">
        <f t="shared" si="82"/>
        <v>0</v>
      </c>
      <c r="D397">
        <f t="shared" si="83"/>
        <v>254.64790894703248</v>
      </c>
      <c r="E397" s="2">
        <f t="shared" si="84"/>
        <v>-352.05762848491884</v>
      </c>
      <c r="F397">
        <f t="shared" si="85"/>
        <v>-19098.593171027438</v>
      </c>
      <c r="G397">
        <f t="shared" si="86"/>
        <v>3309.3417077581544</v>
      </c>
      <c r="H397">
        <f t="shared" si="87"/>
        <v>2393.6903441020477</v>
      </c>
      <c r="I397" s="2">
        <f t="shared" si="88"/>
        <v>4084.298716077833</v>
      </c>
      <c r="J397" s="46">
        <f t="shared" si="89"/>
        <v>434.49986341254618</v>
      </c>
      <c r="K397">
        <f t="shared" si="90"/>
        <v>10.156817651994825</v>
      </c>
      <c r="L397">
        <f t="shared" si="91"/>
        <v>3.3766016130302778E-2</v>
      </c>
      <c r="M397" s="46">
        <f t="shared" si="92"/>
        <v>10.156986031663605</v>
      </c>
      <c r="N397" s="8">
        <f t="shared" si="80"/>
        <v>-2.7071242350425823E-6</v>
      </c>
      <c r="O397" s="5">
        <f>SUM($N$41:N397)*0.1+$N$8</f>
        <v>-4.7637829533546744E-5</v>
      </c>
      <c r="P397" s="5">
        <f>SUM($O$41:O397)+0</f>
        <v>5.1932812507556186E-3</v>
      </c>
      <c r="Q397" s="8">
        <f t="shared" si="81"/>
        <v>-1.9580985325615787E-6</v>
      </c>
      <c r="R397" s="5">
        <f>SUM($Q$41:Q397)*0.1+$T$8</f>
        <v>-4.9942167199246273E-5</v>
      </c>
      <c r="S397" s="5">
        <f>SUM($R$41:R397)+0</f>
        <v>5.2158183190349873E-3</v>
      </c>
      <c r="T397">
        <f t="shared" si="93"/>
        <v>6.9018713891413021E-5</v>
      </c>
      <c r="U397">
        <f t="shared" si="94"/>
        <v>7.3603621437148591E-3</v>
      </c>
      <c r="W397" s="1"/>
    </row>
    <row r="398" spans="2:23" x14ac:dyDescent="0.35">
      <c r="B398">
        <f t="shared" si="95"/>
        <v>35.700000000000237</v>
      </c>
      <c r="C398">
        <f t="shared" si="82"/>
        <v>0</v>
      </c>
      <c r="D398">
        <f t="shared" si="83"/>
        <v>254.64790894703248</v>
      </c>
      <c r="E398" s="2">
        <f t="shared" si="84"/>
        <v>-352.05762848491884</v>
      </c>
      <c r="F398">
        <f t="shared" si="85"/>
        <v>-19098.593171027438</v>
      </c>
      <c r="G398">
        <f t="shared" si="86"/>
        <v>3274.1359449096617</v>
      </c>
      <c r="H398">
        <f t="shared" si="87"/>
        <v>2368.2255532073432</v>
      </c>
      <c r="I398" s="2">
        <f t="shared" si="88"/>
        <v>4040.8487297365768</v>
      </c>
      <c r="J398" s="46">
        <f t="shared" si="89"/>
        <v>434.49986341254618</v>
      </c>
      <c r="K398">
        <f t="shared" si="90"/>
        <v>10.048766400377851</v>
      </c>
      <c r="L398">
        <f t="shared" si="91"/>
        <v>3.3766016130302778E-2</v>
      </c>
      <c r="M398" s="46">
        <f t="shared" si="92"/>
        <v>10.048936590550204</v>
      </c>
      <c r="N398" s="8">
        <f t="shared" si="80"/>
        <v>-2.6783250410527663E-6</v>
      </c>
      <c r="O398" s="5">
        <f>SUM($N$41:N398)*0.1+$N$8</f>
        <v>-4.7905662037652031E-5</v>
      </c>
      <c r="P398" s="5">
        <f>SUM($O$41:O398)+0</f>
        <v>5.1453755887179665E-3</v>
      </c>
      <c r="Q398" s="8">
        <f t="shared" si="81"/>
        <v>-1.9372676971087947E-6</v>
      </c>
      <c r="R398" s="5">
        <f>SUM($Q$41:Q398)*0.1+$T$8</f>
        <v>-5.0135893968957163E-5</v>
      </c>
      <c r="S398" s="5">
        <f>SUM($R$41:R398)+0</f>
        <v>5.1656824250660306E-3</v>
      </c>
      <c r="T398">
        <f t="shared" si="93"/>
        <v>6.9343783566605673E-5</v>
      </c>
      <c r="U398">
        <f t="shared" si="94"/>
        <v>7.2910331823144809E-3</v>
      </c>
      <c r="W398" s="1"/>
    </row>
    <row r="399" spans="2:23" x14ac:dyDescent="0.35">
      <c r="B399">
        <f t="shared" si="95"/>
        <v>35.800000000000239</v>
      </c>
      <c r="C399">
        <f t="shared" si="82"/>
        <v>0</v>
      </c>
      <c r="D399">
        <f t="shared" si="83"/>
        <v>254.64790894703248</v>
      </c>
      <c r="E399" s="2">
        <f t="shared" si="84"/>
        <v>-352.05762848491884</v>
      </c>
      <c r="F399">
        <f t="shared" si="85"/>
        <v>-19098.593171027438</v>
      </c>
      <c r="G399">
        <f t="shared" si="86"/>
        <v>3238.9301820611699</v>
      </c>
      <c r="H399">
        <f t="shared" si="87"/>
        <v>2342.7607623126387</v>
      </c>
      <c r="I399" s="2">
        <f t="shared" si="88"/>
        <v>3997.3987433953221</v>
      </c>
      <c r="J399" s="46">
        <f t="shared" si="89"/>
        <v>434.49986341254618</v>
      </c>
      <c r="K399">
        <f t="shared" si="90"/>
        <v>9.9407151487608818</v>
      </c>
      <c r="L399">
        <f t="shared" si="91"/>
        <v>3.3766016130302778E-2</v>
      </c>
      <c r="M399" s="46">
        <f t="shared" si="92"/>
        <v>9.9408871887945693</v>
      </c>
      <c r="N399" s="8">
        <f t="shared" si="80"/>
        <v>-2.6495258470629507E-6</v>
      </c>
      <c r="O399" s="5">
        <f>SUM($N$41:N399)*0.1+$N$8</f>
        <v>-4.8170614622358319E-5</v>
      </c>
      <c r="P399" s="5">
        <f>SUM($O$41:O399)+0</f>
        <v>5.0972049740956081E-3</v>
      </c>
      <c r="Q399" s="8">
        <f t="shared" si="81"/>
        <v>-1.9164368616560103E-6</v>
      </c>
      <c r="R399" s="5">
        <f>SUM($Q$41:Q399)*0.1+$T$8</f>
        <v>-5.0327537655122769E-5</v>
      </c>
      <c r="S399" s="5">
        <f>SUM($R$41:R399)+0</f>
        <v>5.1153548874109077E-3</v>
      </c>
      <c r="T399">
        <f t="shared" si="93"/>
        <v>6.9665408629559922E-5</v>
      </c>
      <c r="U399">
        <f t="shared" si="94"/>
        <v>7.2213817356586042E-3</v>
      </c>
      <c r="W399" s="1"/>
    </row>
    <row r="400" spans="2:23" x14ac:dyDescent="0.35">
      <c r="B400">
        <f t="shared" si="95"/>
        <v>35.90000000000024</v>
      </c>
      <c r="C400">
        <f t="shared" si="82"/>
        <v>0</v>
      </c>
      <c r="D400">
        <f t="shared" si="83"/>
        <v>254.64790894703248</v>
      </c>
      <c r="E400" s="2">
        <f t="shared" si="84"/>
        <v>-352.05762848491884</v>
      </c>
      <c r="F400">
        <f t="shared" si="85"/>
        <v>-19098.593171027438</v>
      </c>
      <c r="G400">
        <f t="shared" si="86"/>
        <v>3203.7244192126773</v>
      </c>
      <c r="H400">
        <f t="shared" si="87"/>
        <v>2317.295971417936</v>
      </c>
      <c r="I400" s="2">
        <f t="shared" si="88"/>
        <v>3953.9487570540673</v>
      </c>
      <c r="J400" s="46">
        <f t="shared" si="89"/>
        <v>434.49986341254618</v>
      </c>
      <c r="K400">
        <f t="shared" si="90"/>
        <v>9.8326638971439131</v>
      </c>
      <c r="L400">
        <f t="shared" si="91"/>
        <v>3.3766016130302778E-2</v>
      </c>
      <c r="M400" s="46">
        <f t="shared" si="92"/>
        <v>9.8328378276941617</v>
      </c>
      <c r="N400" s="8">
        <f t="shared" si="80"/>
        <v>-2.6207266530731347E-6</v>
      </c>
      <c r="O400" s="5">
        <f>SUM($N$41:N400)*0.1+$N$8</f>
        <v>-4.8432687287665636E-5</v>
      </c>
      <c r="P400" s="5">
        <f>SUM($O$41:O400)+0</f>
        <v>5.0487722868079428E-3</v>
      </c>
      <c r="Q400" s="8">
        <f t="shared" si="81"/>
        <v>-1.8956060262032275E-6</v>
      </c>
      <c r="R400" s="5">
        <f>SUM($Q$41:Q400)*0.1+$T$8</f>
        <v>-5.0517098257743079E-5</v>
      </c>
      <c r="S400" s="5">
        <f>SUM($R$41:R400)+0</f>
        <v>5.0648377891531647E-3</v>
      </c>
      <c r="T400">
        <f t="shared" si="93"/>
        <v>6.9983586749231976E-5</v>
      </c>
      <c r="U400">
        <f t="shared" si="94"/>
        <v>7.1514112897017625E-3</v>
      </c>
      <c r="W400" s="1"/>
    </row>
    <row r="401" spans="2:23" x14ac:dyDescent="0.35">
      <c r="B401">
        <f t="shared" si="95"/>
        <v>36.000000000000242</v>
      </c>
      <c r="C401">
        <f t="shared" si="82"/>
        <v>0</v>
      </c>
      <c r="D401">
        <f t="shared" si="83"/>
        <v>254.64790894703248</v>
      </c>
      <c r="E401" s="2">
        <f t="shared" si="84"/>
        <v>-352.05762848491884</v>
      </c>
      <c r="F401">
        <f t="shared" si="85"/>
        <v>-19098.593171027438</v>
      </c>
      <c r="G401">
        <f t="shared" si="86"/>
        <v>3168.5186563641846</v>
      </c>
      <c r="H401">
        <f t="shared" si="87"/>
        <v>2291.8311805232333</v>
      </c>
      <c r="I401" s="2">
        <f t="shared" si="88"/>
        <v>3910.4987707128121</v>
      </c>
      <c r="J401" s="46">
        <f t="shared" si="89"/>
        <v>434.49986341254618</v>
      </c>
      <c r="K401">
        <f t="shared" si="90"/>
        <v>9.7246126455269426</v>
      </c>
      <c r="L401">
        <f t="shared" si="91"/>
        <v>3.3766016130302778E-2</v>
      </c>
      <c r="M401" s="46">
        <f t="shared" si="92"/>
        <v>9.7247885086041048</v>
      </c>
      <c r="N401" s="8">
        <f t="shared" si="80"/>
        <v>-2.5919274590833187E-6</v>
      </c>
      <c r="O401" s="5">
        <f>SUM($N$41:N401)*0.1+$N$8</f>
        <v>-4.8691880033573966E-5</v>
      </c>
      <c r="P401" s="5">
        <f>SUM($O$41:O401)+0</f>
        <v>5.000080406774369E-3</v>
      </c>
      <c r="Q401" s="8">
        <f t="shared" si="81"/>
        <v>-1.8747751907504448E-6</v>
      </c>
      <c r="R401" s="5">
        <f>SUM($Q$41:Q401)*0.1+$T$8</f>
        <v>-5.0704575776818118E-5</v>
      </c>
      <c r="S401" s="5">
        <f>SUM($R$41:R401)+0</f>
        <v>5.0141332133763466E-3</v>
      </c>
      <c r="T401">
        <f t="shared" si="93"/>
        <v>7.0298315669090175E-5</v>
      </c>
      <c r="U401">
        <f t="shared" si="94"/>
        <v>7.0811253311668437E-3</v>
      </c>
      <c r="W401" s="1"/>
    </row>
    <row r="402" spans="2:23" x14ac:dyDescent="0.35">
      <c r="B402">
        <f t="shared" si="95"/>
        <v>36.100000000000243</v>
      </c>
      <c r="C402">
        <f t="shared" si="82"/>
        <v>0</v>
      </c>
      <c r="D402">
        <f t="shared" si="83"/>
        <v>254.64790894703248</v>
      </c>
      <c r="E402" s="2">
        <f t="shared" si="84"/>
        <v>-352.05762848491884</v>
      </c>
      <c r="F402">
        <f t="shared" si="85"/>
        <v>-19098.593171027438</v>
      </c>
      <c r="G402">
        <f t="shared" si="86"/>
        <v>3133.3128935156919</v>
      </c>
      <c r="H402">
        <f t="shared" si="87"/>
        <v>2266.3663896285289</v>
      </c>
      <c r="I402" s="2">
        <f t="shared" si="88"/>
        <v>3867.0487843715564</v>
      </c>
      <c r="J402" s="46">
        <f t="shared" si="89"/>
        <v>434.49986341254618</v>
      </c>
      <c r="K402">
        <f t="shared" si="90"/>
        <v>9.6165613939099703</v>
      </c>
      <c r="L402">
        <f t="shared" si="91"/>
        <v>3.3766016130302778E-2</v>
      </c>
      <c r="M402" s="46">
        <f t="shared" si="92"/>
        <v>9.6167392329404251</v>
      </c>
      <c r="N402" s="8">
        <f t="shared" si="80"/>
        <v>-2.5631282650935027E-6</v>
      </c>
      <c r="O402" s="5">
        <f>SUM($N$41:N402)*0.1+$N$8</f>
        <v>-4.8948192860083324E-5</v>
      </c>
      <c r="P402" s="5">
        <f>SUM($O$41:O402)+0</f>
        <v>4.951132213914286E-3</v>
      </c>
      <c r="Q402" s="8">
        <f t="shared" si="81"/>
        <v>-1.8539443552976605E-6</v>
      </c>
      <c r="R402" s="5">
        <f>SUM($Q$41:Q402)*0.1+$T$8</f>
        <v>-5.0889970212347901E-5</v>
      </c>
      <c r="S402" s="5">
        <f>SUM($R$41:R402)+0</f>
        <v>4.9632432431639985E-3</v>
      </c>
      <c r="T402">
        <f t="shared" si="93"/>
        <v>7.0609593204334274E-5</v>
      </c>
      <c r="U402">
        <f t="shared" si="94"/>
        <v>7.0105273475304887E-3</v>
      </c>
      <c r="W402" s="1"/>
    </row>
    <row r="403" spans="2:23" x14ac:dyDescent="0.35">
      <c r="B403">
        <f t="shared" si="95"/>
        <v>36.200000000000244</v>
      </c>
      <c r="C403">
        <f t="shared" si="82"/>
        <v>0</v>
      </c>
      <c r="D403">
        <f t="shared" si="83"/>
        <v>254.64790894703248</v>
      </c>
      <c r="E403" s="2">
        <f t="shared" si="84"/>
        <v>-352.05762848491884</v>
      </c>
      <c r="F403">
        <f t="shared" si="85"/>
        <v>-19098.593171027438</v>
      </c>
      <c r="G403">
        <f t="shared" si="86"/>
        <v>3098.1071306672002</v>
      </c>
      <c r="H403">
        <f t="shared" si="87"/>
        <v>2240.9015987338244</v>
      </c>
      <c r="I403" s="2">
        <f t="shared" si="88"/>
        <v>3823.5987980303012</v>
      </c>
      <c r="J403" s="46">
        <f t="shared" si="89"/>
        <v>434.49986341254618</v>
      </c>
      <c r="K403">
        <f t="shared" si="90"/>
        <v>9.5085101422929998</v>
      </c>
      <c r="L403">
        <f t="shared" si="91"/>
        <v>3.3766016130302778E-2</v>
      </c>
      <c r="M403" s="46">
        <f t="shared" si="92"/>
        <v>9.508690002183517</v>
      </c>
      <c r="N403" s="8">
        <f t="shared" si="80"/>
        <v>-2.5343290711036876E-6</v>
      </c>
      <c r="O403" s="5">
        <f>SUM($N$41:N403)*0.1+$N$8</f>
        <v>-4.9201625767193683E-5</v>
      </c>
      <c r="P403" s="5">
        <f>SUM($O$41:O403)+0</f>
        <v>4.9019305881470923E-3</v>
      </c>
      <c r="Q403" s="8">
        <f t="shared" si="81"/>
        <v>-1.8331135198448761E-6</v>
      </c>
      <c r="R403" s="5">
        <f>SUM($Q$41:Q403)*0.1+$T$8</f>
        <v>-5.1073281564332387E-5</v>
      </c>
      <c r="S403" s="5">
        <f>SUM($R$41:R403)+0</f>
        <v>4.9121699615996663E-3</v>
      </c>
      <c r="T403">
        <f t="shared" si="93"/>
        <v>7.0917417239240688E-5</v>
      </c>
      <c r="U403">
        <f t="shared" si="94"/>
        <v>6.9396208270087901E-3</v>
      </c>
      <c r="W403" s="1"/>
    </row>
    <row r="404" spans="2:23" x14ac:dyDescent="0.35">
      <c r="B404">
        <f t="shared" si="95"/>
        <v>36.300000000000246</v>
      </c>
      <c r="C404">
        <f t="shared" si="82"/>
        <v>0</v>
      </c>
      <c r="D404">
        <f t="shared" si="83"/>
        <v>254.64790894703248</v>
      </c>
      <c r="E404" s="2">
        <f t="shared" si="84"/>
        <v>-352.05762848491884</v>
      </c>
      <c r="F404">
        <f t="shared" si="85"/>
        <v>-19098.593171027438</v>
      </c>
      <c r="G404">
        <f t="shared" si="86"/>
        <v>3062.9013678187075</v>
      </c>
      <c r="H404">
        <f t="shared" si="87"/>
        <v>2215.4368078391217</v>
      </c>
      <c r="I404" s="2">
        <f t="shared" si="88"/>
        <v>3780.1488116890459</v>
      </c>
      <c r="J404" s="46">
        <f t="shared" si="89"/>
        <v>434.49986341254618</v>
      </c>
      <c r="K404">
        <f t="shared" si="90"/>
        <v>9.4004588906760294</v>
      </c>
      <c r="L404">
        <f t="shared" si="91"/>
        <v>3.3766016130302778E-2</v>
      </c>
      <c r="M404" s="46">
        <f t="shared" si="92"/>
        <v>9.400640817881829</v>
      </c>
      <c r="N404" s="8">
        <f t="shared" si="80"/>
        <v>-2.5055298771138711E-6</v>
      </c>
      <c r="O404" s="5">
        <f>SUM($N$41:N404)*0.1+$N$8</f>
        <v>-4.945217875490507E-5</v>
      </c>
      <c r="P404" s="5">
        <f>SUM($O$41:O404)+0</f>
        <v>4.8524784093921872E-3</v>
      </c>
      <c r="Q404" s="8">
        <f t="shared" si="81"/>
        <v>-1.8122826843920933E-6</v>
      </c>
      <c r="R404" s="5">
        <f>SUM($Q$41:Q404)*0.1+$T$8</f>
        <v>-5.1254509832771589E-5</v>
      </c>
      <c r="S404" s="5">
        <f>SUM($R$41:R404)+0</f>
        <v>4.8609154517668951E-3</v>
      </c>
      <c r="T404">
        <f t="shared" si="93"/>
        <v>7.1221785724627574E-5</v>
      </c>
      <c r="U404">
        <f t="shared" si="94"/>
        <v>6.8684092585433116E-3</v>
      </c>
      <c r="W404" s="1"/>
    </row>
    <row r="405" spans="2:23" x14ac:dyDescent="0.35">
      <c r="B405">
        <f t="shared" si="95"/>
        <v>36.400000000000247</v>
      </c>
      <c r="C405">
        <f t="shared" si="82"/>
        <v>0</v>
      </c>
      <c r="D405">
        <f t="shared" si="83"/>
        <v>254.64790894703248</v>
      </c>
      <c r="E405" s="2">
        <f t="shared" si="84"/>
        <v>-352.05762848491884</v>
      </c>
      <c r="F405">
        <f t="shared" si="85"/>
        <v>-19098.593171027438</v>
      </c>
      <c r="G405">
        <f t="shared" si="86"/>
        <v>3027.6956049702148</v>
      </c>
      <c r="H405">
        <f t="shared" si="87"/>
        <v>2189.9720169444172</v>
      </c>
      <c r="I405" s="2">
        <f t="shared" si="88"/>
        <v>3736.6988253477903</v>
      </c>
      <c r="J405" s="46">
        <f t="shared" si="89"/>
        <v>434.49986341254618</v>
      </c>
      <c r="K405">
        <f t="shared" si="90"/>
        <v>9.2924076390590589</v>
      </c>
      <c r="L405">
        <f t="shared" si="91"/>
        <v>3.3766016130302778E-2</v>
      </c>
      <c r="M405" s="46">
        <f t="shared" si="92"/>
        <v>9.2925916816558267</v>
      </c>
      <c r="N405" s="8">
        <f t="shared" si="80"/>
        <v>-2.4767306831240551E-6</v>
      </c>
      <c r="O405" s="5">
        <f>SUM($N$41:N405)*0.1+$N$8</f>
        <v>-4.9699851823217485E-5</v>
      </c>
      <c r="P405" s="5">
        <f>SUM($O$41:O405)+0</f>
        <v>4.8027785575689699E-3</v>
      </c>
      <c r="Q405" s="8">
        <f t="shared" si="81"/>
        <v>-1.7914518489393091E-6</v>
      </c>
      <c r="R405" s="5">
        <f>SUM($Q$41:Q405)*0.1+$T$8</f>
        <v>-5.1433655017665521E-5</v>
      </c>
      <c r="S405" s="5">
        <f>SUM($R$41:R405)+0</f>
        <v>4.80948179674923E-3</v>
      </c>
      <c r="T405">
        <f t="shared" si="93"/>
        <v>7.1522696675433065E-5</v>
      </c>
      <c r="U405">
        <f t="shared" si="94"/>
        <v>6.7968961317873972E-3</v>
      </c>
      <c r="W405" s="1"/>
    </row>
    <row r="406" spans="2:23" x14ac:dyDescent="0.35">
      <c r="B406">
        <f t="shared" si="95"/>
        <v>36.500000000000249</v>
      </c>
      <c r="C406">
        <f t="shared" si="82"/>
        <v>0</v>
      </c>
      <c r="D406">
        <f t="shared" si="83"/>
        <v>254.64790894703248</v>
      </c>
      <c r="E406" s="2">
        <f t="shared" si="84"/>
        <v>-352.05762848491884</v>
      </c>
      <c r="F406">
        <f t="shared" si="85"/>
        <v>-19098.593171027438</v>
      </c>
      <c r="G406">
        <f t="shared" si="86"/>
        <v>2992.4898421217222</v>
      </c>
      <c r="H406">
        <f t="shared" si="87"/>
        <v>2164.5072260497145</v>
      </c>
      <c r="I406" s="2">
        <f t="shared" si="88"/>
        <v>3693.248839006535</v>
      </c>
      <c r="J406" s="46">
        <f t="shared" si="89"/>
        <v>434.49986341254618</v>
      </c>
      <c r="K406">
        <f t="shared" si="90"/>
        <v>9.1843563874420884</v>
      </c>
      <c r="L406">
        <f t="shared" si="91"/>
        <v>3.3766016130302778E-2</v>
      </c>
      <c r="M406" s="46">
        <f t="shared" si="92"/>
        <v>9.1845425952022346</v>
      </c>
      <c r="N406" s="8">
        <f t="shared" si="80"/>
        <v>-2.4479314891342391E-6</v>
      </c>
      <c r="O406" s="5">
        <f>SUM($N$41:N406)*0.1+$N$8</f>
        <v>-4.9944644972130901E-5</v>
      </c>
      <c r="P406" s="5">
        <f>SUM($O$41:O406)+0</f>
        <v>4.752833912596839E-3</v>
      </c>
      <c r="Q406" s="8">
        <f t="shared" si="81"/>
        <v>-1.7706210134865263E-6</v>
      </c>
      <c r="R406" s="5">
        <f>SUM($Q$41:Q406)*0.1+$T$8</f>
        <v>-5.1610717119014184E-5</v>
      </c>
      <c r="S406" s="5">
        <f>SUM($R$41:R406)+0</f>
        <v>4.7578710796302159E-3</v>
      </c>
      <c r="T406">
        <f t="shared" si="93"/>
        <v>7.1820148168401214E-5</v>
      </c>
      <c r="U406">
        <f t="shared" si="94"/>
        <v>6.7250849370927776E-3</v>
      </c>
      <c r="W406" s="1"/>
    </row>
    <row r="407" spans="2:23" x14ac:dyDescent="0.35">
      <c r="B407">
        <f t="shared" si="95"/>
        <v>36.60000000000025</v>
      </c>
      <c r="C407">
        <f t="shared" si="82"/>
        <v>0</v>
      </c>
      <c r="D407">
        <f t="shared" si="83"/>
        <v>254.64790894703248</v>
      </c>
      <c r="E407" s="2">
        <f t="shared" si="84"/>
        <v>-352.05762848491884</v>
      </c>
      <c r="F407">
        <f t="shared" si="85"/>
        <v>-19098.593171027438</v>
      </c>
      <c r="G407">
        <f t="shared" si="86"/>
        <v>2957.2840792732313</v>
      </c>
      <c r="H407">
        <f t="shared" si="87"/>
        <v>2139.0424351550118</v>
      </c>
      <c r="I407" s="2">
        <f t="shared" si="88"/>
        <v>3649.7988526652816</v>
      </c>
      <c r="J407" s="46">
        <f t="shared" si="89"/>
        <v>434.49986341254618</v>
      </c>
      <c r="K407">
        <f t="shared" si="90"/>
        <v>9.0763051358251214</v>
      </c>
      <c r="L407">
        <f t="shared" si="91"/>
        <v>3.3766016130302778E-2</v>
      </c>
      <c r="M407" s="46">
        <f t="shared" si="92"/>
        <v>9.0764935602985695</v>
      </c>
      <c r="N407" s="8">
        <f t="shared" si="80"/>
        <v>-2.4191322951444244E-6</v>
      </c>
      <c r="O407" s="5">
        <f>SUM($N$41:N407)*0.1+$N$8</f>
        <v>-5.0186558201645344E-5</v>
      </c>
      <c r="P407" s="5">
        <f>SUM($O$41:O407)+0</f>
        <v>4.7026473543951937E-3</v>
      </c>
      <c r="Q407" s="8">
        <f t="shared" si="81"/>
        <v>-1.7497901780337436E-6</v>
      </c>
      <c r="R407" s="5">
        <f>SUM($Q$41:Q407)*0.1+$T$8</f>
        <v>-5.1785696136817563E-5</v>
      </c>
      <c r="S407" s="5">
        <f>SUM($R$41:R407)+0</f>
        <v>4.7060853834933981E-3</v>
      </c>
      <c r="T407">
        <f t="shared" si="93"/>
        <v>7.2114138339870207E-5</v>
      </c>
      <c r="U407">
        <f t="shared" si="94"/>
        <v>6.6529791654964861E-3</v>
      </c>
      <c r="W407" s="1"/>
    </row>
    <row r="408" spans="2:23" x14ac:dyDescent="0.35">
      <c r="B408">
        <f t="shared" si="95"/>
        <v>36.700000000000252</v>
      </c>
      <c r="C408">
        <f t="shared" si="82"/>
        <v>0</v>
      </c>
      <c r="D408">
        <f t="shared" si="83"/>
        <v>254.64790894703248</v>
      </c>
      <c r="E408" s="2">
        <f t="shared" si="84"/>
        <v>-352.05762848491884</v>
      </c>
      <c r="F408">
        <f t="shared" si="85"/>
        <v>-19098.593171027438</v>
      </c>
      <c r="G408">
        <f t="shared" si="86"/>
        <v>2922.0783164247387</v>
      </c>
      <c r="H408">
        <f t="shared" si="87"/>
        <v>2113.5776442603074</v>
      </c>
      <c r="I408" s="2">
        <f t="shared" si="88"/>
        <v>3606.3488663240255</v>
      </c>
      <c r="J408" s="46">
        <f t="shared" si="89"/>
        <v>434.49986341254618</v>
      </c>
      <c r="K408">
        <f t="shared" si="90"/>
        <v>8.9682538842081492</v>
      </c>
      <c r="L408">
        <f t="shared" si="91"/>
        <v>3.3766016130302778E-2</v>
      </c>
      <c r="M408" s="46">
        <f t="shared" si="92"/>
        <v>8.9684445788079934</v>
      </c>
      <c r="N408" s="8">
        <f t="shared" si="80"/>
        <v>-2.3903331011546084E-6</v>
      </c>
      <c r="O408" s="5">
        <f>SUM($N$41:N408)*0.1+$N$8</f>
        <v>-5.0425591511760802E-5</v>
      </c>
      <c r="P408" s="5">
        <f>SUM($O$41:O408)+0</f>
        <v>4.6522217628834324E-3</v>
      </c>
      <c r="Q408" s="8">
        <f t="shared" si="81"/>
        <v>-1.7289593425809593E-6</v>
      </c>
      <c r="R408" s="5">
        <f>SUM($Q$41:Q408)*0.1+$T$8</f>
        <v>-5.1958592071075658E-5</v>
      </c>
      <c r="S408" s="5">
        <f>SUM($R$41:R408)+0</f>
        <v>4.6541267914223224E-3</v>
      </c>
      <c r="T408">
        <f t="shared" si="93"/>
        <v>7.2404665383657494E-5</v>
      </c>
      <c r="U408">
        <f t="shared" si="94"/>
        <v>6.5805823087080424E-3</v>
      </c>
      <c r="W408" s="1"/>
    </row>
    <row r="409" spans="2:23" x14ac:dyDescent="0.35">
      <c r="B409">
        <f t="shared" si="95"/>
        <v>36.800000000000253</v>
      </c>
      <c r="C409">
        <f t="shared" si="82"/>
        <v>0</v>
      </c>
      <c r="D409">
        <f t="shared" si="83"/>
        <v>254.64790894703248</v>
      </c>
      <c r="E409" s="2">
        <f t="shared" si="84"/>
        <v>-352.05762848491884</v>
      </c>
      <c r="F409">
        <f t="shared" si="85"/>
        <v>-19098.593171027438</v>
      </c>
      <c r="G409">
        <f t="shared" si="86"/>
        <v>2886.872553576246</v>
      </c>
      <c r="H409">
        <f t="shared" si="87"/>
        <v>2088.1128533656029</v>
      </c>
      <c r="I409" s="2">
        <f t="shared" si="88"/>
        <v>3562.8988799827694</v>
      </c>
      <c r="J409" s="46">
        <f t="shared" si="89"/>
        <v>434.49986341254618</v>
      </c>
      <c r="K409">
        <f t="shared" si="90"/>
        <v>8.8602026325911769</v>
      </c>
      <c r="L409">
        <f t="shared" si="91"/>
        <v>3.3766016130302778E-2</v>
      </c>
      <c r="M409" s="46">
        <f t="shared" si="92"/>
        <v>8.8603956526845664</v>
      </c>
      <c r="N409" s="8">
        <f t="shared" si="80"/>
        <v>-2.3615339071647924E-6</v>
      </c>
      <c r="O409" s="5">
        <f>SUM($N$41:N409)*0.1+$N$8</f>
        <v>-5.0661744902477288E-5</v>
      </c>
      <c r="P409" s="5">
        <f>SUM($O$41:O409)+0</f>
        <v>4.6015600179809555E-3</v>
      </c>
      <c r="Q409" s="8">
        <f t="shared" si="81"/>
        <v>-1.7081285071281749E-6</v>
      </c>
      <c r="R409" s="5">
        <f>SUM($Q$41:Q409)*0.1+$T$8</f>
        <v>-5.212940492178847E-5</v>
      </c>
      <c r="S409" s="5">
        <f>SUM($R$41:R409)+0</f>
        <v>4.6019973865005339E-3</v>
      </c>
      <c r="T409">
        <f t="shared" si="93"/>
        <v>7.2691727549037291E-5</v>
      </c>
      <c r="U409">
        <f t="shared" si="94"/>
        <v>6.5078978590969476E-3</v>
      </c>
      <c r="W409" s="1"/>
    </row>
    <row r="410" spans="2:23" x14ac:dyDescent="0.35">
      <c r="B410">
        <f t="shared" si="95"/>
        <v>36.900000000000254</v>
      </c>
      <c r="C410">
        <f t="shared" si="82"/>
        <v>0</v>
      </c>
      <c r="D410">
        <f t="shared" si="83"/>
        <v>254.64790894703248</v>
      </c>
      <c r="E410" s="2">
        <f t="shared" si="84"/>
        <v>-352.05762848491884</v>
      </c>
      <c r="F410">
        <f t="shared" si="85"/>
        <v>-19098.593171027438</v>
      </c>
      <c r="G410">
        <f t="shared" si="86"/>
        <v>2851.6667907277533</v>
      </c>
      <c r="H410">
        <f t="shared" si="87"/>
        <v>2062.6480624708984</v>
      </c>
      <c r="I410" s="2">
        <f t="shared" si="88"/>
        <v>3519.4488936415137</v>
      </c>
      <c r="J410" s="46">
        <f t="shared" si="89"/>
        <v>434.49986341254618</v>
      </c>
      <c r="K410">
        <f t="shared" si="90"/>
        <v>8.7521513809742046</v>
      </c>
      <c r="L410">
        <f t="shared" si="91"/>
        <v>3.3766016130302778E-2</v>
      </c>
      <c r="M410" s="46">
        <f t="shared" si="92"/>
        <v>8.7523467839788331</v>
      </c>
      <c r="N410" s="8">
        <f t="shared" si="80"/>
        <v>-2.3327347131749764E-6</v>
      </c>
      <c r="O410" s="5">
        <f>SUM($N$41:N410)*0.1+$N$8</f>
        <v>-5.0895018373794788E-5</v>
      </c>
      <c r="P410" s="5">
        <f>SUM($O$41:O410)+0</f>
        <v>4.5506649996071603E-3</v>
      </c>
      <c r="Q410" s="8">
        <f t="shared" si="81"/>
        <v>-1.6872976716753907E-6</v>
      </c>
      <c r="R410" s="5">
        <f>SUM($Q$41:Q410)*0.1+$T$8</f>
        <v>-5.2298134688955999E-5</v>
      </c>
      <c r="S410" s="5">
        <f>SUM($R$41:R410)+0</f>
        <v>4.5496992518115776E-3</v>
      </c>
      <c r="T410">
        <f t="shared" si="93"/>
        <v>7.2975323138805575E-5</v>
      </c>
      <c r="U410">
        <f t="shared" si="94"/>
        <v>6.434929309680446E-3</v>
      </c>
      <c r="W410" s="1"/>
    </row>
    <row r="411" spans="2:23" x14ac:dyDescent="0.35">
      <c r="B411">
        <f t="shared" si="95"/>
        <v>37.000000000000256</v>
      </c>
      <c r="C411">
        <f t="shared" si="82"/>
        <v>0</v>
      </c>
      <c r="D411">
        <f t="shared" si="83"/>
        <v>254.64790894703248</v>
      </c>
      <c r="E411" s="2">
        <f t="shared" si="84"/>
        <v>-352.05762848491884</v>
      </c>
      <c r="F411">
        <f t="shared" si="85"/>
        <v>-19098.593171027438</v>
      </c>
      <c r="G411">
        <f t="shared" si="86"/>
        <v>2816.4610278792607</v>
      </c>
      <c r="H411">
        <f t="shared" si="87"/>
        <v>2037.1832715761975</v>
      </c>
      <c r="I411" s="2">
        <f t="shared" si="88"/>
        <v>3475.9989073002598</v>
      </c>
      <c r="J411" s="46">
        <f t="shared" si="89"/>
        <v>434.49986341254618</v>
      </c>
      <c r="K411">
        <f t="shared" si="90"/>
        <v>8.6441001293572377</v>
      </c>
      <c r="L411">
        <f t="shared" si="91"/>
        <v>3.3766016130302778E-2</v>
      </c>
      <c r="M411" s="46">
        <f t="shared" si="92"/>
        <v>8.6442979748438642</v>
      </c>
      <c r="N411" s="8">
        <f t="shared" si="80"/>
        <v>-2.3039355191851604E-6</v>
      </c>
      <c r="O411" s="5">
        <f>SUM($N$41:N411)*0.1+$N$8</f>
        <v>-5.1125411925713303E-5</v>
      </c>
      <c r="P411" s="5">
        <f>SUM($O$41:O411)+0</f>
        <v>4.4995395876814472E-3</v>
      </c>
      <c r="Q411" s="8">
        <f t="shared" si="81"/>
        <v>-1.6664668362226094E-6</v>
      </c>
      <c r="R411" s="5">
        <f>SUM($Q$41:Q411)*0.1+$T$8</f>
        <v>-5.2464781372578258E-5</v>
      </c>
      <c r="S411" s="5">
        <f>SUM($R$41:R411)+0</f>
        <v>4.4972344704389995E-3</v>
      </c>
      <c r="T411">
        <f t="shared" si="93"/>
        <v>7.325545050742847E-5</v>
      </c>
      <c r="U411">
        <f t="shared" si="94"/>
        <v>6.3616801541115913E-3</v>
      </c>
      <c r="W411" s="1"/>
    </row>
    <row r="412" spans="2:23" x14ac:dyDescent="0.35">
      <c r="B412">
        <f t="shared" si="95"/>
        <v>37.100000000000257</v>
      </c>
      <c r="C412">
        <f t="shared" si="82"/>
        <v>0</v>
      </c>
      <c r="D412">
        <f t="shared" si="83"/>
        <v>254.64790894703248</v>
      </c>
      <c r="E412" s="2">
        <f t="shared" si="84"/>
        <v>-352.05762848491884</v>
      </c>
      <c r="F412">
        <f t="shared" si="85"/>
        <v>-19098.593171027438</v>
      </c>
      <c r="G412">
        <f t="shared" si="86"/>
        <v>2781.255265030768</v>
      </c>
      <c r="H412">
        <f t="shared" si="87"/>
        <v>2011.718480681493</v>
      </c>
      <c r="I412" s="2">
        <f t="shared" si="88"/>
        <v>3432.5489209590041</v>
      </c>
      <c r="J412" s="46">
        <f t="shared" si="89"/>
        <v>434.49986341254618</v>
      </c>
      <c r="K412">
        <f t="shared" si="90"/>
        <v>8.5360488777402672</v>
      </c>
      <c r="L412">
        <f t="shared" si="91"/>
        <v>3.3766016130302778E-2</v>
      </c>
      <c r="M412" s="46">
        <f t="shared" si="92"/>
        <v>8.536249227541731</v>
      </c>
      <c r="N412" s="8">
        <f t="shared" si="80"/>
        <v>-2.2751363251953444E-6</v>
      </c>
      <c r="O412" s="5">
        <f>SUM($N$41:N412)*0.1+$N$8</f>
        <v>-5.1352925558232831E-5</v>
      </c>
      <c r="P412" s="5">
        <f>SUM($O$41:O412)+0</f>
        <v>4.4481866621232146E-3</v>
      </c>
      <c r="Q412" s="8">
        <f t="shared" si="81"/>
        <v>-1.6456360007698252E-6</v>
      </c>
      <c r="R412" s="5">
        <f>SUM($Q$41:Q412)*0.1+$T$8</f>
        <v>-5.2629344972655246E-5</v>
      </c>
      <c r="S412" s="5">
        <f>SUM($R$41:R412)+0</f>
        <v>4.4446051254663447E-3</v>
      </c>
      <c r="T412">
        <f t="shared" si="93"/>
        <v>7.353210805926996E-5</v>
      </c>
      <c r="U412">
        <f t="shared" si="94"/>
        <v>6.2881538866675782E-3</v>
      </c>
      <c r="W412" s="1"/>
    </row>
    <row r="413" spans="2:23" x14ac:dyDescent="0.35">
      <c r="B413">
        <f t="shared" si="95"/>
        <v>37.200000000000259</v>
      </c>
      <c r="C413">
        <f t="shared" si="82"/>
        <v>0</v>
      </c>
      <c r="D413">
        <f t="shared" si="83"/>
        <v>254.64790894703248</v>
      </c>
      <c r="E413" s="2">
        <f t="shared" si="84"/>
        <v>-352.05762848491884</v>
      </c>
      <c r="F413">
        <f t="shared" si="85"/>
        <v>-19098.593171027438</v>
      </c>
      <c r="G413">
        <f t="shared" si="86"/>
        <v>2746.0495021822753</v>
      </c>
      <c r="H413">
        <f t="shared" si="87"/>
        <v>1986.2536897867885</v>
      </c>
      <c r="I413" s="2">
        <f t="shared" si="88"/>
        <v>3389.098934617748</v>
      </c>
      <c r="J413" s="46">
        <f t="shared" si="89"/>
        <v>434.49986341254618</v>
      </c>
      <c r="K413">
        <f t="shared" si="90"/>
        <v>8.4279976261232932</v>
      </c>
      <c r="L413">
        <f t="shared" si="91"/>
        <v>3.3766016130302778E-2</v>
      </c>
      <c r="M413" s="46">
        <f t="shared" si="92"/>
        <v>8.4282005444505046</v>
      </c>
      <c r="N413" s="8">
        <f t="shared" si="80"/>
        <v>-2.246337131205528E-6</v>
      </c>
      <c r="O413" s="5">
        <f>SUM($N$41:N413)*0.1+$N$8</f>
        <v>-5.1577559271353388E-5</v>
      </c>
      <c r="P413" s="5">
        <f>SUM($O$41:O413)+0</f>
        <v>4.3966091028518608E-3</v>
      </c>
      <c r="Q413" s="8">
        <f t="shared" si="81"/>
        <v>-1.6248051653170409E-6</v>
      </c>
      <c r="R413" s="5">
        <f>SUM($Q$41:Q413)*0.1+$T$8</f>
        <v>-5.2791825489186952E-5</v>
      </c>
      <c r="S413" s="5">
        <f>SUM($R$41:R413)+0</f>
        <v>4.3918132999771573E-3</v>
      </c>
      <c r="T413">
        <f t="shared" si="93"/>
        <v>7.3805294246894932E-5</v>
      </c>
      <c r="U413">
        <f t="shared" si="94"/>
        <v>6.2143540022383736E-3</v>
      </c>
      <c r="W413" s="1"/>
    </row>
    <row r="414" spans="2:23" x14ac:dyDescent="0.35">
      <c r="B414">
        <f t="shared" si="95"/>
        <v>37.30000000000026</v>
      </c>
      <c r="C414">
        <f t="shared" si="82"/>
        <v>0</v>
      </c>
      <c r="D414">
        <f t="shared" si="83"/>
        <v>254.64790894703248</v>
      </c>
      <c r="E414" s="2">
        <f t="shared" si="84"/>
        <v>-352.05762848491884</v>
      </c>
      <c r="F414">
        <f t="shared" si="85"/>
        <v>-19098.593171027438</v>
      </c>
      <c r="G414">
        <f t="shared" si="86"/>
        <v>2710.8437393337845</v>
      </c>
      <c r="H414">
        <f t="shared" si="87"/>
        <v>1960.788898892084</v>
      </c>
      <c r="I414" s="2">
        <f t="shared" si="88"/>
        <v>3345.6489482764932</v>
      </c>
      <c r="J414" s="46">
        <f t="shared" si="89"/>
        <v>434.49986341254618</v>
      </c>
      <c r="K414">
        <f t="shared" si="90"/>
        <v>8.3199463745063245</v>
      </c>
      <c r="L414">
        <f t="shared" si="91"/>
        <v>3.3766016130302778E-2</v>
      </c>
      <c r="M414" s="46">
        <f t="shared" si="92"/>
        <v>8.3201519280717982</v>
      </c>
      <c r="N414" s="8">
        <f t="shared" si="80"/>
        <v>-2.2175379372157137E-6</v>
      </c>
      <c r="O414" s="5">
        <f>SUM($N$41:N414)*0.1+$N$8</f>
        <v>-5.1799313065074959E-5</v>
      </c>
      <c r="P414" s="5">
        <f>SUM($O$41:O414)+0</f>
        <v>4.3448097897867861E-3</v>
      </c>
      <c r="Q414" s="8">
        <f t="shared" si="81"/>
        <v>-1.6039743298642567E-6</v>
      </c>
      <c r="R414" s="5">
        <f>SUM($Q$41:Q414)*0.1+$T$8</f>
        <v>-5.295222292217336E-5</v>
      </c>
      <c r="S414" s="5">
        <f>SUM($R$41:R414)+0</f>
        <v>4.3388610770549842E-3</v>
      </c>
      <c r="T414">
        <f t="shared" si="93"/>
        <v>7.4075007569444012E-5</v>
      </c>
      <c r="U414">
        <f t="shared" si="94"/>
        <v>6.1402839963156297E-3</v>
      </c>
      <c r="W414" s="1"/>
    </row>
    <row r="415" spans="2:23" x14ac:dyDescent="0.35">
      <c r="B415">
        <f t="shared" si="95"/>
        <v>37.400000000000261</v>
      </c>
      <c r="C415">
        <f t="shared" si="82"/>
        <v>0</v>
      </c>
      <c r="D415">
        <f t="shared" si="83"/>
        <v>254.64790894703248</v>
      </c>
      <c r="E415" s="2">
        <f t="shared" si="84"/>
        <v>-352.05762848491884</v>
      </c>
      <c r="F415">
        <f t="shared" si="85"/>
        <v>-19098.593171027438</v>
      </c>
      <c r="G415">
        <f t="shared" si="86"/>
        <v>2675.6379764852918</v>
      </c>
      <c r="H415">
        <f t="shared" si="87"/>
        <v>1935.3241079973814</v>
      </c>
      <c r="I415" s="2">
        <f t="shared" si="88"/>
        <v>3302.1989619352385</v>
      </c>
      <c r="J415" s="46">
        <f t="shared" si="89"/>
        <v>434.49986341254618</v>
      </c>
      <c r="K415">
        <f t="shared" si="90"/>
        <v>8.2118951228893557</v>
      </c>
      <c r="L415">
        <f t="shared" si="91"/>
        <v>3.3766016130302778E-2</v>
      </c>
      <c r="M415" s="46">
        <f t="shared" si="92"/>
        <v>8.2121033810388617</v>
      </c>
      <c r="N415" s="8">
        <f t="shared" si="80"/>
        <v>-2.1887387432258977E-6</v>
      </c>
      <c r="O415" s="5">
        <f>SUM($N$41:N415)*0.1+$N$8</f>
        <v>-5.2018186939397544E-5</v>
      </c>
      <c r="P415" s="5">
        <f>SUM($O$41:O415)+0</f>
        <v>4.292791602847389E-3</v>
      </c>
      <c r="Q415" s="8">
        <f t="shared" si="81"/>
        <v>-1.5831434944114737E-6</v>
      </c>
      <c r="R415" s="5">
        <f>SUM($Q$41:Q415)*0.1+$T$8</f>
        <v>-5.3110537271614512E-5</v>
      </c>
      <c r="S415" s="5">
        <f>SUM($R$41:R415)+0</f>
        <v>4.2857505397833695E-3</v>
      </c>
      <c r="T415">
        <f t="shared" si="93"/>
        <v>7.4341246571076963E-5</v>
      </c>
      <c r="U415">
        <f t="shared" si="94"/>
        <v>6.0659473649818706E-3</v>
      </c>
      <c r="W415" s="1"/>
    </row>
    <row r="416" spans="2:23" x14ac:dyDescent="0.35">
      <c r="B416">
        <f t="shared" si="95"/>
        <v>37.500000000000263</v>
      </c>
      <c r="C416">
        <f t="shared" si="82"/>
        <v>0</v>
      </c>
      <c r="D416">
        <f t="shared" si="83"/>
        <v>254.64790894703248</v>
      </c>
      <c r="E416" s="2">
        <f t="shared" si="84"/>
        <v>-352.05762848491884</v>
      </c>
      <c r="F416">
        <f t="shared" si="85"/>
        <v>-19098.593171027438</v>
      </c>
      <c r="G416">
        <f t="shared" si="86"/>
        <v>2640.4322136367991</v>
      </c>
      <c r="H416">
        <f t="shared" si="87"/>
        <v>1909.8593171026787</v>
      </c>
      <c r="I416" s="2">
        <f t="shared" si="88"/>
        <v>3258.7489755939837</v>
      </c>
      <c r="J416" s="46">
        <f t="shared" si="89"/>
        <v>434.49986341254618</v>
      </c>
      <c r="K416">
        <f t="shared" si="90"/>
        <v>8.103843871272387</v>
      </c>
      <c r="L416">
        <f t="shared" si="91"/>
        <v>3.3766016130302778E-2</v>
      </c>
      <c r="M416" s="46">
        <f t="shared" si="92"/>
        <v>8.1040549061253877</v>
      </c>
      <c r="N416" s="8">
        <f t="shared" si="80"/>
        <v>-2.1599395492360813E-6</v>
      </c>
      <c r="O416" s="5">
        <f>SUM($N$41:N416)*0.1+$N$8</f>
        <v>-5.2234180894321158E-5</v>
      </c>
      <c r="P416" s="5">
        <f>SUM($O$41:O416)+0</f>
        <v>4.2405574219530678E-3</v>
      </c>
      <c r="Q416" s="8">
        <f t="shared" si="81"/>
        <v>-1.562312658958691E-6</v>
      </c>
      <c r="R416" s="5">
        <f>SUM($Q$41:Q416)*0.1+$T$8</f>
        <v>-5.3266768537510393E-5</v>
      </c>
      <c r="S416" s="5">
        <f>SUM($R$41:R416)+0</f>
        <v>4.2324837712458593E-3</v>
      </c>
      <c r="T416">
        <f t="shared" si="93"/>
        <v>7.4604009839480961E-5</v>
      </c>
      <c r="U416">
        <f t="shared" si="94"/>
        <v>5.9913476048999879E-3</v>
      </c>
      <c r="W416" s="1"/>
    </row>
    <row r="417" spans="2:23" x14ac:dyDescent="0.35">
      <c r="B417">
        <f t="shared" si="95"/>
        <v>37.600000000000264</v>
      </c>
      <c r="C417">
        <f t="shared" si="82"/>
        <v>0</v>
      </c>
      <c r="D417">
        <f t="shared" si="83"/>
        <v>254.64790894703248</v>
      </c>
      <c r="E417" s="2">
        <f t="shared" si="84"/>
        <v>-352.05762848491884</v>
      </c>
      <c r="F417">
        <f t="shared" si="85"/>
        <v>-19098.593171027438</v>
      </c>
      <c r="G417">
        <f t="shared" si="86"/>
        <v>2605.2264507883065</v>
      </c>
      <c r="H417">
        <f t="shared" si="87"/>
        <v>1884.3945262079742</v>
      </c>
      <c r="I417" s="2">
        <f t="shared" si="88"/>
        <v>3215.2989892527276</v>
      </c>
      <c r="J417" s="46">
        <f t="shared" si="89"/>
        <v>434.49986341254618</v>
      </c>
      <c r="K417">
        <f t="shared" si="90"/>
        <v>7.9957926196554139</v>
      </c>
      <c r="L417">
        <f t="shared" si="91"/>
        <v>3.3766016130302778E-2</v>
      </c>
      <c r="M417" s="46">
        <f t="shared" si="92"/>
        <v>7.996006506254977</v>
      </c>
      <c r="N417" s="8">
        <f t="shared" si="80"/>
        <v>-2.1311403552462653E-6</v>
      </c>
      <c r="O417" s="5">
        <f>SUM($N$41:N417)*0.1+$N$8</f>
        <v>-5.2447294929845785E-5</v>
      </c>
      <c r="P417" s="5">
        <f>SUM($O$41:O417)+0</f>
        <v>4.1881101270232219E-3</v>
      </c>
      <c r="Q417" s="8">
        <f t="shared" si="81"/>
        <v>-1.5414818235059067E-6</v>
      </c>
      <c r="R417" s="5">
        <f>SUM($Q$41:Q417)*0.1+$T$8</f>
        <v>-5.3420916719860978E-5</v>
      </c>
      <c r="S417" s="5">
        <f>SUM($R$41:R417)+0</f>
        <v>4.1790628545259985E-3</v>
      </c>
      <c r="T417">
        <f t="shared" si="93"/>
        <v>7.4863296004440988E-5</v>
      </c>
      <c r="U417">
        <f t="shared" si="94"/>
        <v>5.9164882133030108E-3</v>
      </c>
      <c r="W417" s="1"/>
    </row>
    <row r="418" spans="2:23" x14ac:dyDescent="0.35">
      <c r="B418">
        <f t="shared" si="95"/>
        <v>37.700000000000266</v>
      </c>
      <c r="C418">
        <f t="shared" si="82"/>
        <v>0</v>
      </c>
      <c r="D418">
        <f t="shared" si="83"/>
        <v>254.64790894703248</v>
      </c>
      <c r="E418" s="2">
        <f t="shared" si="84"/>
        <v>-352.05762848491884</v>
      </c>
      <c r="F418">
        <f t="shared" si="85"/>
        <v>-19098.593171027438</v>
      </c>
      <c r="G418">
        <f t="shared" si="86"/>
        <v>2570.0206879398138</v>
      </c>
      <c r="H418">
        <f t="shared" si="87"/>
        <v>1858.9297353132715</v>
      </c>
      <c r="I418" s="2">
        <f t="shared" si="88"/>
        <v>3171.8490029114728</v>
      </c>
      <c r="J418" s="46">
        <f t="shared" si="89"/>
        <v>434.49986341254618</v>
      </c>
      <c r="K418">
        <f t="shared" si="90"/>
        <v>7.8877413680384443</v>
      </c>
      <c r="L418">
        <f t="shared" si="91"/>
        <v>3.3766016130302778E-2</v>
      </c>
      <c r="M418" s="46">
        <f t="shared" si="92"/>
        <v>7.8879581845114348</v>
      </c>
      <c r="N418" s="8">
        <f t="shared" si="80"/>
        <v>-2.1023411612564493E-6</v>
      </c>
      <c r="O418" s="5">
        <f>SUM($N$41:N418)*0.1+$N$8</f>
        <v>-5.2657529045971441E-5</v>
      </c>
      <c r="P418" s="5">
        <f>SUM($O$41:O418)+0</f>
        <v>4.1354525979772506E-3</v>
      </c>
      <c r="Q418" s="8">
        <f t="shared" si="81"/>
        <v>-1.520650988053124E-6</v>
      </c>
      <c r="R418" s="5">
        <f>SUM($Q$41:Q418)*0.1+$T$8</f>
        <v>-5.357298181866628E-5</v>
      </c>
      <c r="S418" s="5">
        <f>SUM($R$41:R418)+0</f>
        <v>4.1254898727073322E-3</v>
      </c>
      <c r="T418">
        <f t="shared" si="93"/>
        <v>7.5119103736469552E-5</v>
      </c>
      <c r="U418">
        <f t="shared" si="94"/>
        <v>5.8413726879841827E-3</v>
      </c>
      <c r="W418" s="1"/>
    </row>
    <row r="419" spans="2:23" x14ac:dyDescent="0.35">
      <c r="B419">
        <f t="shared" si="95"/>
        <v>37.800000000000267</v>
      </c>
      <c r="C419">
        <f t="shared" si="82"/>
        <v>0</v>
      </c>
      <c r="D419">
        <f t="shared" si="83"/>
        <v>254.64790894703248</v>
      </c>
      <c r="E419" s="2">
        <f t="shared" si="84"/>
        <v>-352.05762848491884</v>
      </c>
      <c r="F419">
        <f t="shared" si="85"/>
        <v>-19098.593171027438</v>
      </c>
      <c r="G419">
        <f t="shared" si="86"/>
        <v>2534.8149250913229</v>
      </c>
      <c r="H419">
        <f t="shared" si="87"/>
        <v>1833.464944418567</v>
      </c>
      <c r="I419" s="2">
        <f t="shared" si="88"/>
        <v>3128.399016570218</v>
      </c>
      <c r="J419" s="46">
        <f t="shared" si="89"/>
        <v>434.49986341254618</v>
      </c>
      <c r="K419">
        <f t="shared" si="90"/>
        <v>7.7796901164214747</v>
      </c>
      <c r="L419">
        <f t="shared" si="91"/>
        <v>3.3766016130302778E-2</v>
      </c>
      <c r="M419" s="46">
        <f t="shared" si="92"/>
        <v>7.7799099441498623</v>
      </c>
      <c r="N419" s="8">
        <f t="shared" si="80"/>
        <v>-2.0735419672666345E-6</v>
      </c>
      <c r="O419" s="5">
        <f>SUM($N$41:N419)*0.1+$N$8</f>
        <v>-5.2864883242698097E-5</v>
      </c>
      <c r="P419" s="5">
        <f>SUM($O$41:O419)+0</f>
        <v>4.0825877147345523E-3</v>
      </c>
      <c r="Q419" s="8">
        <f t="shared" si="81"/>
        <v>-1.4998201526003398E-6</v>
      </c>
      <c r="R419" s="5">
        <f>SUM($Q$41:Q419)*0.1+$T$8</f>
        <v>-5.3722963833926325E-5</v>
      </c>
      <c r="S419" s="5">
        <f>SUM($R$41:R419)+0</f>
        <v>4.0717669088734055E-3</v>
      </c>
      <c r="T419">
        <f t="shared" si="93"/>
        <v>7.537143174549265E-5</v>
      </c>
      <c r="U419">
        <f t="shared" si="94"/>
        <v>5.7660045272873292E-3</v>
      </c>
      <c r="W419" s="1"/>
    </row>
    <row r="420" spans="2:23" x14ac:dyDescent="0.35">
      <c r="B420">
        <f t="shared" si="95"/>
        <v>37.900000000000269</v>
      </c>
      <c r="C420">
        <f t="shared" si="82"/>
        <v>0</v>
      </c>
      <c r="D420">
        <f t="shared" si="83"/>
        <v>254.64790894703248</v>
      </c>
      <c r="E420" s="2">
        <f t="shared" si="84"/>
        <v>-352.05762848491884</v>
      </c>
      <c r="F420">
        <f t="shared" si="85"/>
        <v>-19098.593171027438</v>
      </c>
      <c r="G420">
        <f t="shared" si="86"/>
        <v>2499.6091622428303</v>
      </c>
      <c r="H420">
        <f t="shared" si="87"/>
        <v>1808.0001535238644</v>
      </c>
      <c r="I420" s="2">
        <f t="shared" si="88"/>
        <v>3084.9490302289632</v>
      </c>
      <c r="J420" s="46">
        <f t="shared" si="89"/>
        <v>434.49986341254618</v>
      </c>
      <c r="K420">
        <f t="shared" si="90"/>
        <v>7.671638864804506</v>
      </c>
      <c r="L420">
        <f t="shared" si="91"/>
        <v>3.3766016130302778E-2</v>
      </c>
      <c r="M420" s="46">
        <f t="shared" si="92"/>
        <v>7.6718617886087408</v>
      </c>
      <c r="N420" s="8">
        <f t="shared" si="80"/>
        <v>-2.0447427732768186E-6</v>
      </c>
      <c r="O420" s="5">
        <f>SUM($N$41:N420)*0.1+$N$8</f>
        <v>-5.3069357520025781E-5</v>
      </c>
      <c r="P420" s="5">
        <f>SUM($O$41:O420)+0</f>
        <v>4.0295183572145264E-3</v>
      </c>
      <c r="Q420" s="8">
        <f t="shared" si="81"/>
        <v>-1.478989317147557E-6</v>
      </c>
      <c r="R420" s="5">
        <f>SUM($Q$41:Q420)*0.1+$T$8</f>
        <v>-5.3870862765641086E-5</v>
      </c>
      <c r="S420" s="5">
        <f>SUM($R$41:R420)+0</f>
        <v>4.0178960461077643E-3</v>
      </c>
      <c r="T420">
        <f t="shared" si="93"/>
        <v>7.5620278779589621E-5</v>
      </c>
      <c r="U420">
        <f t="shared" si="94"/>
        <v>5.6903872300975494E-3</v>
      </c>
      <c r="W420" s="1"/>
    </row>
    <row r="421" spans="2:23" x14ac:dyDescent="0.35">
      <c r="B421">
        <f t="shared" si="95"/>
        <v>38.00000000000027</v>
      </c>
      <c r="C421">
        <f t="shared" si="82"/>
        <v>0</v>
      </c>
      <c r="D421">
        <f t="shared" si="83"/>
        <v>254.64790894703248</v>
      </c>
      <c r="E421" s="2">
        <f t="shared" si="84"/>
        <v>-352.05762848491884</v>
      </c>
      <c r="F421">
        <f t="shared" si="85"/>
        <v>-19098.593171027438</v>
      </c>
      <c r="G421">
        <f t="shared" si="86"/>
        <v>2464.4033993943376</v>
      </c>
      <c r="H421">
        <f t="shared" si="87"/>
        <v>1782.5353626291599</v>
      </c>
      <c r="I421" s="2">
        <f t="shared" si="88"/>
        <v>3041.4990438877071</v>
      </c>
      <c r="J421" s="46">
        <f t="shared" si="89"/>
        <v>434.49986341254618</v>
      </c>
      <c r="K421">
        <f t="shared" si="90"/>
        <v>7.5635876131875328</v>
      </c>
      <c r="L421">
        <f t="shared" si="91"/>
        <v>3.3766016130302778E-2</v>
      </c>
      <c r="M421" s="46">
        <f t="shared" si="92"/>
        <v>7.5638137215230135</v>
      </c>
      <c r="N421" s="8">
        <f t="shared" si="80"/>
        <v>-2.0159435792870026E-6</v>
      </c>
      <c r="O421" s="5">
        <f>SUM($N$41:N421)*0.1+$N$8</f>
        <v>-5.3270951877954479E-5</v>
      </c>
      <c r="P421" s="5">
        <f>SUM($O$41:O421)+0</f>
        <v>3.9762474053365721E-3</v>
      </c>
      <c r="Q421" s="8">
        <f t="shared" si="81"/>
        <v>-1.4581584816947726E-6</v>
      </c>
      <c r="R421" s="5">
        <f>SUM($Q$41:Q421)*0.1+$T$8</f>
        <v>-5.4016678613810551E-5</v>
      </c>
      <c r="S421" s="5">
        <f>SUM($R$41:R421)+0</f>
        <v>3.9638793674939537E-3</v>
      </c>
      <c r="T421">
        <f t="shared" si="93"/>
        <v>7.586564362378428E-5</v>
      </c>
      <c r="U421">
        <f t="shared" si="94"/>
        <v>5.6145242958322026E-3</v>
      </c>
      <c r="W421" s="1"/>
    </row>
    <row r="422" spans="2:23" x14ac:dyDescent="0.35">
      <c r="B422">
        <f t="shared" si="95"/>
        <v>38.100000000000271</v>
      </c>
      <c r="C422">
        <f t="shared" si="82"/>
        <v>0</v>
      </c>
      <c r="D422">
        <f t="shared" si="83"/>
        <v>254.64790894703248</v>
      </c>
      <c r="E422" s="2">
        <f t="shared" si="84"/>
        <v>-352.05762848491884</v>
      </c>
      <c r="F422">
        <f t="shared" si="85"/>
        <v>-19098.593171027438</v>
      </c>
      <c r="G422">
        <f t="shared" si="86"/>
        <v>2429.1976365458449</v>
      </c>
      <c r="H422">
        <f t="shared" si="87"/>
        <v>1757.0705717344572</v>
      </c>
      <c r="I422" s="2">
        <f t="shared" si="88"/>
        <v>2998.0490575464523</v>
      </c>
      <c r="J422" s="46">
        <f t="shared" si="89"/>
        <v>434.49986341254618</v>
      </c>
      <c r="K422">
        <f t="shared" si="90"/>
        <v>7.4555363615705641</v>
      </c>
      <c r="L422">
        <f t="shared" si="91"/>
        <v>3.3766016130302778E-2</v>
      </c>
      <c r="M422" s="46">
        <f t="shared" si="92"/>
        <v>7.4557657467383445</v>
      </c>
      <c r="N422" s="8">
        <f t="shared" si="80"/>
        <v>-1.9871443852971866E-6</v>
      </c>
      <c r="O422" s="5">
        <f>SUM($N$41:N422)*0.1+$N$8</f>
        <v>-5.3469666316484206E-5</v>
      </c>
      <c r="P422" s="5">
        <f>SUM($O$41:O422)+0</f>
        <v>3.9227777390200879E-3</v>
      </c>
      <c r="Q422" s="8">
        <f t="shared" si="81"/>
        <v>-1.4373276462419898E-6</v>
      </c>
      <c r="R422" s="5">
        <f>SUM($Q$41:Q422)*0.1+$T$8</f>
        <v>-5.4160411378434745E-5</v>
      </c>
      <c r="S422" s="5">
        <f>SUM($R$41:R422)+0</f>
        <v>3.9097189561155187E-3</v>
      </c>
      <c r="T422">
        <f t="shared" si="93"/>
        <v>7.6107525098885253E-5</v>
      </c>
      <c r="U422">
        <f t="shared" si="94"/>
        <v>5.5384192244322368E-3</v>
      </c>
      <c r="W422" s="1"/>
    </row>
    <row r="423" spans="2:23" x14ac:dyDescent="0.35">
      <c r="B423">
        <f t="shared" si="95"/>
        <v>38.200000000000273</v>
      </c>
      <c r="C423">
        <f t="shared" si="82"/>
        <v>0</v>
      </c>
      <c r="D423">
        <f t="shared" si="83"/>
        <v>254.64790894703248</v>
      </c>
      <c r="E423" s="2">
        <f t="shared" si="84"/>
        <v>-352.05762848491884</v>
      </c>
      <c r="F423">
        <f t="shared" si="85"/>
        <v>-19098.593171027438</v>
      </c>
      <c r="G423">
        <f t="shared" si="86"/>
        <v>2393.9918736973523</v>
      </c>
      <c r="H423">
        <f t="shared" si="87"/>
        <v>1731.6057808397527</v>
      </c>
      <c r="I423" s="2">
        <f t="shared" si="88"/>
        <v>2954.5990712051962</v>
      </c>
      <c r="J423" s="46">
        <f t="shared" si="89"/>
        <v>434.49986341254618</v>
      </c>
      <c r="K423">
        <f t="shared" si="90"/>
        <v>7.3474851099535909</v>
      </c>
      <c r="L423">
        <f t="shared" si="91"/>
        <v>3.3766016130302778E-2</v>
      </c>
      <c r="M423" s="46">
        <f t="shared" si="92"/>
        <v>7.347717868326578</v>
      </c>
      <c r="N423" s="8">
        <f t="shared" si="80"/>
        <v>-1.9583451913073706E-6</v>
      </c>
      <c r="O423" s="5">
        <f>SUM($N$41:N423)*0.1+$N$8</f>
        <v>-5.3665500835614933E-5</v>
      </c>
      <c r="P423" s="5">
        <f>SUM($O$41:O423)+0</f>
        <v>3.8691122381844731E-3</v>
      </c>
      <c r="Q423" s="8">
        <f t="shared" si="81"/>
        <v>-1.4164968107892056E-6</v>
      </c>
      <c r="R423" s="5">
        <f>SUM($Q$41:Q423)*0.1+$T$8</f>
        <v>-5.4302061059513683E-5</v>
      </c>
      <c r="S423" s="5">
        <f>SUM($R$41:R423)+0</f>
        <v>3.855416895056005E-3</v>
      </c>
      <c r="T423">
        <f t="shared" si="93"/>
        <v>7.6345922060372934E-5</v>
      </c>
      <c r="U423">
        <f t="shared" si="94"/>
        <v>5.4620755163538471E-3</v>
      </c>
      <c r="W423" s="1"/>
    </row>
    <row r="424" spans="2:23" x14ac:dyDescent="0.35">
      <c r="B424">
        <f t="shared" si="95"/>
        <v>38.300000000000274</v>
      </c>
      <c r="C424">
        <f t="shared" si="82"/>
        <v>0</v>
      </c>
      <c r="D424">
        <f t="shared" si="83"/>
        <v>254.64790894703248</v>
      </c>
      <c r="E424" s="2">
        <f t="shared" si="84"/>
        <v>-352.05762848491884</v>
      </c>
      <c r="F424">
        <f t="shared" si="85"/>
        <v>-19098.593171027438</v>
      </c>
      <c r="G424">
        <f t="shared" si="86"/>
        <v>2358.7861108488596</v>
      </c>
      <c r="H424">
        <f t="shared" si="87"/>
        <v>1706.1409899450482</v>
      </c>
      <c r="I424" s="2">
        <f t="shared" si="88"/>
        <v>2911.1490848639405</v>
      </c>
      <c r="J424" s="46">
        <f t="shared" si="89"/>
        <v>434.49986341254618</v>
      </c>
      <c r="K424">
        <f t="shared" si="90"/>
        <v>7.2394338583366196</v>
      </c>
      <c r="L424">
        <f t="shared" si="91"/>
        <v>3.3766016130302778E-2</v>
      </c>
      <c r="M424" s="46">
        <f t="shared" si="92"/>
        <v>7.2396700906026492</v>
      </c>
      <c r="N424" s="8">
        <f t="shared" si="80"/>
        <v>-1.9295459973175546E-6</v>
      </c>
      <c r="O424" s="5">
        <f>SUM($N$41:N424)*0.1+$N$8</f>
        <v>-5.3858455435346688E-5</v>
      </c>
      <c r="P424" s="5">
        <f>SUM($O$41:O424)+0</f>
        <v>3.8152537827491266E-3</v>
      </c>
      <c r="Q424" s="8">
        <f t="shared" si="81"/>
        <v>-1.3956659753364213E-6</v>
      </c>
      <c r="R424" s="5">
        <f>SUM($Q$41:Q424)*0.1+$T$8</f>
        <v>-5.4441627657047324E-5</v>
      </c>
      <c r="S424" s="5">
        <f>SUM($R$41:R424)+0</f>
        <v>3.8009752673989579E-3</v>
      </c>
      <c r="T424">
        <f t="shared" si="93"/>
        <v>7.658083339733125E-5</v>
      </c>
      <c r="U424">
        <f t="shared" si="94"/>
        <v>5.3854966725604891E-3</v>
      </c>
      <c r="W424" s="1"/>
    </row>
    <row r="425" spans="2:23" x14ac:dyDescent="0.35">
      <c r="B425">
        <f t="shared" si="95"/>
        <v>38.400000000000276</v>
      </c>
      <c r="C425">
        <f t="shared" si="82"/>
        <v>0</v>
      </c>
      <c r="D425">
        <f t="shared" si="83"/>
        <v>254.64790894703248</v>
      </c>
      <c r="E425" s="2">
        <f t="shared" si="84"/>
        <v>-352.05762848491884</v>
      </c>
      <c r="F425">
        <f t="shared" si="85"/>
        <v>-19098.593171027438</v>
      </c>
      <c r="G425">
        <f t="shared" si="86"/>
        <v>2323.5803480003669</v>
      </c>
      <c r="H425">
        <f t="shared" si="87"/>
        <v>1680.6761990503455</v>
      </c>
      <c r="I425" s="2">
        <f t="shared" si="88"/>
        <v>2867.6990985226853</v>
      </c>
      <c r="J425" s="46">
        <f t="shared" si="89"/>
        <v>434.49986341254618</v>
      </c>
      <c r="K425">
        <f t="shared" si="90"/>
        <v>7.1313826067196491</v>
      </c>
      <c r="L425">
        <f t="shared" si="91"/>
        <v>3.3766016130302778E-2</v>
      </c>
      <c r="M425" s="46">
        <f t="shared" si="92"/>
        <v>7.1316224181429764</v>
      </c>
      <c r="N425" s="8">
        <f t="shared" ref="N425:N492" si="96">-G425/($G$18*$B$31)</f>
        <v>-1.9007468033277383E-6</v>
      </c>
      <c r="O425" s="5">
        <f>SUM($N$41:N425)*0.1+$N$8</f>
        <v>-5.4048530115679457E-5</v>
      </c>
      <c r="P425" s="5">
        <f>SUM($O$41:O425)+0</f>
        <v>3.7612052526334473E-3</v>
      </c>
      <c r="Q425" s="8">
        <f t="shared" ref="Q425:Q492" si="97">-H425/($G$18*$B$31)</f>
        <v>-1.3748351398836386E-6</v>
      </c>
      <c r="R425" s="5">
        <f>SUM($Q$41:Q425)*0.1+$T$8</f>
        <v>-5.4579111171035682E-5</v>
      </c>
      <c r="S425" s="5">
        <f>SUM($R$41:R425)+0</f>
        <v>3.746396156227922E-3</v>
      </c>
      <c r="T425">
        <f t="shared" si="93"/>
        <v>7.681225803142218E-5</v>
      </c>
      <c r="U425">
        <f t="shared" si="94"/>
        <v>5.3086861945152476E-3</v>
      </c>
      <c r="W425" s="1"/>
    </row>
    <row r="426" spans="2:23" x14ac:dyDescent="0.35">
      <c r="B426">
        <f t="shared" si="95"/>
        <v>38.500000000000277</v>
      </c>
      <c r="C426">
        <f t="shared" ref="C426:C489" si="98">IF(B426&lt;$G$6,$B$14,$B$14+$B$12)</f>
        <v>0</v>
      </c>
      <c r="D426">
        <f t="shared" ref="D426:D489" si="99">IF(B426&lt;18, $B$15, $B$15+$B$11 )</f>
        <v>254.64790894703248</v>
      </c>
      <c r="E426" s="2">
        <f t="shared" ref="E426:E489" si="100">IF(B426&lt;18, $B$16, $B$16+$B$13 )</f>
        <v>-352.05762848491884</v>
      </c>
      <c r="F426">
        <f t="shared" ref="F426:F489" si="101">IF(B426&lt;18,0,-$G$7*$B$11)</f>
        <v>-19098.593171027438</v>
      </c>
      <c r="G426">
        <f t="shared" ref="G426:G489" si="102">IF(B426&lt;$G$6,    $B$16*B426,    $B$16*B426-(-B426+$G$6)*$B$13+$G$7*$B$12)</f>
        <v>2288.3745851518743</v>
      </c>
      <c r="H426">
        <f t="shared" ref="H426:H489" si="103">IF(B426&lt;$G$6,-B426*$B$15,-B426*$B$15+(-B426+$G$6)*$B$11)</f>
        <v>1655.2114081556429</v>
      </c>
      <c r="I426" s="2">
        <f t="shared" ref="I426:I489" si="104">SQRT(H426*H426+G426*G426)</f>
        <v>2824.2491121814305</v>
      </c>
      <c r="J426" s="46">
        <f t="shared" ref="J426:J489" si="105">SQRT(D426*D426+E426*E426)</f>
        <v>434.49986341254618</v>
      </c>
      <c r="K426">
        <f t="shared" ref="K426:K489" si="106">32*I426/(PI()*$G$11^3)</f>
        <v>7.0233313551026804</v>
      </c>
      <c r="L426">
        <f t="shared" ref="L426:L489" si="107">16*J426/(PI()*$G$11^4)</f>
        <v>3.3766016130302778E-2</v>
      </c>
      <c r="M426" s="46">
        <f t="shared" ref="M426:M489" si="108">SQRT(K426^2+3*L426^2)</f>
        <v>7.0235748558055811</v>
      </c>
      <c r="N426" s="8">
        <f t="shared" si="96"/>
        <v>-1.8719476093379224E-6</v>
      </c>
      <c r="O426" s="5">
        <f>SUM($N$41:N426)*0.1+$N$8</f>
        <v>-5.4235724876613254E-5</v>
      </c>
      <c r="P426" s="5">
        <f>SUM($O$41:O426)+0</f>
        <v>3.706969527756834E-3</v>
      </c>
      <c r="Q426" s="8">
        <f t="shared" si="97"/>
        <v>-1.3540043044308558E-6</v>
      </c>
      <c r="R426" s="5">
        <f>SUM($Q$41:Q426)*0.1+$T$8</f>
        <v>-5.4714511601478756E-5</v>
      </c>
      <c r="S426" s="5">
        <f>SUM($R$41:R426)+0</f>
        <v>3.6916816446264434E-3</v>
      </c>
      <c r="T426">
        <f t="shared" ref="T426:T489" si="109">SQRT(SUMSQ(O426,R426))</f>
        <v>7.7040194915901136E-5</v>
      </c>
      <c r="U426">
        <f t="shared" ref="U426:U489" si="110">SQRT(SUMSQ(S426,P426))</f>
        <v>5.231647584173606E-3</v>
      </c>
      <c r="W426" s="1"/>
    </row>
    <row r="427" spans="2:23" x14ac:dyDescent="0.35">
      <c r="B427">
        <f t="shared" ref="B427:B492" si="111">B426+0.1</f>
        <v>38.600000000000279</v>
      </c>
      <c r="C427">
        <f t="shared" si="98"/>
        <v>0</v>
      </c>
      <c r="D427">
        <f t="shared" si="99"/>
        <v>254.64790894703248</v>
      </c>
      <c r="E427" s="2">
        <f t="shared" si="100"/>
        <v>-352.05762848491884</v>
      </c>
      <c r="F427">
        <f t="shared" si="101"/>
        <v>-19098.593171027438</v>
      </c>
      <c r="G427">
        <f t="shared" si="102"/>
        <v>2253.1688223033834</v>
      </c>
      <c r="H427">
        <f t="shared" si="103"/>
        <v>1629.7466172609384</v>
      </c>
      <c r="I427" s="2">
        <f t="shared" si="104"/>
        <v>2780.7991258401762</v>
      </c>
      <c r="J427" s="46">
        <f t="shared" si="105"/>
        <v>434.49986341254618</v>
      </c>
      <c r="K427">
        <f t="shared" si="106"/>
        <v>6.9152801034857116</v>
      </c>
      <c r="L427">
        <f t="shared" si="107"/>
        <v>3.3766016130302778E-2</v>
      </c>
      <c r="M427" s="46">
        <f t="shared" si="108"/>
        <v>6.9155274087520819</v>
      </c>
      <c r="N427" s="8">
        <f t="shared" si="96"/>
        <v>-1.8431484153481076E-6</v>
      </c>
      <c r="O427" s="5">
        <f>SUM($N$41:N427)*0.1+$N$8</f>
        <v>-5.4420039718148066E-5</v>
      </c>
      <c r="P427" s="5">
        <f>SUM($O$41:O427)+0</f>
        <v>3.652549488038686E-3</v>
      </c>
      <c r="Q427" s="8">
        <f t="shared" si="97"/>
        <v>-1.3331734689780714E-6</v>
      </c>
      <c r="R427" s="5">
        <f>SUM($Q$41:Q427)*0.1+$T$8</f>
        <v>-5.4847828948376574E-5</v>
      </c>
      <c r="S427" s="5">
        <f>SUM($R$41:R427)+0</f>
        <v>3.6368338156780667E-3</v>
      </c>
      <c r="T427">
        <f t="shared" si="109"/>
        <v>7.7264643034671352E-5</v>
      </c>
      <c r="U427">
        <f t="shared" si="110"/>
        <v>5.1543843439766064E-3</v>
      </c>
      <c r="W427" s="1"/>
    </row>
    <row r="428" spans="2:23" x14ac:dyDescent="0.35">
      <c r="B428">
        <f t="shared" si="111"/>
        <v>38.70000000000028</v>
      </c>
      <c r="C428">
        <f t="shared" si="98"/>
        <v>0</v>
      </c>
      <c r="D428">
        <f t="shared" si="99"/>
        <v>254.64790894703248</v>
      </c>
      <c r="E428" s="2">
        <f t="shared" si="100"/>
        <v>-352.05762848491884</v>
      </c>
      <c r="F428">
        <f t="shared" si="101"/>
        <v>-19098.593171027438</v>
      </c>
      <c r="G428">
        <f t="shared" si="102"/>
        <v>2217.9630594548908</v>
      </c>
      <c r="H428">
        <f t="shared" si="103"/>
        <v>1604.2818263662339</v>
      </c>
      <c r="I428" s="2">
        <f t="shared" si="104"/>
        <v>2737.3491394989201</v>
      </c>
      <c r="J428" s="46">
        <f t="shared" si="105"/>
        <v>434.49986341254618</v>
      </c>
      <c r="K428">
        <f t="shared" si="106"/>
        <v>6.8072288518687394</v>
      </c>
      <c r="L428">
        <f t="shared" si="107"/>
        <v>3.3766016130302778E-2</v>
      </c>
      <c r="M428" s="46">
        <f t="shared" si="108"/>
        <v>6.8074800824717903</v>
      </c>
      <c r="N428" s="8">
        <f t="shared" si="96"/>
        <v>-1.8143492213582916E-6</v>
      </c>
      <c r="O428" s="5">
        <f>SUM($N$41:N428)*0.1+$N$8</f>
        <v>-5.4601474640283892E-5</v>
      </c>
      <c r="P428" s="5">
        <f>SUM($O$41:O428)+0</f>
        <v>3.5979480133984023E-3</v>
      </c>
      <c r="Q428" s="8">
        <f t="shared" si="97"/>
        <v>-1.3123426335252871E-6</v>
      </c>
      <c r="R428" s="5">
        <f>SUM($Q$41:Q428)*0.1+$T$8</f>
        <v>-5.4979063211729108E-5</v>
      </c>
      <c r="S428" s="5">
        <f>SUM($R$41:R428)+0</f>
        <v>3.5818547524663377E-3</v>
      </c>
      <c r="T428">
        <f t="shared" si="109"/>
        <v>7.7485601401375661E-5</v>
      </c>
      <c r="U428">
        <f t="shared" si="110"/>
        <v>5.0768999768444519E-3</v>
      </c>
      <c r="W428" s="1"/>
    </row>
    <row r="429" spans="2:23" x14ac:dyDescent="0.35">
      <c r="B429">
        <f t="shared" si="111"/>
        <v>38.800000000000281</v>
      </c>
      <c r="C429">
        <f t="shared" si="98"/>
        <v>0</v>
      </c>
      <c r="D429">
        <f t="shared" si="99"/>
        <v>254.64790894703248</v>
      </c>
      <c r="E429" s="2">
        <f t="shared" si="100"/>
        <v>-352.05762848491884</v>
      </c>
      <c r="F429">
        <f t="shared" si="101"/>
        <v>-19098.593171027438</v>
      </c>
      <c r="G429">
        <f t="shared" si="102"/>
        <v>2182.7572966063981</v>
      </c>
      <c r="H429">
        <f t="shared" si="103"/>
        <v>1578.8170354715312</v>
      </c>
      <c r="I429" s="2">
        <f t="shared" si="104"/>
        <v>2693.8991531576653</v>
      </c>
      <c r="J429" s="46">
        <f t="shared" si="105"/>
        <v>434.49986341254618</v>
      </c>
      <c r="K429">
        <f t="shared" si="106"/>
        <v>6.6991776002517698</v>
      </c>
      <c r="L429">
        <f t="shared" si="107"/>
        <v>3.3766016130302778E-2</v>
      </c>
      <c r="M429" s="46">
        <f t="shared" si="108"/>
        <v>6.6994328828081411</v>
      </c>
      <c r="N429" s="8">
        <f t="shared" si="96"/>
        <v>-1.7855500273684756E-6</v>
      </c>
      <c r="O429" s="5">
        <f>SUM($N$41:N429)*0.1+$N$8</f>
        <v>-5.4780029643020745E-5</v>
      </c>
      <c r="P429" s="5">
        <f>SUM($O$41:O429)+0</f>
        <v>3.5431679837553817E-3</v>
      </c>
      <c r="Q429" s="8">
        <f t="shared" si="97"/>
        <v>-1.2915117980725044E-6</v>
      </c>
      <c r="R429" s="5">
        <f>SUM($Q$41:Q429)*0.1+$T$8</f>
        <v>-5.5108214391536359E-5</v>
      </c>
      <c r="S429" s="5">
        <f>SUM($R$41:R429)+0</f>
        <v>3.5267465380748012E-3</v>
      </c>
      <c r="T429">
        <f t="shared" si="109"/>
        <v>7.7703069058524102E-5</v>
      </c>
      <c r="U429">
        <f t="shared" si="110"/>
        <v>4.9991979861705588E-3</v>
      </c>
      <c r="W429" s="1"/>
    </row>
    <row r="430" spans="2:23" x14ac:dyDescent="0.35">
      <c r="B430">
        <f t="shared" si="111"/>
        <v>38.900000000000283</v>
      </c>
      <c r="C430">
        <f t="shared" si="98"/>
        <v>0</v>
      </c>
      <c r="D430">
        <f t="shared" si="99"/>
        <v>254.64790894703248</v>
      </c>
      <c r="E430" s="2">
        <f t="shared" si="100"/>
        <v>-352.05762848491884</v>
      </c>
      <c r="F430">
        <f t="shared" si="101"/>
        <v>-19098.593171027438</v>
      </c>
      <c r="G430">
        <f t="shared" si="102"/>
        <v>2147.5515337579054</v>
      </c>
      <c r="H430">
        <f t="shared" si="103"/>
        <v>1553.3522445768285</v>
      </c>
      <c r="I430" s="2">
        <f t="shared" si="104"/>
        <v>2650.4491668164101</v>
      </c>
      <c r="J430" s="46">
        <f t="shared" si="105"/>
        <v>434.49986341254618</v>
      </c>
      <c r="K430">
        <f t="shared" si="106"/>
        <v>6.5911263486347993</v>
      </c>
      <c r="L430">
        <f t="shared" si="107"/>
        <v>3.3766016130302778E-2</v>
      </c>
      <c r="M430" s="46">
        <f t="shared" si="108"/>
        <v>6.5913858159877003</v>
      </c>
      <c r="N430" s="8">
        <f t="shared" si="96"/>
        <v>-1.7567508333786594E-6</v>
      </c>
      <c r="O430" s="5">
        <f>SUM($N$41:N430)*0.1+$N$8</f>
        <v>-5.4955704726358614E-5</v>
      </c>
      <c r="P430" s="5">
        <f>SUM($O$41:O430)+0</f>
        <v>3.4882122790290231E-3</v>
      </c>
      <c r="Q430" s="8">
        <f t="shared" si="97"/>
        <v>-1.2706809626197216E-6</v>
      </c>
      <c r="R430" s="5">
        <f>SUM($Q$41:Q430)*0.1+$T$8</f>
        <v>-5.5235282487798326E-5</v>
      </c>
      <c r="S430" s="5">
        <f>SUM($R$41:R430)+0</f>
        <v>3.471511255587003E-3</v>
      </c>
      <c r="T430">
        <f t="shared" si="109"/>
        <v>7.7917045076655698E-5</v>
      </c>
      <c r="U430">
        <f t="shared" si="110"/>
        <v>4.9212818758161067E-3</v>
      </c>
      <c r="W430" s="1"/>
    </row>
    <row r="431" spans="2:23" x14ac:dyDescent="0.35">
      <c r="B431">
        <f t="shared" si="111"/>
        <v>39.000000000000284</v>
      </c>
      <c r="C431">
        <f t="shared" si="98"/>
        <v>0</v>
      </c>
      <c r="D431">
        <f t="shared" si="99"/>
        <v>254.64790894703248</v>
      </c>
      <c r="E431" s="2">
        <f t="shared" si="100"/>
        <v>-352.05762848491884</v>
      </c>
      <c r="F431">
        <f t="shared" si="101"/>
        <v>-19098.593171027438</v>
      </c>
      <c r="G431">
        <f t="shared" si="102"/>
        <v>2112.3457709094146</v>
      </c>
      <c r="H431">
        <f t="shared" si="103"/>
        <v>1527.887453682124</v>
      </c>
      <c r="I431" s="2">
        <f t="shared" si="104"/>
        <v>2606.9991804751558</v>
      </c>
      <c r="J431" s="46">
        <f t="shared" si="105"/>
        <v>434.49986341254618</v>
      </c>
      <c r="K431">
        <f t="shared" si="106"/>
        <v>6.4830750970178315</v>
      </c>
      <c r="L431">
        <f t="shared" si="107"/>
        <v>3.3766016130302778E-2</v>
      </c>
      <c r="M431" s="46">
        <f t="shared" si="108"/>
        <v>6.4833388886521046</v>
      </c>
      <c r="N431" s="8">
        <f t="shared" si="96"/>
        <v>-1.7279516393888449E-6</v>
      </c>
      <c r="O431" s="5">
        <f>SUM($N$41:N431)*0.1+$N$8</f>
        <v>-5.5128499890297496E-5</v>
      </c>
      <c r="P431" s="5">
        <f>SUM($O$41:O431)+0</f>
        <v>3.4330837791387257E-3</v>
      </c>
      <c r="Q431" s="8">
        <f t="shared" si="97"/>
        <v>-1.2498501271669374E-6</v>
      </c>
      <c r="R431" s="5">
        <f>SUM($Q$41:Q431)*0.1+$T$8</f>
        <v>-5.536026750051501E-5</v>
      </c>
      <c r="S431" s="5">
        <f>SUM($R$41:R431)+0</f>
        <v>3.4161509880864878E-3</v>
      </c>
      <c r="T431">
        <f t="shared" si="109"/>
        <v>7.8127528553532965E-5</v>
      </c>
      <c r="U431">
        <f t="shared" si="110"/>
        <v>4.8431551501051176E-3</v>
      </c>
      <c r="W431" s="1"/>
    </row>
    <row r="432" spans="2:23" x14ac:dyDescent="0.35">
      <c r="B432">
        <f t="shared" si="111"/>
        <v>39.100000000000286</v>
      </c>
      <c r="C432">
        <f t="shared" si="98"/>
        <v>0</v>
      </c>
      <c r="D432">
        <f t="shared" si="99"/>
        <v>254.64790894703248</v>
      </c>
      <c r="E432" s="2">
        <f t="shared" si="100"/>
        <v>-352.05762848491884</v>
      </c>
      <c r="F432">
        <f t="shared" si="101"/>
        <v>-19098.593171027438</v>
      </c>
      <c r="G432">
        <f t="shared" si="102"/>
        <v>2077.1400080609201</v>
      </c>
      <c r="H432">
        <f t="shared" si="103"/>
        <v>1502.4226627874195</v>
      </c>
      <c r="I432" s="2">
        <f t="shared" si="104"/>
        <v>2563.5491941338983</v>
      </c>
      <c r="J432" s="46">
        <f t="shared" si="105"/>
        <v>434.49986341254618</v>
      </c>
      <c r="K432">
        <f t="shared" si="106"/>
        <v>6.3750238454008556</v>
      </c>
      <c r="L432">
        <f t="shared" si="107"/>
        <v>3.3766016130302778E-2</v>
      </c>
      <c r="M432" s="46">
        <f t="shared" si="108"/>
        <v>6.3752921078932099</v>
      </c>
      <c r="N432" s="8">
        <f t="shared" si="96"/>
        <v>-1.6991524453990274E-6</v>
      </c>
      <c r="O432" s="5">
        <f>SUM($N$41:N432)*0.1+$N$8</f>
        <v>-5.5298415134837393E-5</v>
      </c>
      <c r="P432" s="5">
        <f>SUM($O$41:O432)+0</f>
        <v>3.3777853640038881E-3</v>
      </c>
      <c r="Q432" s="8">
        <f t="shared" si="97"/>
        <v>-1.2290192917141532E-6</v>
      </c>
      <c r="R432" s="5">
        <f>SUM($Q$41:Q432)*0.1+$T$8</f>
        <v>-5.5483169429686437E-5</v>
      </c>
      <c r="S432" s="5">
        <f>SUM($R$41:R432)+0</f>
        <v>3.3606678186568015E-3</v>
      </c>
      <c r="T432">
        <f t="shared" si="109"/>
        <v>7.8334518613368042E-5</v>
      </c>
      <c r="U432">
        <f t="shared" si="110"/>
        <v>4.7648213138201043E-3</v>
      </c>
      <c r="W432" s="1"/>
    </row>
    <row r="433" spans="2:23" x14ac:dyDescent="0.35">
      <c r="B433">
        <f t="shared" si="111"/>
        <v>39.200000000000287</v>
      </c>
      <c r="C433">
        <f t="shared" si="98"/>
        <v>0</v>
      </c>
      <c r="D433">
        <f t="shared" si="99"/>
        <v>254.64790894703248</v>
      </c>
      <c r="E433" s="2">
        <f t="shared" si="100"/>
        <v>-352.05762848491884</v>
      </c>
      <c r="F433">
        <f t="shared" si="101"/>
        <v>-19098.593171027438</v>
      </c>
      <c r="G433">
        <f t="shared" si="102"/>
        <v>2041.9342452124292</v>
      </c>
      <c r="H433">
        <f t="shared" si="103"/>
        <v>1476.9578718927169</v>
      </c>
      <c r="I433" s="2">
        <f t="shared" si="104"/>
        <v>2520.0992077926448</v>
      </c>
      <c r="J433" s="46">
        <f t="shared" si="105"/>
        <v>434.49986341254618</v>
      </c>
      <c r="K433">
        <f t="shared" si="106"/>
        <v>6.2669725937838896</v>
      </c>
      <c r="L433">
        <f t="shared" si="107"/>
        <v>3.3766016130302778E-2</v>
      </c>
      <c r="M433" s="46">
        <f t="shared" si="108"/>
        <v>6.2672454812919449</v>
      </c>
      <c r="N433" s="8">
        <f t="shared" si="96"/>
        <v>-1.6703532514092129E-6</v>
      </c>
      <c r="O433" s="5">
        <f>SUM($N$41:N433)*0.1+$N$8</f>
        <v>-5.5465450459978317E-5</v>
      </c>
      <c r="P433" s="5">
        <f>SUM($O$41:O433)+0</f>
        <v>3.32231991354391E-3</v>
      </c>
      <c r="Q433" s="8">
        <f t="shared" si="97"/>
        <v>-1.2081884562613702E-6</v>
      </c>
      <c r="R433" s="5">
        <f>SUM($Q$41:Q433)*0.1+$T$8</f>
        <v>-5.5603988275312581E-5</v>
      </c>
      <c r="S433" s="5">
        <f>SUM($R$41:R433)+0</f>
        <v>3.3050638303814888E-3</v>
      </c>
      <c r="T433">
        <f t="shared" si="109"/>
        <v>7.8538014406078583E-5</v>
      </c>
      <c r="U433">
        <f t="shared" si="110"/>
        <v>4.6862838721983512E-3</v>
      </c>
      <c r="W433" s="1"/>
    </row>
    <row r="434" spans="2:23" x14ac:dyDescent="0.35">
      <c r="B434">
        <f t="shared" si="111"/>
        <v>39.300000000000288</v>
      </c>
      <c r="C434">
        <f t="shared" si="98"/>
        <v>0</v>
      </c>
      <c r="D434">
        <f t="shared" si="99"/>
        <v>254.64790894703248</v>
      </c>
      <c r="E434" s="2">
        <f t="shared" si="100"/>
        <v>-352.05762848491884</v>
      </c>
      <c r="F434">
        <f t="shared" si="101"/>
        <v>-19098.593171027438</v>
      </c>
      <c r="G434">
        <f t="shared" si="102"/>
        <v>2006.7284823639347</v>
      </c>
      <c r="H434">
        <f t="shared" si="103"/>
        <v>1451.4930809980124</v>
      </c>
      <c r="I434" s="2">
        <f t="shared" si="104"/>
        <v>2476.6492214513873</v>
      </c>
      <c r="J434" s="46">
        <f t="shared" si="105"/>
        <v>434.49986341254618</v>
      </c>
      <c r="K434">
        <f t="shared" si="106"/>
        <v>6.1589213421669138</v>
      </c>
      <c r="L434">
        <f t="shared" si="107"/>
        <v>3.3766016130302778E-2</v>
      </c>
      <c r="M434" s="46">
        <f t="shared" si="108"/>
        <v>6.1591990169611366</v>
      </c>
      <c r="N434" s="8">
        <f t="shared" si="96"/>
        <v>-1.6415540574193952E-6</v>
      </c>
      <c r="O434" s="5">
        <f>SUM($N$41:N434)*0.1+$N$8</f>
        <v>-5.5629605865720256E-5</v>
      </c>
      <c r="P434" s="5">
        <f>SUM($O$41:O434)+0</f>
        <v>3.2666903076781898E-3</v>
      </c>
      <c r="Q434" s="8">
        <f t="shared" si="97"/>
        <v>-1.187357620808586E-6</v>
      </c>
      <c r="R434" s="5">
        <f>SUM($Q$41:Q434)*0.1+$T$8</f>
        <v>-5.5722724037393442E-5</v>
      </c>
      <c r="S434" s="5">
        <f>SUM($R$41:R434)+0</f>
        <v>3.2493411063440952E-3</v>
      </c>
      <c r="T434">
        <f t="shared" si="109"/>
        <v>7.8738015106572776E-5</v>
      </c>
      <c r="U434">
        <f t="shared" si="110"/>
        <v>4.6075463309288708E-3</v>
      </c>
      <c r="W434" s="1"/>
    </row>
    <row r="435" spans="2:23" x14ac:dyDescent="0.35">
      <c r="B435">
        <f t="shared" si="111"/>
        <v>39.40000000000029</v>
      </c>
      <c r="C435">
        <f t="shared" si="98"/>
        <v>0</v>
      </c>
      <c r="D435">
        <f t="shared" si="99"/>
        <v>254.64790894703248</v>
      </c>
      <c r="E435" s="2">
        <f t="shared" si="100"/>
        <v>-352.05762848491884</v>
      </c>
      <c r="F435">
        <f t="shared" si="101"/>
        <v>-19098.593171027438</v>
      </c>
      <c r="G435">
        <f t="shared" si="102"/>
        <v>1971.5227195154439</v>
      </c>
      <c r="H435">
        <f t="shared" si="103"/>
        <v>1426.0282901033097</v>
      </c>
      <c r="I435" s="2">
        <f t="shared" si="104"/>
        <v>2433.1992351101339</v>
      </c>
      <c r="J435" s="46">
        <f t="shared" si="105"/>
        <v>434.49986341254618</v>
      </c>
      <c r="K435">
        <f t="shared" si="106"/>
        <v>6.0508700905499477</v>
      </c>
      <c r="L435">
        <f t="shared" si="107"/>
        <v>3.3766016130302778E-2</v>
      </c>
      <c r="M435" s="46">
        <f t="shared" si="108"/>
        <v>6.0511527235930735</v>
      </c>
      <c r="N435" s="8">
        <f t="shared" si="96"/>
        <v>-1.6127548634295807E-6</v>
      </c>
      <c r="O435" s="5">
        <f>SUM($N$41:N435)*0.1+$N$8</f>
        <v>-5.5790881352063223E-5</v>
      </c>
      <c r="P435" s="5">
        <f>SUM($O$41:O435)+0</f>
        <v>3.2108994263261264E-3</v>
      </c>
      <c r="Q435" s="8">
        <f t="shared" si="97"/>
        <v>-1.1665267853558032E-6</v>
      </c>
      <c r="R435" s="5">
        <f>SUM($Q$41:Q435)*0.1+$T$8</f>
        <v>-5.5839376715929019E-5</v>
      </c>
      <c r="S435" s="5">
        <f>SUM($R$41:R435)+0</f>
        <v>3.1935017296281661E-3</v>
      </c>
      <c r="T435">
        <f t="shared" si="109"/>
        <v>7.8934519914061876E-5</v>
      </c>
      <c r="U435">
        <f t="shared" si="110"/>
        <v>4.5286121961501113E-3</v>
      </c>
      <c r="W435" s="1"/>
    </row>
    <row r="436" spans="2:23" x14ac:dyDescent="0.35">
      <c r="B436">
        <f t="shared" si="111"/>
        <v>39.500000000000291</v>
      </c>
      <c r="C436">
        <f t="shared" si="98"/>
        <v>0</v>
      </c>
      <c r="D436">
        <f t="shared" si="99"/>
        <v>254.64790894703248</v>
      </c>
      <c r="E436" s="2">
        <f t="shared" si="100"/>
        <v>-352.05762848491884</v>
      </c>
      <c r="F436">
        <f t="shared" si="101"/>
        <v>-19098.593171027438</v>
      </c>
      <c r="G436">
        <f t="shared" si="102"/>
        <v>1936.3169566669512</v>
      </c>
      <c r="H436">
        <f t="shared" si="103"/>
        <v>1400.563499208607</v>
      </c>
      <c r="I436" s="2">
        <f t="shared" si="104"/>
        <v>2389.7492487688792</v>
      </c>
      <c r="J436" s="46">
        <f t="shared" si="105"/>
        <v>434.49986341254618</v>
      </c>
      <c r="K436">
        <f t="shared" si="106"/>
        <v>5.9428188389329781</v>
      </c>
      <c r="L436">
        <f t="shared" si="107"/>
        <v>3.3766016130302778E-2</v>
      </c>
      <c r="M436" s="46">
        <f t="shared" si="108"/>
        <v>5.9431066105121015</v>
      </c>
      <c r="N436" s="8">
        <f t="shared" si="96"/>
        <v>-1.5839556694397647E-6</v>
      </c>
      <c r="O436" s="5">
        <f>SUM($N$41:N436)*0.1+$N$8</f>
        <v>-5.5949276919007191E-5</v>
      </c>
      <c r="P436" s="5">
        <f>SUM($O$41:O436)+0</f>
        <v>3.1549501494071192E-3</v>
      </c>
      <c r="Q436" s="8">
        <f t="shared" si="97"/>
        <v>-1.1456959499030205E-6</v>
      </c>
      <c r="R436" s="5">
        <f>SUM($Q$41:Q436)*0.1+$T$8</f>
        <v>-5.5953946310919312E-5</v>
      </c>
      <c r="S436" s="5">
        <f>SUM($R$41:R436)+0</f>
        <v>3.1375477833172466E-3</v>
      </c>
      <c r="T436">
        <f t="shared" si="109"/>
        <v>7.9127528051399349E-5</v>
      </c>
      <c r="U436">
        <f t="shared" si="110"/>
        <v>4.4494849744485003E-3</v>
      </c>
      <c r="W436" s="1"/>
    </row>
    <row r="437" spans="2:23" x14ac:dyDescent="0.35">
      <c r="B437">
        <f t="shared" si="111"/>
        <v>39.600000000000293</v>
      </c>
      <c r="C437">
        <f t="shared" si="98"/>
        <v>0</v>
      </c>
      <c r="D437">
        <f t="shared" si="99"/>
        <v>254.64790894703248</v>
      </c>
      <c r="E437" s="2">
        <f t="shared" si="100"/>
        <v>-352.05762848491884</v>
      </c>
      <c r="F437">
        <f t="shared" si="101"/>
        <v>-19098.593171027438</v>
      </c>
      <c r="G437">
        <f t="shared" si="102"/>
        <v>1901.1111938184586</v>
      </c>
      <c r="H437">
        <f t="shared" si="103"/>
        <v>1375.0987083139025</v>
      </c>
      <c r="I437" s="2">
        <f t="shared" si="104"/>
        <v>2346.299262427623</v>
      </c>
      <c r="J437" s="46">
        <f t="shared" si="105"/>
        <v>434.49986341254618</v>
      </c>
      <c r="K437">
        <f t="shared" si="106"/>
        <v>5.8347675873160059</v>
      </c>
      <c r="L437">
        <f t="shared" si="107"/>
        <v>3.3766016130302778E-2</v>
      </c>
      <c r="M437" s="46">
        <f t="shared" si="108"/>
        <v>5.8350606877331943</v>
      </c>
      <c r="N437" s="8">
        <f t="shared" si="96"/>
        <v>-1.5551564754499485E-6</v>
      </c>
      <c r="O437" s="5">
        <f>SUM($N$41:N437)*0.1+$N$8</f>
        <v>-5.6104792566552186E-5</v>
      </c>
      <c r="P437" s="5">
        <f>SUM($O$41:O437)+0</f>
        <v>3.0988453568405669E-3</v>
      </c>
      <c r="Q437" s="8">
        <f t="shared" si="97"/>
        <v>-1.1248651144502362E-6</v>
      </c>
      <c r="R437" s="5">
        <f>SUM($Q$41:Q437)*0.1+$T$8</f>
        <v>-5.6066432822364349E-5</v>
      </c>
      <c r="S437" s="5">
        <f>SUM($R$41:R437)+0</f>
        <v>3.0814813504948823E-3</v>
      </c>
      <c r="T437">
        <f t="shared" si="109"/>
        <v>7.9317038764445456E-5</v>
      </c>
      <c r="U437">
        <f t="shared" si="110"/>
        <v>4.3701681728578945E-3</v>
      </c>
      <c r="W437" s="1"/>
    </row>
    <row r="438" spans="2:23" x14ac:dyDescent="0.35">
      <c r="B438">
        <f t="shared" si="111"/>
        <v>39.700000000000294</v>
      </c>
      <c r="C438">
        <f t="shared" si="98"/>
        <v>0</v>
      </c>
      <c r="D438">
        <f t="shared" si="99"/>
        <v>254.64790894703248</v>
      </c>
      <c r="E438" s="2">
        <f t="shared" si="100"/>
        <v>-352.05762848491884</v>
      </c>
      <c r="F438">
        <f t="shared" si="101"/>
        <v>-19098.593171027438</v>
      </c>
      <c r="G438">
        <f t="shared" si="102"/>
        <v>1865.9054309699659</v>
      </c>
      <c r="H438">
        <f t="shared" si="103"/>
        <v>1349.633917419198</v>
      </c>
      <c r="I438" s="2">
        <f t="shared" si="104"/>
        <v>2302.8492760863674</v>
      </c>
      <c r="J438" s="46">
        <f t="shared" si="105"/>
        <v>434.49986341254618</v>
      </c>
      <c r="K438">
        <f t="shared" si="106"/>
        <v>5.7267163356990345</v>
      </c>
      <c r="L438">
        <f t="shared" si="107"/>
        <v>3.3766016130302778E-2</v>
      </c>
      <c r="M438" s="46">
        <f t="shared" si="108"/>
        <v>5.7270149660270757</v>
      </c>
      <c r="N438" s="8">
        <f t="shared" si="96"/>
        <v>-1.5263572814601325E-6</v>
      </c>
      <c r="O438" s="5">
        <f>SUM($N$41:N438)*0.1+$N$8</f>
        <v>-5.625742829469821E-5</v>
      </c>
      <c r="P438" s="5">
        <f>SUM($O$41:O438)+0</f>
        <v>3.0425879285458685E-3</v>
      </c>
      <c r="Q438" s="8">
        <f t="shared" si="97"/>
        <v>-1.104034278997452E-6</v>
      </c>
      <c r="R438" s="5">
        <f>SUM($Q$41:Q438)*0.1+$T$8</f>
        <v>-5.6176836250264076E-5</v>
      </c>
      <c r="S438" s="5">
        <f>SUM($R$41:R438)+0</f>
        <v>3.0253045142446182E-3</v>
      </c>
      <c r="T438">
        <f t="shared" si="109"/>
        <v>7.9503051321456173E-5</v>
      </c>
      <c r="U438">
        <f t="shared" si="110"/>
        <v>4.2906652988600616E-3</v>
      </c>
      <c r="W438" s="1"/>
    </row>
    <row r="439" spans="2:23" x14ac:dyDescent="0.35">
      <c r="B439">
        <f t="shared" si="111"/>
        <v>39.800000000000296</v>
      </c>
      <c r="C439">
        <f t="shared" si="98"/>
        <v>0</v>
      </c>
      <c r="D439">
        <f t="shared" si="99"/>
        <v>254.64790894703248</v>
      </c>
      <c r="E439" s="2">
        <f t="shared" si="100"/>
        <v>-352.05762848491884</v>
      </c>
      <c r="F439">
        <f t="shared" si="101"/>
        <v>-19098.593171027438</v>
      </c>
      <c r="G439">
        <f t="shared" si="102"/>
        <v>1830.6996681214732</v>
      </c>
      <c r="H439">
        <f t="shared" si="103"/>
        <v>1324.1691265244954</v>
      </c>
      <c r="I439" s="2">
        <f t="shared" si="104"/>
        <v>2259.3992897451121</v>
      </c>
      <c r="J439" s="46">
        <f t="shared" si="105"/>
        <v>434.49986341254618</v>
      </c>
      <c r="K439">
        <f t="shared" si="106"/>
        <v>5.618665084082064</v>
      </c>
      <c r="L439">
        <f t="shared" si="107"/>
        <v>3.3766016130302778E-2</v>
      </c>
      <c r="M439" s="46">
        <f t="shared" si="108"/>
        <v>5.6189694569928781</v>
      </c>
      <c r="N439" s="8">
        <f t="shared" si="96"/>
        <v>-1.4975580874703165E-6</v>
      </c>
      <c r="O439" s="5">
        <f>SUM($N$41:N439)*0.1+$N$8</f>
        <v>-5.6407184103445234E-5</v>
      </c>
      <c r="P439" s="5">
        <f>SUM($O$41:O439)+0</f>
        <v>2.9861807444424232E-3</v>
      </c>
      <c r="Q439" s="8">
        <f t="shared" si="97"/>
        <v>-1.083203443544669E-6</v>
      </c>
      <c r="R439" s="5">
        <f>SUM($Q$41:Q439)*0.1+$T$8</f>
        <v>-5.6285156594618546E-5</v>
      </c>
      <c r="S439" s="5">
        <f>SUM($R$41:R439)+0</f>
        <v>2.9690193576499997E-3</v>
      </c>
      <c r="T439">
        <f t="shared" si="109"/>
        <v>7.9685565012495809E-5</v>
      </c>
      <c r="U439">
        <f t="shared" si="110"/>
        <v>4.2109798603863118E-3</v>
      </c>
      <c r="W439" s="1"/>
    </row>
    <row r="440" spans="2:23" x14ac:dyDescent="0.35">
      <c r="B440">
        <f t="shared" si="111"/>
        <v>39.900000000000297</v>
      </c>
      <c r="C440">
        <f t="shared" si="98"/>
        <v>0</v>
      </c>
      <c r="D440">
        <f t="shared" si="99"/>
        <v>254.64790894703248</v>
      </c>
      <c r="E440" s="2">
        <f t="shared" si="100"/>
        <v>-352.05762848491884</v>
      </c>
      <c r="F440">
        <f t="shared" si="101"/>
        <v>-19098.593171027438</v>
      </c>
      <c r="G440">
        <f t="shared" si="102"/>
        <v>1795.4939052729824</v>
      </c>
      <c r="H440">
        <f t="shared" si="103"/>
        <v>1298.7043356297927</v>
      </c>
      <c r="I440" s="2">
        <f t="shared" si="104"/>
        <v>2215.9493034038587</v>
      </c>
      <c r="J440" s="46">
        <f t="shared" si="105"/>
        <v>434.49986341254618</v>
      </c>
      <c r="K440">
        <f t="shared" si="106"/>
        <v>5.5106138324650979</v>
      </c>
      <c r="L440">
        <f t="shared" si="107"/>
        <v>3.3766016130302778E-2</v>
      </c>
      <c r="M440" s="46">
        <f t="shared" si="108"/>
        <v>5.5109241731393483</v>
      </c>
      <c r="N440" s="8">
        <f t="shared" si="96"/>
        <v>-1.4687588934805018E-6</v>
      </c>
      <c r="O440" s="5">
        <f>SUM($N$41:N440)*0.1+$N$8</f>
        <v>-5.6554059992793286E-5</v>
      </c>
      <c r="P440" s="5">
        <f>SUM($O$41:O440)+0</f>
        <v>2.9296266844496301E-3</v>
      </c>
      <c r="Q440" s="8">
        <f t="shared" si="97"/>
        <v>-1.0623726080918863E-6</v>
      </c>
      <c r="R440" s="5">
        <f>SUM($Q$41:Q440)*0.1+$T$8</f>
        <v>-5.6391393855427733E-5</v>
      </c>
      <c r="S440" s="5">
        <f>SUM($R$41:R440)+0</f>
        <v>2.912627963794572E-3</v>
      </c>
      <c r="T440">
        <f t="shared" si="109"/>
        <v>7.986457914887196E-5</v>
      </c>
      <c r="U440">
        <f t="shared" si="110"/>
        <v>4.1311153658204038E-3</v>
      </c>
      <c r="W440" s="1"/>
    </row>
    <row r="441" spans="2:23" x14ac:dyDescent="0.35">
      <c r="B441">
        <f t="shared" si="111"/>
        <v>40.000000000000298</v>
      </c>
      <c r="C441">
        <f t="shared" si="98"/>
        <v>0</v>
      </c>
      <c r="D441">
        <f t="shared" si="99"/>
        <v>254.64790894703248</v>
      </c>
      <c r="E441" s="2">
        <f t="shared" si="100"/>
        <v>-352.05762848491884</v>
      </c>
      <c r="F441">
        <f t="shared" si="101"/>
        <v>-19098.593171027438</v>
      </c>
      <c r="G441">
        <f t="shared" si="102"/>
        <v>1760.2881424244897</v>
      </c>
      <c r="H441">
        <f t="shared" si="103"/>
        <v>1273.2395447350882</v>
      </c>
      <c r="I441" s="2">
        <f t="shared" si="104"/>
        <v>2172.4993170626026</v>
      </c>
      <c r="J441" s="46">
        <f t="shared" si="105"/>
        <v>434.49986341254618</v>
      </c>
      <c r="K441">
        <f t="shared" si="106"/>
        <v>5.4025625808481248</v>
      </c>
      <c r="L441">
        <f t="shared" si="107"/>
        <v>3.3766016130302778E-2</v>
      </c>
      <c r="M441" s="46">
        <f t="shared" si="108"/>
        <v>5.4028791279757762</v>
      </c>
      <c r="N441" s="8">
        <f t="shared" si="96"/>
        <v>-1.4399596994906858E-6</v>
      </c>
      <c r="O441" s="5">
        <f>SUM($N$41:N441)*0.1+$N$8</f>
        <v>-5.6698055962742353E-5</v>
      </c>
      <c r="P441" s="5">
        <f>SUM($O$41:O441)+0</f>
        <v>2.8729286284868878E-3</v>
      </c>
      <c r="Q441" s="8">
        <f t="shared" si="97"/>
        <v>-1.041541772639102E-6</v>
      </c>
      <c r="R441" s="5">
        <f>SUM($Q$41:Q441)*0.1+$T$8</f>
        <v>-5.6495548032691663E-5</v>
      </c>
      <c r="S441" s="5">
        <f>SUM($R$41:R441)+0</f>
        <v>2.8561324157618802E-3</v>
      </c>
      <c r="T441">
        <f t="shared" si="109"/>
        <v>8.00400930625923E-5</v>
      </c>
      <c r="U441">
        <f t="shared" si="110"/>
        <v>4.0510753240029177E-3</v>
      </c>
      <c r="W441" s="1"/>
    </row>
    <row r="442" spans="2:23" x14ac:dyDescent="0.35">
      <c r="B442">
        <f t="shared" si="111"/>
        <v>40.1000000000003</v>
      </c>
      <c r="C442">
        <f t="shared" si="98"/>
        <v>0</v>
      </c>
      <c r="D442">
        <f t="shared" si="99"/>
        <v>254.64790894703248</v>
      </c>
      <c r="E442" s="2">
        <f t="shared" si="100"/>
        <v>-352.05762848491884</v>
      </c>
      <c r="F442">
        <f t="shared" si="101"/>
        <v>-19098.593171027438</v>
      </c>
      <c r="G442">
        <f t="shared" si="102"/>
        <v>1725.082379575997</v>
      </c>
      <c r="H442">
        <f t="shared" si="103"/>
        <v>1247.7747538403837</v>
      </c>
      <c r="I442" s="2">
        <f t="shared" si="104"/>
        <v>2129.0493307213469</v>
      </c>
      <c r="J442" s="46">
        <f t="shared" si="105"/>
        <v>434.49986341254618</v>
      </c>
      <c r="K442">
        <f t="shared" si="106"/>
        <v>5.2945113292311534</v>
      </c>
      <c r="L442">
        <f t="shared" si="107"/>
        <v>3.3766016130302778E-2</v>
      </c>
      <c r="M442" s="46">
        <f t="shared" si="108"/>
        <v>5.2948343361141124</v>
      </c>
      <c r="N442" s="8">
        <f t="shared" si="96"/>
        <v>-1.4111605055008698E-6</v>
      </c>
      <c r="O442" s="5">
        <f>SUM($N$41:N442)*0.1+$N$8</f>
        <v>-5.6839172013292447E-5</v>
      </c>
      <c r="P442" s="5">
        <f>SUM($O$41:O442)+0</f>
        <v>2.8160894564735954E-3</v>
      </c>
      <c r="Q442" s="8">
        <f t="shared" si="97"/>
        <v>-1.0207109371863178E-6</v>
      </c>
      <c r="R442" s="5">
        <f>SUM($Q$41:Q442)*0.1+$T$8</f>
        <v>-5.6597619126410283E-5</v>
      </c>
      <c r="S442" s="5">
        <f>SUM($R$41:R442)+0</f>
        <v>2.7995347966354701E-3</v>
      </c>
      <c r="T442">
        <f t="shared" si="109"/>
        <v>8.0212106105841965E-5</v>
      </c>
      <c r="U442">
        <f t="shared" si="110"/>
        <v>3.9708632442372717E-3</v>
      </c>
      <c r="W442" s="1"/>
    </row>
    <row r="443" spans="2:23" x14ac:dyDescent="0.35">
      <c r="B443">
        <f t="shared" si="111"/>
        <v>40.200000000000301</v>
      </c>
      <c r="C443">
        <f t="shared" si="98"/>
        <v>0</v>
      </c>
      <c r="D443">
        <f t="shared" si="99"/>
        <v>254.64790894703248</v>
      </c>
      <c r="E443" s="2">
        <f t="shared" si="100"/>
        <v>-352.05762848491884</v>
      </c>
      <c r="F443">
        <f t="shared" si="101"/>
        <v>-19098.593171027438</v>
      </c>
      <c r="G443">
        <f t="shared" si="102"/>
        <v>1689.8766167275044</v>
      </c>
      <c r="H443">
        <f t="shared" si="103"/>
        <v>1222.3099629456792</v>
      </c>
      <c r="I443" s="2">
        <f t="shared" si="104"/>
        <v>2085.5993443800908</v>
      </c>
      <c r="J443" s="46">
        <f t="shared" si="105"/>
        <v>434.49986341254618</v>
      </c>
      <c r="K443">
        <f t="shared" si="106"/>
        <v>5.1864600776141812</v>
      </c>
      <c r="L443">
        <f t="shared" si="107"/>
        <v>3.3766016130302778E-2</v>
      </c>
      <c r="M443" s="46">
        <f t="shared" si="108"/>
        <v>5.1867898133837693</v>
      </c>
      <c r="N443" s="8">
        <f t="shared" si="96"/>
        <v>-1.3823613115110536E-6</v>
      </c>
      <c r="O443" s="5">
        <f>SUM($N$41:N443)*0.1+$N$8</f>
        <v>-5.6977408144443542E-5</v>
      </c>
      <c r="P443" s="5">
        <f>SUM($O$41:O443)+0</f>
        <v>2.7591120483291516E-3</v>
      </c>
      <c r="Q443" s="8">
        <f t="shared" si="97"/>
        <v>-9.9988010173353358E-7</v>
      </c>
      <c r="R443" s="5">
        <f>SUM($Q$41:Q443)*0.1+$T$8</f>
        <v>-5.6697607136583646E-5</v>
      </c>
      <c r="S443" s="5">
        <f>SUM($R$41:R443)+0</f>
        <v>2.7428371894988863E-3</v>
      </c>
      <c r="T443">
        <f t="shared" si="109"/>
        <v>8.0380617650481406E-5</v>
      </c>
      <c r="U443">
        <f t="shared" si="110"/>
        <v>3.8904826362976147E-3</v>
      </c>
      <c r="W443" s="1"/>
    </row>
    <row r="444" spans="2:23" x14ac:dyDescent="0.35">
      <c r="B444">
        <f t="shared" si="111"/>
        <v>40.300000000000303</v>
      </c>
      <c r="C444">
        <f t="shared" si="98"/>
        <v>0</v>
      </c>
      <c r="D444">
        <f t="shared" si="99"/>
        <v>254.64790894703248</v>
      </c>
      <c r="E444" s="2">
        <f t="shared" si="100"/>
        <v>-352.05762848491884</v>
      </c>
      <c r="F444">
        <f t="shared" si="101"/>
        <v>-19098.593171027438</v>
      </c>
      <c r="G444">
        <f t="shared" si="102"/>
        <v>1654.6708538790117</v>
      </c>
      <c r="H444">
        <f t="shared" si="103"/>
        <v>1196.8451720509784</v>
      </c>
      <c r="I444" s="2">
        <f t="shared" si="104"/>
        <v>2042.1493580388369</v>
      </c>
      <c r="J444" s="46">
        <f t="shared" si="105"/>
        <v>434.49986341254618</v>
      </c>
      <c r="K444">
        <f t="shared" si="106"/>
        <v>5.0784088259972142</v>
      </c>
      <c r="L444">
        <f t="shared" si="107"/>
        <v>3.3766016130302778E-2</v>
      </c>
      <c r="M444" s="46">
        <f t="shared" si="108"/>
        <v>5.0787455769611398</v>
      </c>
      <c r="N444" s="8">
        <f t="shared" si="96"/>
        <v>-1.3535621175212376E-6</v>
      </c>
      <c r="O444" s="5">
        <f>SUM($N$41:N444)*0.1+$N$8</f>
        <v>-5.7112764356195665E-5</v>
      </c>
      <c r="P444" s="5">
        <f>SUM($O$41:O444)+0</f>
        <v>2.7019992839729559E-3</v>
      </c>
      <c r="Q444" s="8">
        <f t="shared" si="97"/>
        <v>-9.7904926628075231E-7</v>
      </c>
      <c r="R444" s="5">
        <f>SUM($Q$41:Q444)*0.1+$T$8</f>
        <v>-5.6795512063211726E-5</v>
      </c>
      <c r="S444" s="5">
        <f>SUM($R$41:R444)+0</f>
        <v>2.6860416774356745E-3</v>
      </c>
      <c r="T444">
        <f t="shared" si="109"/>
        <v>8.0545627087562997E-5</v>
      </c>
      <c r="U444">
        <f t="shared" si="110"/>
        <v>3.8099370104388627E-3</v>
      </c>
      <c r="W444" s="1"/>
    </row>
    <row r="445" spans="2:23" x14ac:dyDescent="0.35">
      <c r="B445">
        <f t="shared" si="111"/>
        <v>40.400000000000304</v>
      </c>
      <c r="C445">
        <f t="shared" si="98"/>
        <v>0</v>
      </c>
      <c r="D445">
        <f t="shared" si="99"/>
        <v>254.64790894703248</v>
      </c>
      <c r="E445" s="2">
        <f t="shared" si="100"/>
        <v>-352.05762848491884</v>
      </c>
      <c r="F445">
        <f t="shared" si="101"/>
        <v>-19098.593171027438</v>
      </c>
      <c r="G445">
        <f t="shared" si="102"/>
        <v>1619.4650910305209</v>
      </c>
      <c r="H445">
        <f t="shared" si="103"/>
        <v>1171.3803811562739</v>
      </c>
      <c r="I445" s="2">
        <f t="shared" si="104"/>
        <v>1998.6993716975824</v>
      </c>
      <c r="J445" s="46">
        <f t="shared" si="105"/>
        <v>434.49986341254618</v>
      </c>
      <c r="K445">
        <f t="shared" si="106"/>
        <v>4.9703575743802455</v>
      </c>
      <c r="L445">
        <f t="shared" si="107"/>
        <v>3.3766016130302778E-2</v>
      </c>
      <c r="M445" s="46">
        <f t="shared" si="108"/>
        <v>4.9707016455159536</v>
      </c>
      <c r="N445" s="8">
        <f t="shared" si="96"/>
        <v>-1.324762923531423E-6</v>
      </c>
      <c r="O445" s="5">
        <f>SUM($N$41:N445)*0.1+$N$8</f>
        <v>-5.7245240648548816E-5</v>
      </c>
      <c r="P445" s="5">
        <f>SUM($O$41:O445)+0</f>
        <v>2.644754043324407E-3</v>
      </c>
      <c r="Q445" s="8">
        <f t="shared" si="97"/>
        <v>-9.5821843082796786E-7</v>
      </c>
      <c r="R445" s="5">
        <f>SUM($Q$41:Q445)*0.1+$T$8</f>
        <v>-5.6891333906294522E-5</v>
      </c>
      <c r="S445" s="5">
        <f>SUM($R$41:R445)+0</f>
        <v>2.6291503435293801E-3</v>
      </c>
      <c r="T445">
        <f t="shared" si="109"/>
        <v>8.0707133826866647E-5</v>
      </c>
      <c r="U445">
        <f t="shared" si="110"/>
        <v>3.7292298774092027E-3</v>
      </c>
      <c r="W445" s="1"/>
    </row>
    <row r="446" spans="2:23" x14ac:dyDescent="0.35">
      <c r="B446">
        <f t="shared" si="111"/>
        <v>40.500000000000306</v>
      </c>
      <c r="C446">
        <f t="shared" si="98"/>
        <v>0</v>
      </c>
      <c r="D446">
        <f t="shared" si="99"/>
        <v>254.64790894703248</v>
      </c>
      <c r="E446" s="2">
        <f t="shared" si="100"/>
        <v>-352.05762848491884</v>
      </c>
      <c r="F446">
        <f t="shared" si="101"/>
        <v>-19098.593171027438</v>
      </c>
      <c r="G446">
        <f t="shared" si="102"/>
        <v>1584.2593281820264</v>
      </c>
      <c r="H446">
        <f t="shared" si="103"/>
        <v>1145.9155902615694</v>
      </c>
      <c r="I446" s="2">
        <f t="shared" si="104"/>
        <v>1955.2493853563249</v>
      </c>
      <c r="J446" s="46">
        <f t="shared" si="105"/>
        <v>434.49986341254618</v>
      </c>
      <c r="K446">
        <f t="shared" si="106"/>
        <v>4.8623063227632688</v>
      </c>
      <c r="L446">
        <f t="shared" si="107"/>
        <v>3.3766016130302778E-2</v>
      </c>
      <c r="M446" s="46">
        <f t="shared" si="108"/>
        <v>4.8626580393771883</v>
      </c>
      <c r="N446" s="8">
        <f t="shared" si="96"/>
        <v>-1.2959637295416054E-6</v>
      </c>
      <c r="O446" s="5">
        <f>SUM($N$41:N446)*0.1+$N$8</f>
        <v>-5.7374837021502968E-5</v>
      </c>
      <c r="P446" s="5">
        <f>SUM($O$41:O446)+0</f>
        <v>2.5873792063029039E-3</v>
      </c>
      <c r="Q446" s="8">
        <f t="shared" si="97"/>
        <v>-9.3738759537518362E-7</v>
      </c>
      <c r="R446" s="5">
        <f>SUM($Q$41:Q446)*0.1+$T$8</f>
        <v>-5.6985072665832035E-5</v>
      </c>
      <c r="S446" s="5">
        <f>SUM($R$41:R446)+0</f>
        <v>2.5721652708635481E-3</v>
      </c>
      <c r="T446">
        <f t="shared" si="109"/>
        <v>8.086513729645294E-5</v>
      </c>
      <c r="U446">
        <f t="shared" si="110"/>
        <v>3.6483647484654266E-3</v>
      </c>
      <c r="W446" s="1"/>
    </row>
    <row r="447" spans="2:23" x14ac:dyDescent="0.35">
      <c r="B447">
        <f t="shared" si="111"/>
        <v>40.600000000000307</v>
      </c>
      <c r="C447">
        <f t="shared" si="98"/>
        <v>0</v>
      </c>
      <c r="D447">
        <f t="shared" si="99"/>
        <v>254.64790894703248</v>
      </c>
      <c r="E447" s="2">
        <f t="shared" si="100"/>
        <v>-352.05762848491884</v>
      </c>
      <c r="F447">
        <f t="shared" si="101"/>
        <v>-19098.593171027438</v>
      </c>
      <c r="G447">
        <f t="shared" si="102"/>
        <v>1549.0535653335355</v>
      </c>
      <c r="H447">
        <f t="shared" si="103"/>
        <v>1120.4507993668667</v>
      </c>
      <c r="I447" s="2">
        <f t="shared" si="104"/>
        <v>1911.7993990150715</v>
      </c>
      <c r="J447" s="46">
        <f t="shared" si="105"/>
        <v>434.49986341254618</v>
      </c>
      <c r="K447">
        <f t="shared" si="106"/>
        <v>4.7542550711463036</v>
      </c>
      <c r="L447">
        <f t="shared" si="107"/>
        <v>3.3766016130302778E-2</v>
      </c>
      <c r="M447" s="46">
        <f t="shared" si="108"/>
        <v>4.7546147807215968</v>
      </c>
      <c r="N447" s="8">
        <f t="shared" si="96"/>
        <v>-1.2671645355517908E-6</v>
      </c>
      <c r="O447" s="5">
        <f>SUM($N$41:N447)*0.1+$N$8</f>
        <v>-5.7501553475058147E-5</v>
      </c>
      <c r="P447" s="5">
        <f>SUM($O$41:O447)+0</f>
        <v>2.5298776528278459E-3</v>
      </c>
      <c r="Q447" s="8">
        <f t="shared" si="97"/>
        <v>-9.1655675992240087E-7</v>
      </c>
      <c r="R447" s="5">
        <f>SUM($Q$41:Q447)*0.1+$T$8</f>
        <v>-5.7076728341824264E-5</v>
      </c>
      <c r="S447" s="5">
        <f>SUM($R$41:R447)+0</f>
        <v>2.5150885425217237E-3</v>
      </c>
      <c r="T447">
        <f t="shared" si="109"/>
        <v>8.101963694223381E-5</v>
      </c>
      <c r="U447">
        <f t="shared" si="110"/>
        <v>3.5673451353915534E-3</v>
      </c>
      <c r="W447" s="1"/>
    </row>
    <row r="448" spans="2:23" x14ac:dyDescent="0.35">
      <c r="B448">
        <f t="shared" si="111"/>
        <v>40.700000000000308</v>
      </c>
      <c r="C448">
        <f t="shared" si="98"/>
        <v>0</v>
      </c>
      <c r="D448">
        <f t="shared" si="99"/>
        <v>254.64790894703248</v>
      </c>
      <c r="E448" s="2">
        <f t="shared" si="100"/>
        <v>-352.05762848491884</v>
      </c>
      <c r="F448">
        <f t="shared" si="101"/>
        <v>-19098.593171027438</v>
      </c>
      <c r="G448">
        <f t="shared" si="102"/>
        <v>1513.8478024850428</v>
      </c>
      <c r="H448">
        <f t="shared" si="103"/>
        <v>1094.9860084721622</v>
      </c>
      <c r="I448" s="2">
        <f t="shared" si="104"/>
        <v>1868.3494126738156</v>
      </c>
      <c r="J448" s="46">
        <f t="shared" si="105"/>
        <v>434.49986341254618</v>
      </c>
      <c r="K448">
        <f t="shared" si="106"/>
        <v>4.6462038195293314</v>
      </c>
      <c r="L448">
        <f t="shared" si="107"/>
        <v>3.3766016130302778E-2</v>
      </c>
      <c r="M448" s="46">
        <f t="shared" si="108"/>
        <v>4.6465718937884608</v>
      </c>
      <c r="N448" s="8">
        <f t="shared" si="96"/>
        <v>-1.2383653415619748E-6</v>
      </c>
      <c r="O448" s="5">
        <f>SUM($N$41:N448)*0.1+$N$8</f>
        <v>-5.7625390009214341E-5</v>
      </c>
      <c r="P448" s="5">
        <f>SUM($O$41:O448)+0</f>
        <v>2.4722522628186313E-3</v>
      </c>
      <c r="Q448" s="8">
        <f t="shared" si="97"/>
        <v>-8.9572592446961664E-7</v>
      </c>
      <c r="R448" s="5">
        <f>SUM($Q$41:Q448)*0.1+$T$8</f>
        <v>-5.7166300934271237E-5</v>
      </c>
      <c r="S448" s="5">
        <f>SUM($R$41:R448)+0</f>
        <v>2.4579222415874523E-3</v>
      </c>
      <c r="T448">
        <f t="shared" si="109"/>
        <v>8.11706322275595E-5</v>
      </c>
      <c r="U448">
        <f t="shared" si="110"/>
        <v>3.4861745505212626E-3</v>
      </c>
      <c r="W448" s="1"/>
    </row>
    <row r="449" spans="2:23" x14ac:dyDescent="0.35">
      <c r="B449">
        <f t="shared" si="111"/>
        <v>40.80000000000031</v>
      </c>
      <c r="C449">
        <f t="shared" si="98"/>
        <v>0</v>
      </c>
      <c r="D449">
        <f t="shared" si="99"/>
        <v>254.64790894703248</v>
      </c>
      <c r="E449" s="2">
        <f t="shared" si="100"/>
        <v>-352.05762848491884</v>
      </c>
      <c r="F449">
        <f t="shared" si="101"/>
        <v>-19098.593171027438</v>
      </c>
      <c r="G449">
        <f t="shared" si="102"/>
        <v>1478.6420396365502</v>
      </c>
      <c r="H449">
        <f t="shared" si="103"/>
        <v>1069.5212175774595</v>
      </c>
      <c r="I449" s="2">
        <f t="shared" si="104"/>
        <v>1824.8994263325608</v>
      </c>
      <c r="J449" s="46">
        <f t="shared" si="105"/>
        <v>434.49986341254618</v>
      </c>
      <c r="K449">
        <f t="shared" si="106"/>
        <v>4.5381525679123618</v>
      </c>
      <c r="L449">
        <f t="shared" si="107"/>
        <v>3.3766016130302778E-2</v>
      </c>
      <c r="M449" s="46">
        <f t="shared" si="108"/>
        <v>4.5385294051251339</v>
      </c>
      <c r="N449" s="8">
        <f t="shared" si="96"/>
        <v>-1.2095661475721586E-6</v>
      </c>
      <c r="O449" s="5">
        <f>SUM($N$41:N449)*0.1+$N$8</f>
        <v>-5.7746346623971563E-5</v>
      </c>
      <c r="P449" s="5">
        <f>SUM($O$41:O449)+0</f>
        <v>2.4145059161946596E-3</v>
      </c>
      <c r="Q449" s="8">
        <f t="shared" si="97"/>
        <v>-8.7489508901683378E-7</v>
      </c>
      <c r="R449" s="5">
        <f>SUM($Q$41:Q449)*0.1+$T$8</f>
        <v>-5.7253790443172927E-5</v>
      </c>
      <c r="S449" s="5">
        <f>SUM($R$41:R449)+0</f>
        <v>2.4006684511442794E-3</v>
      </c>
      <c r="T449">
        <f t="shared" si="109"/>
        <v>8.1318122632821713E-5</v>
      </c>
      <c r="U449">
        <f t="shared" si="110"/>
        <v>3.4048565067647837E-3</v>
      </c>
      <c r="W449" s="1"/>
    </row>
    <row r="450" spans="2:23" x14ac:dyDescent="0.35">
      <c r="B450">
        <f t="shared" si="111"/>
        <v>40.900000000000311</v>
      </c>
      <c r="C450">
        <f t="shared" si="98"/>
        <v>0</v>
      </c>
      <c r="D450">
        <f t="shared" si="99"/>
        <v>254.64790894703248</v>
      </c>
      <c r="E450" s="2">
        <f t="shared" si="100"/>
        <v>-352.05762848491884</v>
      </c>
      <c r="F450">
        <f t="shared" si="101"/>
        <v>-19098.593171027438</v>
      </c>
      <c r="G450">
        <f t="shared" si="102"/>
        <v>1443.4362767880575</v>
      </c>
      <c r="H450">
        <f t="shared" si="103"/>
        <v>1044.056426682755</v>
      </c>
      <c r="I450" s="2">
        <f t="shared" si="104"/>
        <v>1781.4494399913046</v>
      </c>
      <c r="J450" s="46">
        <f t="shared" si="105"/>
        <v>434.49986341254618</v>
      </c>
      <c r="K450">
        <f t="shared" si="106"/>
        <v>4.4301013162953895</v>
      </c>
      <c r="L450">
        <f t="shared" si="107"/>
        <v>3.3766016130302778E-2</v>
      </c>
      <c r="M450" s="46">
        <f t="shared" si="108"/>
        <v>4.4304873438684007</v>
      </c>
      <c r="N450" s="8">
        <f t="shared" si="96"/>
        <v>-1.1807669535823426E-6</v>
      </c>
      <c r="O450" s="5">
        <f>SUM($N$41:N450)*0.1+$N$8</f>
        <v>-5.7864423319329799E-5</v>
      </c>
      <c r="P450" s="5">
        <f>SUM($O$41:O450)+0</f>
        <v>2.35664149287533E-3</v>
      </c>
      <c r="Q450" s="8">
        <f t="shared" si="97"/>
        <v>-8.5406425356404954E-7</v>
      </c>
      <c r="R450" s="5">
        <f>SUM($Q$41:Q450)*0.1+$T$8</f>
        <v>-5.7339196868529333E-5</v>
      </c>
      <c r="S450" s="5">
        <f>SUM($R$41:R450)+0</f>
        <v>2.3433292542757501E-3</v>
      </c>
      <c r="T450">
        <f t="shared" si="109"/>
        <v>8.146210765507214E-5</v>
      </c>
      <c r="U450">
        <f t="shared" si="110"/>
        <v>3.3233945176409929E-3</v>
      </c>
      <c r="W450" s="1"/>
    </row>
    <row r="451" spans="2:23" x14ac:dyDescent="0.35">
      <c r="B451">
        <f t="shared" si="111"/>
        <v>41.000000000000313</v>
      </c>
      <c r="C451">
        <f t="shared" si="98"/>
        <v>0</v>
      </c>
      <c r="D451">
        <f t="shared" si="99"/>
        <v>254.64790894703248</v>
      </c>
      <c r="E451" s="2">
        <f t="shared" si="100"/>
        <v>-352.05762848491884</v>
      </c>
      <c r="F451">
        <f t="shared" si="101"/>
        <v>-19098.593171027438</v>
      </c>
      <c r="G451">
        <f t="shared" si="102"/>
        <v>1408.2305139395648</v>
      </c>
      <c r="H451">
        <f t="shared" si="103"/>
        <v>1018.5916357880524</v>
      </c>
      <c r="I451" s="2">
        <f t="shared" si="104"/>
        <v>1737.9994536500496</v>
      </c>
      <c r="J451" s="46">
        <f t="shared" si="105"/>
        <v>434.49986341254618</v>
      </c>
      <c r="K451">
        <f t="shared" si="106"/>
        <v>4.3220500646784199</v>
      </c>
      <c r="L451">
        <f t="shared" si="107"/>
        <v>3.3766016130302778E-2</v>
      </c>
      <c r="M451" s="46">
        <f t="shared" si="108"/>
        <v>4.3224457420681031</v>
      </c>
      <c r="N451" s="8">
        <f t="shared" si="96"/>
        <v>-1.1519677595925266E-6</v>
      </c>
      <c r="O451" s="5">
        <f>SUM($N$41:N451)*0.1+$N$8</f>
        <v>-5.7979620095289049E-5</v>
      </c>
      <c r="P451" s="5">
        <f>SUM($O$41:O451)+0</f>
        <v>2.298661872780041E-3</v>
      </c>
      <c r="Q451" s="8">
        <f t="shared" si="97"/>
        <v>-8.3323341811126679E-7</v>
      </c>
      <c r="R451" s="5">
        <f>SUM($Q$41:Q451)*0.1+$T$8</f>
        <v>-5.7422520210340455E-5</v>
      </c>
      <c r="S451" s="5">
        <f>SUM($R$41:R451)+0</f>
        <v>2.2859067340654095E-3</v>
      </c>
      <c r="T451">
        <f t="shared" si="109"/>
        <v>8.1602586807655821E-5</v>
      </c>
      <c r="U451">
        <f t="shared" si="110"/>
        <v>3.241792097315655E-3</v>
      </c>
      <c r="W451" s="1"/>
    </row>
    <row r="452" spans="2:23" x14ac:dyDescent="0.35">
      <c r="B452">
        <f t="shared" si="111"/>
        <v>41.100000000000314</v>
      </c>
      <c r="C452">
        <f t="shared" si="98"/>
        <v>0</v>
      </c>
      <c r="D452">
        <f t="shared" si="99"/>
        <v>254.64790894703248</v>
      </c>
      <c r="E452" s="2">
        <f t="shared" si="100"/>
        <v>-352.05762848491884</v>
      </c>
      <c r="F452">
        <f t="shared" si="101"/>
        <v>-19098.593171027438</v>
      </c>
      <c r="G452">
        <f t="shared" si="102"/>
        <v>1373.024751091074</v>
      </c>
      <c r="H452">
        <f t="shared" si="103"/>
        <v>993.12684489334788</v>
      </c>
      <c r="I452" s="2">
        <f t="shared" si="104"/>
        <v>1694.5494673087953</v>
      </c>
      <c r="J452" s="46">
        <f t="shared" si="105"/>
        <v>434.49986341254618</v>
      </c>
      <c r="K452">
        <f t="shared" si="106"/>
        <v>4.2139988130614512</v>
      </c>
      <c r="L452">
        <f t="shared" si="107"/>
        <v>3.3766016130302778E-2</v>
      </c>
      <c r="M452" s="46">
        <f t="shared" si="108"/>
        <v>4.2144046350604798</v>
      </c>
      <c r="N452" s="8">
        <f t="shared" si="96"/>
        <v>-1.1231685656027119E-6</v>
      </c>
      <c r="O452" s="5">
        <f>SUM($N$41:N452)*0.1+$N$8</f>
        <v>-5.8091936951849314E-5</v>
      </c>
      <c r="P452" s="5">
        <f>SUM($O$41:O452)+0</f>
        <v>2.2405699358281918E-3</v>
      </c>
      <c r="Q452" s="8">
        <f t="shared" si="97"/>
        <v>-8.1240258265848245E-7</v>
      </c>
      <c r="R452" s="5">
        <f>SUM($Q$41:Q452)*0.1+$T$8</f>
        <v>-5.7503760468606294E-5</v>
      </c>
      <c r="S452" s="5">
        <f>SUM($R$41:R452)+0</f>
        <v>2.228402973596803E-3</v>
      </c>
      <c r="T452">
        <f t="shared" si="109"/>
        <v>8.1739559619858996E-5</v>
      </c>
      <c r="U452">
        <f t="shared" si="110"/>
        <v>3.1600527606469205E-3</v>
      </c>
      <c r="W452" s="1"/>
    </row>
    <row r="453" spans="2:23" x14ac:dyDescent="0.35">
      <c r="B453">
        <f t="shared" si="111"/>
        <v>41.200000000000315</v>
      </c>
      <c r="C453">
        <f t="shared" si="98"/>
        <v>0</v>
      </c>
      <c r="D453">
        <f t="shared" si="99"/>
        <v>254.64790894703248</v>
      </c>
      <c r="E453" s="2">
        <f t="shared" si="100"/>
        <v>-352.05762848491884</v>
      </c>
      <c r="F453">
        <f t="shared" si="101"/>
        <v>-19098.593171027438</v>
      </c>
      <c r="G453">
        <f t="shared" si="102"/>
        <v>1337.8189882425813</v>
      </c>
      <c r="H453">
        <f t="shared" si="103"/>
        <v>967.66205399864339</v>
      </c>
      <c r="I453" s="2">
        <f t="shared" si="104"/>
        <v>1651.0994809675392</v>
      </c>
      <c r="J453" s="46">
        <f t="shared" si="105"/>
        <v>434.49986341254618</v>
      </c>
      <c r="K453">
        <f t="shared" si="106"/>
        <v>4.1059475614444789</v>
      </c>
      <c r="L453">
        <f t="shared" si="107"/>
        <v>3.3766016130302778E-2</v>
      </c>
      <c r="M453" s="46">
        <f t="shared" si="108"/>
        <v>4.1063640619004786</v>
      </c>
      <c r="N453" s="8">
        <f t="shared" si="96"/>
        <v>-1.0943693716128959E-6</v>
      </c>
      <c r="O453" s="5">
        <f>SUM($N$41:N453)*0.1+$N$8</f>
        <v>-5.8201373889010607E-5</v>
      </c>
      <c r="P453" s="5">
        <f>SUM($O$41:O453)+0</f>
        <v>2.182368561939181E-3</v>
      </c>
      <c r="Q453" s="8">
        <f t="shared" si="97"/>
        <v>-7.9157174720569822E-7</v>
      </c>
      <c r="R453" s="5">
        <f>SUM($Q$41:Q453)*0.1+$T$8</f>
        <v>-5.758291764332685E-5</v>
      </c>
      <c r="S453" s="5">
        <f>SUM($R$41:R453)+0</f>
        <v>2.1708200559534762E-3</v>
      </c>
      <c r="T453">
        <f t="shared" si="109"/>
        <v>8.1873025636570727E-5</v>
      </c>
      <c r="U453">
        <f t="shared" si="110"/>
        <v>3.0781800232394375E-3</v>
      </c>
      <c r="W453" s="1"/>
    </row>
    <row r="454" spans="2:23" x14ac:dyDescent="0.35">
      <c r="B454">
        <f t="shared" si="111"/>
        <v>41.300000000000317</v>
      </c>
      <c r="C454">
        <f t="shared" si="98"/>
        <v>0</v>
      </c>
      <c r="D454">
        <f t="shared" si="99"/>
        <v>254.64790894703248</v>
      </c>
      <c r="E454" s="2">
        <f t="shared" si="100"/>
        <v>-352.05762848491884</v>
      </c>
      <c r="F454">
        <f t="shared" si="101"/>
        <v>-19098.593171027438</v>
      </c>
      <c r="G454">
        <f t="shared" si="102"/>
        <v>1302.6132253940887</v>
      </c>
      <c r="H454">
        <f t="shared" si="103"/>
        <v>942.19726310394253</v>
      </c>
      <c r="I454" s="2">
        <f t="shared" si="104"/>
        <v>1607.6494946262853</v>
      </c>
      <c r="J454" s="46">
        <f t="shared" si="105"/>
        <v>434.49986341254618</v>
      </c>
      <c r="K454">
        <f t="shared" si="106"/>
        <v>3.9978963098275115</v>
      </c>
      <c r="L454">
        <f t="shared" si="107"/>
        <v>3.3766016130302778E-2</v>
      </c>
      <c r="M454" s="46">
        <f t="shared" si="108"/>
        <v>3.9983240658641428</v>
      </c>
      <c r="N454" s="8">
        <f t="shared" si="96"/>
        <v>-1.0655701776230799E-6</v>
      </c>
      <c r="O454" s="5">
        <f>SUM($N$41:N454)*0.1+$N$8</f>
        <v>-5.8307930906772914E-5</v>
      </c>
      <c r="P454" s="5">
        <f>SUM($O$41:O454)+0</f>
        <v>2.1240606310324083E-3</v>
      </c>
      <c r="Q454" s="8">
        <f t="shared" si="97"/>
        <v>-7.7074091175291695E-7</v>
      </c>
      <c r="R454" s="5">
        <f>SUM($Q$41:Q454)*0.1+$T$8</f>
        <v>-5.7659991734502149E-5</v>
      </c>
      <c r="S454" s="5">
        <f>SUM($R$41:R454)+0</f>
        <v>2.1131600642189741E-3</v>
      </c>
      <c r="T454">
        <f t="shared" si="109"/>
        <v>8.200298441795799E-5</v>
      </c>
      <c r="U454">
        <f t="shared" si="110"/>
        <v>2.9961774015087508E-3</v>
      </c>
      <c r="W454" s="1"/>
    </row>
    <row r="455" spans="2:23" x14ac:dyDescent="0.35">
      <c r="B455">
        <f t="shared" si="111"/>
        <v>41.400000000000318</v>
      </c>
      <c r="C455">
        <f t="shared" si="98"/>
        <v>0</v>
      </c>
      <c r="D455">
        <f t="shared" si="99"/>
        <v>254.64790894703248</v>
      </c>
      <c r="E455" s="2">
        <f t="shared" si="100"/>
        <v>-352.05762848491884</v>
      </c>
      <c r="F455">
        <f t="shared" si="101"/>
        <v>-19098.593171027438</v>
      </c>
      <c r="G455">
        <f t="shared" si="102"/>
        <v>1267.407462545596</v>
      </c>
      <c r="H455">
        <f t="shared" si="103"/>
        <v>916.73247220923804</v>
      </c>
      <c r="I455" s="2">
        <f t="shared" si="104"/>
        <v>1564.1995082850294</v>
      </c>
      <c r="J455" s="46">
        <f t="shared" si="105"/>
        <v>434.49986341254618</v>
      </c>
      <c r="K455">
        <f t="shared" si="106"/>
        <v>3.8898450582105397</v>
      </c>
      <c r="L455">
        <f t="shared" si="107"/>
        <v>3.3766016130302778E-2</v>
      </c>
      <c r="M455" s="46">
        <f t="shared" si="108"/>
        <v>3.8902846950346568</v>
      </c>
      <c r="N455" s="8">
        <f t="shared" si="96"/>
        <v>-1.0367709836332639E-6</v>
      </c>
      <c r="O455" s="5">
        <f>SUM($N$41:N455)*0.1+$N$8</f>
        <v>-5.8411608005136235E-5</v>
      </c>
      <c r="P455" s="5">
        <f>SUM($O$41:O455)+0</f>
        <v>2.0656490230272721E-3</v>
      </c>
      <c r="Q455" s="8">
        <f t="shared" si="97"/>
        <v>-7.4991007630013261E-7</v>
      </c>
      <c r="R455" s="5">
        <f>SUM($Q$41:Q455)*0.1+$T$8</f>
        <v>-5.7734982742132165E-5</v>
      </c>
      <c r="S455" s="5">
        <f>SUM($R$41:R455)+0</f>
        <v>2.0554250814768418E-3</v>
      </c>
      <c r="T455">
        <f t="shared" si="109"/>
        <v>8.2129435539153651E-5</v>
      </c>
      <c r="U455">
        <f t="shared" si="110"/>
        <v>2.914048412758032E-3</v>
      </c>
      <c r="W455" s="1"/>
    </row>
    <row r="456" spans="2:23" x14ac:dyDescent="0.35">
      <c r="B456">
        <f t="shared" si="111"/>
        <v>41.50000000000032</v>
      </c>
      <c r="C456">
        <f t="shared" si="98"/>
        <v>0</v>
      </c>
      <c r="D456">
        <f t="shared" si="99"/>
        <v>254.64790894703248</v>
      </c>
      <c r="E456" s="2">
        <f t="shared" si="100"/>
        <v>-352.05762848491884</v>
      </c>
      <c r="F456">
        <f t="shared" si="101"/>
        <v>-19098.593171027438</v>
      </c>
      <c r="G456">
        <f t="shared" si="102"/>
        <v>1232.2016996971033</v>
      </c>
      <c r="H456">
        <f t="shared" si="103"/>
        <v>891.26768131453355</v>
      </c>
      <c r="I456" s="2">
        <f t="shared" si="104"/>
        <v>1520.7495219437733</v>
      </c>
      <c r="J456" s="46">
        <f t="shared" si="105"/>
        <v>434.49986341254618</v>
      </c>
      <c r="K456">
        <f t="shared" si="106"/>
        <v>3.781793806593567</v>
      </c>
      <c r="L456">
        <f t="shared" si="107"/>
        <v>3.3766016130302778E-2</v>
      </c>
      <c r="M456" s="46">
        <f t="shared" si="108"/>
        <v>3.7822460029888849</v>
      </c>
      <c r="N456" s="8">
        <f t="shared" si="96"/>
        <v>-1.0079717896434477E-6</v>
      </c>
      <c r="O456" s="5">
        <f>SUM($N$41:N456)*0.1+$N$8</f>
        <v>-5.8512405184100584E-5</v>
      </c>
      <c r="P456" s="5">
        <f>SUM($O$41:O456)+0</f>
        <v>2.0071366178431717E-3</v>
      </c>
      <c r="Q456" s="8">
        <f t="shared" si="97"/>
        <v>-7.2907924084734837E-7</v>
      </c>
      <c r="R456" s="5">
        <f>SUM($Q$41:Q456)*0.1+$T$8</f>
        <v>-5.7807890666216897E-5</v>
      </c>
      <c r="S456" s="5">
        <f>SUM($R$41:R456)+0</f>
        <v>1.9976171908106248E-3</v>
      </c>
      <c r="T456">
        <f t="shared" si="109"/>
        <v>8.2252378589957193E-5</v>
      </c>
      <c r="U456">
        <f t="shared" si="110"/>
        <v>2.8317965752696745E-3</v>
      </c>
      <c r="W456" s="1"/>
    </row>
    <row r="457" spans="2:23" x14ac:dyDescent="0.35">
      <c r="B457">
        <f t="shared" si="111"/>
        <v>41.600000000000321</v>
      </c>
      <c r="C457">
        <f t="shared" si="98"/>
        <v>0</v>
      </c>
      <c r="D457">
        <f t="shared" si="99"/>
        <v>254.64790894703248</v>
      </c>
      <c r="E457" s="2">
        <f t="shared" si="100"/>
        <v>-352.05762848491884</v>
      </c>
      <c r="F457">
        <f t="shared" si="101"/>
        <v>-19098.593171027438</v>
      </c>
      <c r="G457">
        <f t="shared" si="102"/>
        <v>1196.9959368486107</v>
      </c>
      <c r="H457">
        <f t="shared" si="103"/>
        <v>865.80289041982905</v>
      </c>
      <c r="I457" s="2">
        <f t="shared" si="104"/>
        <v>1477.2995356025174</v>
      </c>
      <c r="J457" s="46">
        <f t="shared" si="105"/>
        <v>434.49986341254618</v>
      </c>
      <c r="K457">
        <f t="shared" si="106"/>
        <v>3.6737425549765947</v>
      </c>
      <c r="L457">
        <f t="shared" si="107"/>
        <v>3.3766016130302778E-2</v>
      </c>
      <c r="M457" s="46">
        <f t="shared" si="108"/>
        <v>3.6742080496049612</v>
      </c>
      <c r="N457" s="8">
        <f t="shared" si="96"/>
        <v>-9.791725956536317E-7</v>
      </c>
      <c r="O457" s="5">
        <f>SUM($N$41:N457)*0.1+$N$8</f>
        <v>-5.8610322443665948E-5</v>
      </c>
      <c r="P457" s="5">
        <f>SUM($O$41:O457)+0</f>
        <v>1.9485262953995058E-3</v>
      </c>
      <c r="Q457" s="8">
        <f t="shared" si="97"/>
        <v>-7.0824840539456414E-7</v>
      </c>
      <c r="R457" s="5">
        <f>SUM($Q$41:Q457)*0.1+$T$8</f>
        <v>-5.7878715506756346E-5</v>
      </c>
      <c r="S457" s="5">
        <f>SUM($R$41:R457)+0</f>
        <v>1.9397384753038684E-3</v>
      </c>
      <c r="T457">
        <f t="shared" si="109"/>
        <v>8.2371813174547326E-5</v>
      </c>
      <c r="U457">
        <f t="shared" si="110"/>
        <v>2.7494254084149106E-3</v>
      </c>
      <c r="W457" s="1"/>
    </row>
    <row r="458" spans="2:23" x14ac:dyDescent="0.35">
      <c r="B458">
        <f t="shared" si="111"/>
        <v>41.700000000000323</v>
      </c>
      <c r="C458">
        <f t="shared" si="98"/>
        <v>0</v>
      </c>
      <c r="D458">
        <f t="shared" si="99"/>
        <v>254.64790894703248</v>
      </c>
      <c r="E458" s="2">
        <f t="shared" si="100"/>
        <v>-352.05762848491884</v>
      </c>
      <c r="F458">
        <f t="shared" si="101"/>
        <v>-19098.593171027438</v>
      </c>
      <c r="G458">
        <f t="shared" si="102"/>
        <v>1161.790174000118</v>
      </c>
      <c r="H458">
        <f t="shared" si="103"/>
        <v>840.33809952512638</v>
      </c>
      <c r="I458" s="2">
        <f t="shared" si="104"/>
        <v>1433.8495492612624</v>
      </c>
      <c r="J458" s="46">
        <f t="shared" si="105"/>
        <v>434.49986341254618</v>
      </c>
      <c r="K458">
        <f t="shared" si="106"/>
        <v>3.5656913033596251</v>
      </c>
      <c r="L458">
        <f t="shared" si="107"/>
        <v>3.3766016130302778E-2</v>
      </c>
      <c r="M458" s="46">
        <f t="shared" si="108"/>
        <v>3.5661709020166712</v>
      </c>
      <c r="N458" s="8">
        <f t="shared" si="96"/>
        <v>-9.503734016638156E-7</v>
      </c>
      <c r="O458" s="5">
        <f>SUM($N$41:N458)*0.1+$N$8</f>
        <v>-5.8705359783832339E-5</v>
      </c>
      <c r="P458" s="5">
        <f>SUM($O$41:O458)+0</f>
        <v>1.8898209356156734E-3</v>
      </c>
      <c r="Q458" s="8">
        <f t="shared" si="97"/>
        <v>-6.8741756994178128E-7</v>
      </c>
      <c r="R458" s="5">
        <f>SUM($Q$41:Q458)*0.1+$T$8</f>
        <v>-5.7947457263750538E-5</v>
      </c>
      <c r="S458" s="5">
        <f>SUM($R$41:R458)+0</f>
        <v>1.8817910180401179E-3</v>
      </c>
      <c r="T458">
        <f t="shared" si="109"/>
        <v>8.2487738911206647E-5</v>
      </c>
      <c r="U458">
        <f t="shared" si="110"/>
        <v>2.6669384327853846E-3</v>
      </c>
      <c r="W458" s="1"/>
    </row>
    <row r="459" spans="2:23" x14ac:dyDescent="0.35">
      <c r="B459">
        <f t="shared" si="111"/>
        <v>41.800000000000324</v>
      </c>
      <c r="C459">
        <f t="shared" si="98"/>
        <v>0</v>
      </c>
      <c r="D459">
        <f t="shared" si="99"/>
        <v>254.64790894703248</v>
      </c>
      <c r="E459" s="2">
        <f t="shared" si="100"/>
        <v>-352.05762848491884</v>
      </c>
      <c r="F459">
        <f t="shared" si="101"/>
        <v>-19098.593171027438</v>
      </c>
      <c r="G459">
        <f t="shared" si="102"/>
        <v>1126.5844111516271</v>
      </c>
      <c r="H459">
        <f t="shared" si="103"/>
        <v>814.87330863042371</v>
      </c>
      <c r="I459" s="2">
        <f t="shared" si="104"/>
        <v>1390.399562920009</v>
      </c>
      <c r="J459" s="46">
        <f t="shared" si="105"/>
        <v>434.49986341254618</v>
      </c>
      <c r="K459">
        <f t="shared" si="106"/>
        <v>3.4576400517426591</v>
      </c>
      <c r="L459">
        <f t="shared" si="107"/>
        <v>3.3766016130302778E-2</v>
      </c>
      <c r="M459" s="46">
        <f t="shared" si="108"/>
        <v>3.4581346357466933</v>
      </c>
      <c r="N459" s="8">
        <f t="shared" si="96"/>
        <v>-9.2157420767400108E-7</v>
      </c>
      <c r="O459" s="5">
        <f>SUM($N$41:N459)*0.1+$N$8</f>
        <v>-5.8797517204599732E-5</v>
      </c>
      <c r="P459" s="5">
        <f>SUM($O$41:O459)+0</f>
        <v>1.8310234184110738E-3</v>
      </c>
      <c r="Q459" s="8">
        <f t="shared" si="97"/>
        <v>-6.6658673448899853E-7</v>
      </c>
      <c r="R459" s="5">
        <f>SUM($Q$41:Q459)*0.1+$T$8</f>
        <v>-5.8014115937199447E-5</v>
      </c>
      <c r="S459" s="5">
        <f>SUM($R$41:R459)+0</f>
        <v>1.8237769021029184E-3</v>
      </c>
      <c r="T459">
        <f t="shared" si="109"/>
        <v>8.2600155432057269E-5</v>
      </c>
      <c r="U459">
        <f t="shared" si="110"/>
        <v>2.5843391703516574E-3</v>
      </c>
      <c r="W459" s="1"/>
    </row>
    <row r="460" spans="2:23" x14ac:dyDescent="0.35">
      <c r="B460">
        <f t="shared" si="111"/>
        <v>41.900000000000325</v>
      </c>
      <c r="C460">
        <f t="shared" si="98"/>
        <v>0</v>
      </c>
      <c r="D460">
        <f t="shared" si="99"/>
        <v>254.64790894703248</v>
      </c>
      <c r="E460" s="2">
        <f t="shared" si="100"/>
        <v>-352.05762848491884</v>
      </c>
      <c r="F460">
        <f t="shared" si="101"/>
        <v>-19098.593171027438</v>
      </c>
      <c r="G460">
        <f t="shared" si="102"/>
        <v>1091.3786483031345</v>
      </c>
      <c r="H460">
        <f t="shared" si="103"/>
        <v>789.40851773571922</v>
      </c>
      <c r="I460" s="2">
        <f t="shared" si="104"/>
        <v>1346.9495765787531</v>
      </c>
      <c r="J460" s="46">
        <f t="shared" si="105"/>
        <v>434.49986341254618</v>
      </c>
      <c r="K460">
        <f t="shared" si="106"/>
        <v>3.3495888001256873</v>
      </c>
      <c r="L460">
        <f t="shared" si="107"/>
        <v>3.3766016130302778E-2</v>
      </c>
      <c r="M460" s="46">
        <f t="shared" si="108"/>
        <v>3.3500993360590634</v>
      </c>
      <c r="N460" s="8">
        <f t="shared" si="96"/>
        <v>-8.9277501368418498E-7</v>
      </c>
      <c r="O460" s="5">
        <f>SUM($N$41:N460)*0.1+$N$8</f>
        <v>-5.8886794705968152E-5</v>
      </c>
      <c r="P460" s="5">
        <f>SUM($O$41:O460)+0</f>
        <v>1.7721366237051057E-3</v>
      </c>
      <c r="Q460" s="8">
        <f t="shared" si="97"/>
        <v>-6.4575589903621429E-7</v>
      </c>
      <c r="R460" s="5">
        <f>SUM($Q$41:Q460)*0.1+$T$8</f>
        <v>-5.8078691527103045E-5</v>
      </c>
      <c r="S460" s="5">
        <f>SUM($R$41:R460)+0</f>
        <v>1.7656982105758155E-3</v>
      </c>
      <c r="T460">
        <f t="shared" si="109"/>
        <v>8.2709062382808023E-5</v>
      </c>
      <c r="U460">
        <f t="shared" si="110"/>
        <v>2.5016311446549367E-3</v>
      </c>
      <c r="W460" s="1"/>
    </row>
    <row r="461" spans="2:23" x14ac:dyDescent="0.35">
      <c r="B461">
        <f t="shared" si="111"/>
        <v>42.000000000000327</v>
      </c>
      <c r="C461">
        <f t="shared" si="98"/>
        <v>0</v>
      </c>
      <c r="D461">
        <f t="shared" si="99"/>
        <v>254.64790894703248</v>
      </c>
      <c r="E461" s="2">
        <f t="shared" si="100"/>
        <v>-352.05762848491884</v>
      </c>
      <c r="F461">
        <f t="shared" si="101"/>
        <v>-19098.593171027438</v>
      </c>
      <c r="G461">
        <f t="shared" si="102"/>
        <v>1056.1728854546418</v>
      </c>
      <c r="H461">
        <f t="shared" si="103"/>
        <v>763.94372684101472</v>
      </c>
      <c r="I461" s="2">
        <f t="shared" si="104"/>
        <v>1303.4995902374969</v>
      </c>
      <c r="J461" s="46">
        <f t="shared" si="105"/>
        <v>434.49986341254618</v>
      </c>
      <c r="K461">
        <f t="shared" si="106"/>
        <v>3.2415375485087146</v>
      </c>
      <c r="L461">
        <f t="shared" si="107"/>
        <v>3.3766016130302778E-2</v>
      </c>
      <c r="M461" s="46">
        <f t="shared" si="108"/>
        <v>3.2420650995820277</v>
      </c>
      <c r="N461" s="8">
        <f t="shared" si="96"/>
        <v>-8.6397581969436888E-7</v>
      </c>
      <c r="O461" s="5">
        <f>SUM($N$41:N461)*0.1+$N$8</f>
        <v>-5.8973192287937586E-5</v>
      </c>
      <c r="P461" s="5">
        <f>SUM($O$41:O461)+0</f>
        <v>1.713163431417168E-3</v>
      </c>
      <c r="Q461" s="8">
        <f t="shared" si="97"/>
        <v>-6.2492506358342995E-7</v>
      </c>
      <c r="R461" s="5">
        <f>SUM($Q$41:Q461)*0.1+$T$8</f>
        <v>-5.8141184033461414E-5</v>
      </c>
      <c r="S461" s="5">
        <f>SUM($R$41:R461)+0</f>
        <v>1.707557026542354E-3</v>
      </c>
      <c r="T461">
        <f t="shared" si="109"/>
        <v>8.281445942251202E-5</v>
      </c>
      <c r="U461">
        <f t="shared" si="110"/>
        <v>2.4188178810400779E-3</v>
      </c>
      <c r="W461" s="1"/>
    </row>
    <row r="462" spans="2:23" x14ac:dyDescent="0.35">
      <c r="B462">
        <f t="shared" si="111"/>
        <v>42.100000000000328</v>
      </c>
      <c r="C462">
        <f t="shared" si="98"/>
        <v>0</v>
      </c>
      <c r="D462">
        <f t="shared" si="99"/>
        <v>254.64790894703248</v>
      </c>
      <c r="E462" s="2">
        <f t="shared" si="100"/>
        <v>-352.05762848491884</v>
      </c>
      <c r="F462">
        <f t="shared" si="101"/>
        <v>-19098.593171027438</v>
      </c>
      <c r="G462">
        <f t="shared" si="102"/>
        <v>1020.9671226061491</v>
      </c>
      <c r="H462">
        <f t="shared" si="103"/>
        <v>738.47893594631205</v>
      </c>
      <c r="I462" s="2">
        <f t="shared" si="104"/>
        <v>1260.0496038962422</v>
      </c>
      <c r="J462" s="46">
        <f t="shared" si="105"/>
        <v>434.49986341254618</v>
      </c>
      <c r="K462">
        <f t="shared" si="106"/>
        <v>3.133486296891745</v>
      </c>
      <c r="L462">
        <f t="shared" si="107"/>
        <v>3.3766016130302778E-2</v>
      </c>
      <c r="M462" s="46">
        <f t="shared" si="108"/>
        <v>3.1340320362664253</v>
      </c>
      <c r="N462" s="8">
        <f t="shared" si="96"/>
        <v>-8.3517662570455288E-7</v>
      </c>
      <c r="O462" s="5">
        <f>SUM($N$41:N462)*0.1+$N$8</f>
        <v>-5.9056709950508048E-5</v>
      </c>
      <c r="P462" s="5">
        <f>SUM($O$41:O462)+0</f>
        <v>1.6541067214666599E-3</v>
      </c>
      <c r="Q462" s="8">
        <f t="shared" si="97"/>
        <v>-6.040942281306472E-7</v>
      </c>
      <c r="R462" s="5">
        <f>SUM($Q$41:Q462)*0.1+$T$8</f>
        <v>-5.8201593456274473E-5</v>
      </c>
      <c r="S462" s="5">
        <f>SUM($R$41:R462)+0</f>
        <v>1.6493554330860795E-3</v>
      </c>
      <c r="T462">
        <f t="shared" si="109"/>
        <v>8.2916346223334565E-5</v>
      </c>
      <c r="U462">
        <f t="shared" si="110"/>
        <v>2.335902906940216E-3</v>
      </c>
      <c r="W462" s="1"/>
    </row>
    <row r="463" spans="2:23" x14ac:dyDescent="0.35">
      <c r="B463">
        <f t="shared" si="111"/>
        <v>42.20000000000033</v>
      </c>
      <c r="C463">
        <f t="shared" si="98"/>
        <v>0</v>
      </c>
      <c r="D463">
        <f t="shared" si="99"/>
        <v>254.64790894703248</v>
      </c>
      <c r="E463" s="2">
        <f t="shared" si="100"/>
        <v>-352.05762848491884</v>
      </c>
      <c r="F463">
        <f t="shared" si="101"/>
        <v>-19098.593171027438</v>
      </c>
      <c r="G463">
        <f t="shared" si="102"/>
        <v>985.76135975765646</v>
      </c>
      <c r="H463">
        <f t="shared" si="103"/>
        <v>713.01414505160938</v>
      </c>
      <c r="I463" s="2">
        <f t="shared" si="104"/>
        <v>1216.5996175549874</v>
      </c>
      <c r="J463" s="46">
        <f t="shared" si="105"/>
        <v>434.49986341254618</v>
      </c>
      <c r="K463">
        <f t="shared" si="106"/>
        <v>3.0254350452747758</v>
      </c>
      <c r="L463">
        <f t="shared" si="107"/>
        <v>3.3766016130302778E-2</v>
      </c>
      <c r="M463" s="46">
        <f t="shared" si="108"/>
        <v>3.0260002717634911</v>
      </c>
      <c r="N463" s="8">
        <f t="shared" si="96"/>
        <v>-8.0637743171473677E-7</v>
      </c>
      <c r="O463" s="5">
        <f>SUM($N$41:N463)*0.1+$N$8</f>
        <v>-5.9137347693679512E-5</v>
      </c>
      <c r="P463" s="5">
        <f>SUM($O$41:O463)+0</f>
        <v>1.5949693737729803E-3</v>
      </c>
      <c r="Q463" s="8">
        <f t="shared" si="97"/>
        <v>-5.8326339267786445E-7</v>
      </c>
      <c r="R463" s="5">
        <f>SUM($Q$41:Q463)*0.1+$T$8</f>
        <v>-5.8259919795542248E-5</v>
      </c>
      <c r="S463" s="5">
        <f>SUM($R$41:R463)+0</f>
        <v>1.5910955132905373E-3</v>
      </c>
      <c r="T463">
        <f t="shared" si="109"/>
        <v>8.3014722470331473E-5</v>
      </c>
      <c r="U463">
        <f t="shared" si="110"/>
        <v>2.2528897522264713E-3</v>
      </c>
      <c r="W463" s="1"/>
    </row>
    <row r="464" spans="2:23" x14ac:dyDescent="0.35">
      <c r="B464">
        <f t="shared" si="111"/>
        <v>42.300000000000331</v>
      </c>
      <c r="C464">
        <f t="shared" si="98"/>
        <v>0</v>
      </c>
      <c r="D464">
        <f t="shared" si="99"/>
        <v>254.64790894703248</v>
      </c>
      <c r="E464" s="2">
        <f t="shared" si="100"/>
        <v>-352.05762848491884</v>
      </c>
      <c r="F464">
        <f t="shared" si="101"/>
        <v>-19098.593171027438</v>
      </c>
      <c r="G464">
        <f t="shared" si="102"/>
        <v>950.55559690916562</v>
      </c>
      <c r="H464">
        <f t="shared" si="103"/>
        <v>687.54935415690488</v>
      </c>
      <c r="I464" s="2">
        <f t="shared" si="104"/>
        <v>1173.1496312137328</v>
      </c>
      <c r="J464" s="46">
        <f t="shared" si="105"/>
        <v>434.49986341254618</v>
      </c>
      <c r="K464">
        <f t="shared" si="106"/>
        <v>2.9173837936578071</v>
      </c>
      <c r="L464">
        <f t="shared" si="107"/>
        <v>3.3766016130302778E-2</v>
      </c>
      <c r="M464" s="46">
        <f t="shared" si="108"/>
        <v>2.9179699503307353</v>
      </c>
      <c r="N464" s="8">
        <f t="shared" si="96"/>
        <v>-7.7757823772492215E-7</v>
      </c>
      <c r="O464" s="5">
        <f>SUM($N$41:N464)*0.1+$N$8</f>
        <v>-5.9215105517452003E-5</v>
      </c>
      <c r="P464" s="5">
        <f>SUM($O$41:O464)+0</f>
        <v>1.5357542682555283E-3</v>
      </c>
      <c r="Q464" s="8">
        <f t="shared" si="97"/>
        <v>-5.6243255722508011E-7</v>
      </c>
      <c r="R464" s="5">
        <f>SUM($Q$41:Q464)*0.1+$T$8</f>
        <v>-5.8316163051264766E-5</v>
      </c>
      <c r="S464" s="5">
        <f>SUM($R$41:R464)+0</f>
        <v>1.5327793502392724E-3</v>
      </c>
      <c r="T464">
        <f t="shared" si="109"/>
        <v>8.3109587861237004E-5</v>
      </c>
      <c r="U464">
        <f t="shared" si="110"/>
        <v>2.1697819496403316E-3</v>
      </c>
      <c r="W464" s="1"/>
    </row>
    <row r="465" spans="2:23" x14ac:dyDescent="0.35">
      <c r="B465">
        <f t="shared" si="111"/>
        <v>42.400000000000333</v>
      </c>
      <c r="C465">
        <f t="shared" si="98"/>
        <v>0</v>
      </c>
      <c r="D465">
        <f t="shared" si="99"/>
        <v>254.64790894703248</v>
      </c>
      <c r="E465" s="2">
        <f t="shared" si="100"/>
        <v>-352.05762848491884</v>
      </c>
      <c r="F465">
        <f t="shared" si="101"/>
        <v>-19098.593171027438</v>
      </c>
      <c r="G465">
        <f t="shared" si="102"/>
        <v>915.34983406067113</v>
      </c>
      <c r="H465">
        <f t="shared" si="103"/>
        <v>662.08456326220221</v>
      </c>
      <c r="I465" s="2">
        <f t="shared" si="104"/>
        <v>1129.6996448724763</v>
      </c>
      <c r="J465" s="46">
        <f t="shared" si="105"/>
        <v>434.49986341254618</v>
      </c>
      <c r="K465">
        <f t="shared" si="106"/>
        <v>2.8093325420408335</v>
      </c>
      <c r="L465">
        <f t="shared" si="107"/>
        <v>3.3766016130302778E-2</v>
      </c>
      <c r="M465" s="46">
        <f t="shared" si="108"/>
        <v>2.8099412384079399</v>
      </c>
      <c r="N465" s="8">
        <f t="shared" si="96"/>
        <v>-7.4877904373510467E-7</v>
      </c>
      <c r="O465" s="5">
        <f>SUM($N$41:N465)*0.1+$N$8</f>
        <v>-5.9289983421825508E-5</v>
      </c>
      <c r="P465" s="5">
        <f>SUM($O$41:O465)+0</f>
        <v>1.4764642848337029E-3</v>
      </c>
      <c r="Q465" s="8">
        <f t="shared" si="97"/>
        <v>-5.4160172177229735E-7</v>
      </c>
      <c r="R465" s="5">
        <f>SUM($Q$41:Q465)*0.1+$T$8</f>
        <v>-5.8370323223442001E-5</v>
      </c>
      <c r="S465" s="5">
        <f>SUM($R$41:R465)+0</f>
        <v>1.4744090270158304E-3</v>
      </c>
      <c r="T465">
        <f t="shared" si="109"/>
        <v>8.3200942106261252E-5</v>
      </c>
      <c r="U465">
        <f t="shared" si="110"/>
        <v>2.0865830353319912E-3</v>
      </c>
      <c r="W465" s="1"/>
    </row>
    <row r="466" spans="2:23" x14ac:dyDescent="0.35">
      <c r="B466">
        <f t="shared" si="111"/>
        <v>42.500000000000334</v>
      </c>
      <c r="C466">
        <f t="shared" si="98"/>
        <v>0</v>
      </c>
      <c r="D466">
        <f t="shared" si="99"/>
        <v>254.64790894703248</v>
      </c>
      <c r="E466" s="2">
        <f t="shared" si="100"/>
        <v>-352.05762848491884</v>
      </c>
      <c r="F466">
        <f t="shared" si="101"/>
        <v>-19098.593171027438</v>
      </c>
      <c r="G466">
        <f t="shared" si="102"/>
        <v>880.14407121218028</v>
      </c>
      <c r="H466">
        <f t="shared" si="103"/>
        <v>636.61977236749772</v>
      </c>
      <c r="I466" s="2">
        <f t="shared" si="104"/>
        <v>1086.2496585312217</v>
      </c>
      <c r="J466" s="46">
        <f t="shared" si="105"/>
        <v>434.49986341254618</v>
      </c>
      <c r="K466">
        <f t="shared" si="106"/>
        <v>2.7012812904238648</v>
      </c>
      <c r="L466">
        <f t="shared" si="107"/>
        <v>3.3766016130302778E-2</v>
      </c>
      <c r="M466" s="46">
        <f t="shared" si="108"/>
        <v>2.7019143290507852</v>
      </c>
      <c r="N466" s="8">
        <f t="shared" si="96"/>
        <v>-7.1997984974529005E-7</v>
      </c>
      <c r="O466" s="5">
        <f>SUM($N$41:N466)*0.1+$N$8</f>
        <v>-5.9361981406800041E-5</v>
      </c>
      <c r="P466" s="5">
        <f>SUM($O$41:O466)+0</f>
        <v>1.4171023034269029E-3</v>
      </c>
      <c r="Q466" s="8">
        <f t="shared" si="97"/>
        <v>-5.2077088631951312E-7</v>
      </c>
      <c r="R466" s="5">
        <f>SUM($Q$41:Q466)*0.1+$T$8</f>
        <v>-5.8422400312073953E-5</v>
      </c>
      <c r="S466" s="5">
        <f>SUM($R$41:R466)+0</f>
        <v>1.4159866267037565E-3</v>
      </c>
      <c r="T466">
        <f t="shared" si="109"/>
        <v>8.3288784927897059E-5</v>
      </c>
      <c r="U466">
        <f t="shared" si="110"/>
        <v>2.0032965495357189E-3</v>
      </c>
      <c r="W466" s="1"/>
    </row>
    <row r="467" spans="2:23" x14ac:dyDescent="0.35">
      <c r="B467">
        <f t="shared" si="111"/>
        <v>42.600000000000335</v>
      </c>
      <c r="C467">
        <f t="shared" si="98"/>
        <v>0</v>
      </c>
      <c r="D467">
        <f t="shared" si="99"/>
        <v>254.64790894703248</v>
      </c>
      <c r="E467" s="2">
        <f t="shared" si="100"/>
        <v>-352.05762848491884</v>
      </c>
      <c r="F467">
        <f t="shared" si="101"/>
        <v>-19098.593171027438</v>
      </c>
      <c r="G467">
        <f t="shared" si="102"/>
        <v>844.93830836368761</v>
      </c>
      <c r="H467">
        <f t="shared" si="103"/>
        <v>611.15498147279322</v>
      </c>
      <c r="I467" s="2">
        <f t="shared" si="104"/>
        <v>1042.7996721899658</v>
      </c>
      <c r="J467" s="46">
        <f t="shared" si="105"/>
        <v>434.49986341254618</v>
      </c>
      <c r="K467">
        <f t="shared" si="106"/>
        <v>2.5932300388068925</v>
      </c>
      <c r="L467">
        <f t="shared" si="107"/>
        <v>3.3766016130302778E-2</v>
      </c>
      <c r="M467" s="46">
        <f t="shared" si="108"/>
        <v>2.5938894474719487</v>
      </c>
      <c r="N467" s="8">
        <f t="shared" si="96"/>
        <v>-6.9118065575547395E-7</v>
      </c>
      <c r="O467" s="5">
        <f>SUM($N$41:N467)*0.1+$N$8</f>
        <v>-5.9431099472375589E-5</v>
      </c>
      <c r="P467" s="5">
        <f>SUM($O$41:O467)+0</f>
        <v>1.3576712039545273E-3</v>
      </c>
      <c r="Q467" s="8">
        <f t="shared" si="97"/>
        <v>-4.9994005086672878E-7</v>
      </c>
      <c r="R467" s="5">
        <f>SUM($Q$41:Q467)*0.1+$T$8</f>
        <v>-5.8472394317160621E-5</v>
      </c>
      <c r="S467" s="5">
        <f>SUM($R$41:R467)+0</f>
        <v>1.3575142323865958E-3</v>
      </c>
      <c r="T467">
        <f t="shared" si="109"/>
        <v>8.3373116060735786E-5</v>
      </c>
      <c r="U467">
        <f t="shared" si="110"/>
        <v>1.9199260374242295E-3</v>
      </c>
      <c r="W467" s="1"/>
    </row>
    <row r="468" spans="2:23" x14ac:dyDescent="0.35">
      <c r="B468">
        <f t="shared" si="111"/>
        <v>42.700000000000337</v>
      </c>
      <c r="C468">
        <f t="shared" si="98"/>
        <v>0</v>
      </c>
      <c r="D468">
        <f t="shared" si="99"/>
        <v>254.64790894703248</v>
      </c>
      <c r="E468" s="2">
        <f t="shared" si="100"/>
        <v>-352.05762848491884</v>
      </c>
      <c r="F468">
        <f t="shared" si="101"/>
        <v>-19098.593171027438</v>
      </c>
      <c r="G468">
        <f t="shared" si="102"/>
        <v>809.73254551519494</v>
      </c>
      <c r="H468">
        <f t="shared" si="103"/>
        <v>585.69019057809055</v>
      </c>
      <c r="I468" s="2">
        <f t="shared" si="104"/>
        <v>999.34968584871092</v>
      </c>
      <c r="J468" s="46">
        <f t="shared" si="105"/>
        <v>434.49986341254618</v>
      </c>
      <c r="K468">
        <f t="shared" si="106"/>
        <v>2.4851787871899229</v>
      </c>
      <c r="L468">
        <f t="shared" si="107"/>
        <v>3.3766016130302778E-2</v>
      </c>
      <c r="M468" s="46">
        <f t="shared" si="108"/>
        <v>2.485866858026534</v>
      </c>
      <c r="N468" s="8">
        <f t="shared" si="96"/>
        <v>-6.6238146176565795E-7</v>
      </c>
      <c r="O468" s="5">
        <f>SUM($N$41:N468)*0.1+$N$8</f>
        <v>-5.9497337618552151E-5</v>
      </c>
      <c r="P468" s="5">
        <f>SUM($O$41:O468)+0</f>
        <v>1.2981738663359751E-3</v>
      </c>
      <c r="Q468" s="8">
        <f t="shared" si="97"/>
        <v>-4.7910921541394603E-7</v>
      </c>
      <c r="R468" s="5">
        <f>SUM($Q$41:Q468)*0.1+$T$8</f>
        <v>-5.8520305238702033E-5</v>
      </c>
      <c r="S468" s="5">
        <f>SUM($R$41:R468)+0</f>
        <v>1.2989939271478939E-3</v>
      </c>
      <c r="T468">
        <f t="shared" si="109"/>
        <v>8.3453935251291995E-5</v>
      </c>
      <c r="U468">
        <f t="shared" si="110"/>
        <v>1.8364750501993765E-3</v>
      </c>
      <c r="W468" s="1"/>
    </row>
    <row r="469" spans="2:23" x14ac:dyDescent="0.35">
      <c r="B469">
        <f t="shared" si="111"/>
        <v>42.800000000000338</v>
      </c>
      <c r="C469">
        <f t="shared" si="98"/>
        <v>0</v>
      </c>
      <c r="D469">
        <f t="shared" si="99"/>
        <v>254.64790894703248</v>
      </c>
      <c r="E469" s="2">
        <f t="shared" si="100"/>
        <v>-352.05762848491884</v>
      </c>
      <c r="F469">
        <f t="shared" si="101"/>
        <v>-19098.593171027438</v>
      </c>
      <c r="G469">
        <f t="shared" si="102"/>
        <v>774.52678266670227</v>
      </c>
      <c r="H469">
        <f t="shared" si="103"/>
        <v>560.22539968338788</v>
      </c>
      <c r="I469" s="2">
        <f t="shared" si="104"/>
        <v>955.89969950745603</v>
      </c>
      <c r="J469" s="46">
        <f t="shared" si="105"/>
        <v>434.49986341254618</v>
      </c>
      <c r="K469">
        <f t="shared" si="106"/>
        <v>2.3771275355729533</v>
      </c>
      <c r="L469">
        <f t="shared" si="107"/>
        <v>3.3766016130302778E-2</v>
      </c>
      <c r="M469" s="46">
        <f t="shared" si="108"/>
        <v>2.3778468731007636</v>
      </c>
      <c r="N469" s="8">
        <f t="shared" si="96"/>
        <v>-6.3358226777584184E-7</v>
      </c>
      <c r="O469" s="5">
        <f>SUM($N$41:N469)*0.1+$N$8</f>
        <v>-5.956069584532974E-5</v>
      </c>
      <c r="P469" s="5">
        <f>SUM($O$41:O469)+0</f>
        <v>1.2386131704906454E-3</v>
      </c>
      <c r="Q469" s="8">
        <f t="shared" si="97"/>
        <v>-4.5827837996116322E-7</v>
      </c>
      <c r="R469" s="5">
        <f>SUM($Q$41:Q469)*0.1+$T$8</f>
        <v>-5.8566133076698134E-5</v>
      </c>
      <c r="S469" s="5">
        <f>SUM($R$41:R469)+0</f>
        <v>1.2404277940711956E-3</v>
      </c>
      <c r="T469">
        <f t="shared" si="109"/>
        <v>8.3531242257836645E-5</v>
      </c>
      <c r="U469">
        <f t="shared" si="110"/>
        <v>1.7529471464984964E-3</v>
      </c>
      <c r="W469" s="1"/>
    </row>
    <row r="470" spans="2:23" x14ac:dyDescent="0.35">
      <c r="B470">
        <f t="shared" si="111"/>
        <v>42.90000000000034</v>
      </c>
      <c r="C470">
        <f t="shared" si="98"/>
        <v>0</v>
      </c>
      <c r="D470">
        <f t="shared" si="99"/>
        <v>254.64790894703248</v>
      </c>
      <c r="E470" s="2">
        <f t="shared" si="100"/>
        <v>-352.05762848491884</v>
      </c>
      <c r="F470">
        <f t="shared" si="101"/>
        <v>-19098.593171027438</v>
      </c>
      <c r="G470">
        <f t="shared" si="102"/>
        <v>739.32101981820961</v>
      </c>
      <c r="H470">
        <f t="shared" si="103"/>
        <v>534.76060878868338</v>
      </c>
      <c r="I470" s="2">
        <f t="shared" si="104"/>
        <v>912.44971316620013</v>
      </c>
      <c r="J470" s="46">
        <f t="shared" si="105"/>
        <v>434.49986341254618</v>
      </c>
      <c r="K470">
        <f t="shared" si="106"/>
        <v>2.2690762839559815</v>
      </c>
      <c r="L470">
        <f t="shared" si="107"/>
        <v>3.3766016130302778E-2</v>
      </c>
      <c r="M470" s="46">
        <f t="shared" si="108"/>
        <v>2.2698298645377415</v>
      </c>
      <c r="N470" s="8">
        <f t="shared" si="96"/>
        <v>-6.0478307378602585E-7</v>
      </c>
      <c r="O470" s="5">
        <f>SUM($N$41:N470)*0.1+$N$8</f>
        <v>-5.9621174152708344E-5</v>
      </c>
      <c r="P470" s="5">
        <f>SUM($O$41:O470)+0</f>
        <v>1.1789919963379372E-3</v>
      </c>
      <c r="Q470" s="8">
        <f t="shared" si="97"/>
        <v>-4.3744754450837898E-7</v>
      </c>
      <c r="R470" s="5">
        <f>SUM($Q$41:Q470)*0.1+$T$8</f>
        <v>-5.8609877831148979E-5</v>
      </c>
      <c r="S470" s="5">
        <f>SUM($R$41:R470)+0</f>
        <v>1.1818179162400467E-3</v>
      </c>
      <c r="T470">
        <f t="shared" si="109"/>
        <v>8.3605036850238786E-5</v>
      </c>
      <c r="U470">
        <f t="shared" si="110"/>
        <v>1.6693458942277004E-3</v>
      </c>
      <c r="W470" s="1"/>
    </row>
    <row r="471" spans="2:23" x14ac:dyDescent="0.35">
      <c r="B471">
        <f t="shared" si="111"/>
        <v>43.000000000000341</v>
      </c>
      <c r="C471">
        <f t="shared" si="98"/>
        <v>0</v>
      </c>
      <c r="D471">
        <f t="shared" si="99"/>
        <v>254.64790894703248</v>
      </c>
      <c r="E471" s="2">
        <f t="shared" si="100"/>
        <v>-352.05762848491884</v>
      </c>
      <c r="F471">
        <f t="shared" si="101"/>
        <v>-19098.593171027438</v>
      </c>
      <c r="G471">
        <f t="shared" si="102"/>
        <v>704.11525696971694</v>
      </c>
      <c r="H471">
        <f t="shared" si="103"/>
        <v>509.29581789397889</v>
      </c>
      <c r="I471" s="2">
        <f t="shared" si="104"/>
        <v>868.9997268249441</v>
      </c>
      <c r="J471" s="46">
        <f t="shared" si="105"/>
        <v>434.49986341254618</v>
      </c>
      <c r="K471">
        <f t="shared" si="106"/>
        <v>2.1610250323390092</v>
      </c>
      <c r="L471">
        <f t="shared" si="107"/>
        <v>3.3766016130302778E-2</v>
      </c>
      <c r="M471" s="46">
        <f t="shared" si="108"/>
        <v>2.1618162784870854</v>
      </c>
      <c r="N471" s="8">
        <f t="shared" si="96"/>
        <v>-5.7598387979620974E-7</v>
      </c>
      <c r="O471" s="5">
        <f>SUM($N$41:N471)*0.1+$N$8</f>
        <v>-5.9678772540687963E-5</v>
      </c>
      <c r="P471" s="5">
        <f>SUM($O$41:O471)+0</f>
        <v>1.1193132237972492E-3</v>
      </c>
      <c r="Q471" s="8">
        <f t="shared" si="97"/>
        <v>-4.166167090555947E-7</v>
      </c>
      <c r="R471" s="5">
        <f>SUM($Q$41:Q471)*0.1+$T$8</f>
        <v>-5.865153950205454E-5</v>
      </c>
      <c r="S471" s="5">
        <f>SUM($R$41:R471)+0</f>
        <v>1.123166376737992E-3</v>
      </c>
      <c r="T471">
        <f t="shared" si="109"/>
        <v>8.3675318809815327E-5</v>
      </c>
      <c r="U471">
        <f t="shared" si="110"/>
        <v>1.585674872980631E-3</v>
      </c>
      <c r="W471" s="1"/>
    </row>
    <row r="472" spans="2:23" x14ac:dyDescent="0.35">
      <c r="B472">
        <f t="shared" si="111"/>
        <v>43.100000000000342</v>
      </c>
      <c r="C472">
        <f t="shared" si="98"/>
        <v>0</v>
      </c>
      <c r="D472">
        <f t="shared" si="99"/>
        <v>254.64790894703248</v>
      </c>
      <c r="E472" s="2">
        <f t="shared" si="100"/>
        <v>-352.05762848491884</v>
      </c>
      <c r="F472">
        <f t="shared" si="101"/>
        <v>-19098.593171027438</v>
      </c>
      <c r="G472">
        <f t="shared" si="102"/>
        <v>668.90949412122609</v>
      </c>
      <c r="H472">
        <f t="shared" si="103"/>
        <v>483.8310269992744</v>
      </c>
      <c r="I472" s="2">
        <f t="shared" si="104"/>
        <v>825.54974048368956</v>
      </c>
      <c r="J472" s="46">
        <f t="shared" si="105"/>
        <v>434.49986341254618</v>
      </c>
      <c r="K472">
        <f t="shared" si="106"/>
        <v>2.0529737807220405</v>
      </c>
      <c r="L472">
        <f t="shared" si="107"/>
        <v>3.3766016130302778E-2</v>
      </c>
      <c r="M472" s="46">
        <f t="shared" si="108"/>
        <v>2.0538066549381138</v>
      </c>
      <c r="N472" s="8">
        <f t="shared" si="96"/>
        <v>-5.4718468580639512E-7</v>
      </c>
      <c r="O472" s="5">
        <f>SUM($N$41:N472)*0.1+$N$8</f>
        <v>-5.9733491009268596E-5</v>
      </c>
      <c r="P472" s="5">
        <f>SUM($O$41:O472)+0</f>
        <v>1.0595797327879806E-3</v>
      </c>
      <c r="Q472" s="8">
        <f t="shared" si="97"/>
        <v>-3.9578587360281041E-7</v>
      </c>
      <c r="R472" s="5">
        <f>SUM($Q$41:Q472)*0.1+$T$8</f>
        <v>-5.8691118089414818E-5</v>
      </c>
      <c r="S472" s="5">
        <f>SUM($R$41:R472)+0</f>
        <v>1.0644752586485772E-3</v>
      </c>
      <c r="T472">
        <f t="shared" si="109"/>
        <v>8.3742087929188913E-5</v>
      </c>
      <c r="U472">
        <f t="shared" si="110"/>
        <v>1.5019376772722642E-3</v>
      </c>
      <c r="W472" s="1"/>
    </row>
    <row r="473" spans="2:23" x14ac:dyDescent="0.35">
      <c r="B473">
        <f t="shared" si="111"/>
        <v>43.200000000000344</v>
      </c>
      <c r="C473">
        <f t="shared" si="98"/>
        <v>0</v>
      </c>
      <c r="D473">
        <f t="shared" si="99"/>
        <v>254.64790894703248</v>
      </c>
      <c r="E473" s="2">
        <f t="shared" si="100"/>
        <v>-352.05762848491884</v>
      </c>
      <c r="F473">
        <f t="shared" si="101"/>
        <v>-19098.593171027438</v>
      </c>
      <c r="G473">
        <f t="shared" si="102"/>
        <v>633.70373127273342</v>
      </c>
      <c r="H473">
        <f t="shared" si="103"/>
        <v>458.36623610457173</v>
      </c>
      <c r="I473" s="2">
        <f t="shared" si="104"/>
        <v>782.09975414243468</v>
      </c>
      <c r="J473" s="46">
        <f t="shared" si="105"/>
        <v>434.49986341254618</v>
      </c>
      <c r="K473">
        <f t="shared" si="106"/>
        <v>1.9449225291050707</v>
      </c>
      <c r="L473">
        <f t="shared" si="107"/>
        <v>3.3766016130302778E-2</v>
      </c>
      <c r="M473" s="46">
        <f t="shared" si="108"/>
        <v>1.9458016537551817</v>
      </c>
      <c r="N473" s="8">
        <f t="shared" si="96"/>
        <v>-5.1838549181657912E-7</v>
      </c>
      <c r="O473" s="5">
        <f>SUM($N$41:N473)*0.1+$N$8</f>
        <v>-5.9785329558450256E-5</v>
      </c>
      <c r="P473" s="5">
        <f>SUM($O$41:O473)+0</f>
        <v>9.9979440322953031E-4</v>
      </c>
      <c r="Q473" s="8">
        <f t="shared" si="97"/>
        <v>-3.7495503815002766E-7</v>
      </c>
      <c r="R473" s="5">
        <f>SUM($Q$41:Q473)*0.1+$T$8</f>
        <v>-5.8728613593229812E-5</v>
      </c>
      <c r="S473" s="5">
        <f>SUM($R$41:R473)+0</f>
        <v>1.0057466450553473E-3</v>
      </c>
      <c r="T473">
        <f t="shared" si="109"/>
        <v>8.3805344012153563E-5</v>
      </c>
      <c r="U473">
        <f t="shared" si="110"/>
        <v>1.4181379209263038E-3</v>
      </c>
      <c r="W473" s="1"/>
    </row>
    <row r="474" spans="2:23" x14ac:dyDescent="0.35">
      <c r="B474">
        <f t="shared" si="111"/>
        <v>43.300000000000345</v>
      </c>
      <c r="C474">
        <f t="shared" si="98"/>
        <v>0</v>
      </c>
      <c r="D474">
        <f t="shared" si="99"/>
        <v>254.64790894703248</v>
      </c>
      <c r="E474" s="2">
        <f t="shared" si="100"/>
        <v>-352.05762848491884</v>
      </c>
      <c r="F474">
        <f t="shared" si="101"/>
        <v>-19098.593171027438</v>
      </c>
      <c r="G474">
        <f t="shared" si="102"/>
        <v>598.49796842424075</v>
      </c>
      <c r="H474">
        <f t="shared" si="103"/>
        <v>432.90144520987087</v>
      </c>
      <c r="I474" s="2">
        <f t="shared" si="104"/>
        <v>738.6497678011807</v>
      </c>
      <c r="J474" s="46">
        <f t="shared" si="105"/>
        <v>434.49986341254618</v>
      </c>
      <c r="K474">
        <f t="shared" si="106"/>
        <v>1.8368712774881035</v>
      </c>
      <c r="L474">
        <f t="shared" si="107"/>
        <v>3.3766016130302778E-2</v>
      </c>
      <c r="M474" s="46">
        <f t="shared" si="108"/>
        <v>1.8378020898880034</v>
      </c>
      <c r="N474" s="8">
        <f t="shared" si="96"/>
        <v>-4.8958629782676302E-7</v>
      </c>
      <c r="O474" s="5">
        <f>SUM($N$41:N474)*0.1+$N$8</f>
        <v>-5.9834288188232931E-5</v>
      </c>
      <c r="P474" s="5">
        <f>SUM($O$41:O474)+0</f>
        <v>9.3996011504129734E-4</v>
      </c>
      <c r="Q474" s="8">
        <f t="shared" si="97"/>
        <v>-3.5412420269724633E-7</v>
      </c>
      <c r="R474" s="5">
        <f>SUM($Q$41:Q474)*0.1+$T$8</f>
        <v>-5.876402601349955E-5</v>
      </c>
      <c r="S474" s="5">
        <f>SUM($R$41:R474)+0</f>
        <v>9.4698261904184781E-4</v>
      </c>
      <c r="T474">
        <f t="shared" si="109"/>
        <v>8.3865086873548053E-5</v>
      </c>
      <c r="U474">
        <f t="shared" si="110"/>
        <v>1.3342792431255933E-3</v>
      </c>
      <c r="W474" s="1"/>
    </row>
    <row r="475" spans="2:23" x14ac:dyDescent="0.35">
      <c r="B475">
        <f t="shared" si="111"/>
        <v>43.400000000000347</v>
      </c>
      <c r="C475">
        <f t="shared" si="98"/>
        <v>0</v>
      </c>
      <c r="D475">
        <f t="shared" si="99"/>
        <v>254.64790894703248</v>
      </c>
      <c r="E475" s="2">
        <f t="shared" si="100"/>
        <v>-352.05762848491884</v>
      </c>
      <c r="F475">
        <f t="shared" si="101"/>
        <v>-19098.593171027438</v>
      </c>
      <c r="G475">
        <f t="shared" si="102"/>
        <v>563.29220557574808</v>
      </c>
      <c r="H475">
        <f t="shared" si="103"/>
        <v>407.43665431516638</v>
      </c>
      <c r="I475" s="2">
        <f t="shared" si="104"/>
        <v>695.19978145992479</v>
      </c>
      <c r="J475" s="46">
        <f t="shared" si="105"/>
        <v>434.49986341254618</v>
      </c>
      <c r="K475">
        <f t="shared" si="106"/>
        <v>1.7288200258711315</v>
      </c>
      <c r="L475">
        <f t="shared" si="107"/>
        <v>3.3766016130302778E-2</v>
      </c>
      <c r="M475" s="46">
        <f t="shared" si="108"/>
        <v>1.7298089817633031</v>
      </c>
      <c r="N475" s="8">
        <f t="shared" si="96"/>
        <v>-4.6078710383694697E-7</v>
      </c>
      <c r="O475" s="5">
        <f>SUM($N$41:N475)*0.1+$N$8</f>
        <v>-5.9880366898616634E-5</v>
      </c>
      <c r="P475" s="5">
        <f>SUM($O$41:O475)+0</f>
        <v>8.800797481426807E-4</v>
      </c>
      <c r="Q475" s="8">
        <f t="shared" si="97"/>
        <v>-3.3329336724446205E-7</v>
      </c>
      <c r="R475" s="5">
        <f>SUM($Q$41:Q475)*0.1+$T$8</f>
        <v>-5.8797355350223977E-5</v>
      </c>
      <c r="S475" s="5">
        <f>SUM($R$41:R475)+0</f>
        <v>8.8818526369162387E-4</v>
      </c>
      <c r="T475">
        <f t="shared" si="109"/>
        <v>8.3921316339136714E-5</v>
      </c>
      <c r="U475">
        <f t="shared" si="110"/>
        <v>1.2503653169093597E-3</v>
      </c>
      <c r="W475" s="1"/>
    </row>
    <row r="476" spans="2:23" x14ac:dyDescent="0.35">
      <c r="B476">
        <f t="shared" si="111"/>
        <v>43.500000000000348</v>
      </c>
      <c r="C476">
        <f t="shared" si="98"/>
        <v>0</v>
      </c>
      <c r="D476">
        <f t="shared" si="99"/>
        <v>254.64790894703248</v>
      </c>
      <c r="E476" s="2">
        <f t="shared" si="100"/>
        <v>-352.05762848491884</v>
      </c>
      <c r="F476">
        <f t="shared" si="101"/>
        <v>-19098.593171027438</v>
      </c>
      <c r="G476">
        <f t="shared" si="102"/>
        <v>528.08644272725724</v>
      </c>
      <c r="H476">
        <f t="shared" si="103"/>
        <v>381.97186342046189</v>
      </c>
      <c r="I476" s="2">
        <f t="shared" si="104"/>
        <v>651.74979511867036</v>
      </c>
      <c r="J476" s="46">
        <f t="shared" si="105"/>
        <v>434.49986341254618</v>
      </c>
      <c r="K476">
        <f t="shared" si="106"/>
        <v>1.620768774254163</v>
      </c>
      <c r="L476">
        <f t="shared" si="107"/>
        <v>3.3766016130302778E-2</v>
      </c>
      <c r="M476" s="46">
        <f t="shared" si="108"/>
        <v>1.6218236189959985</v>
      </c>
      <c r="N476" s="8">
        <f t="shared" si="96"/>
        <v>-4.3198790984713235E-7</v>
      </c>
      <c r="O476" s="5">
        <f>SUM($N$41:N476)*0.1+$N$8</f>
        <v>-5.9923565689601338E-5</v>
      </c>
      <c r="P476" s="5">
        <f>SUM($O$41:O476)+0</f>
        <v>8.2015618245307939E-4</v>
      </c>
      <c r="Q476" s="8">
        <f t="shared" si="97"/>
        <v>-3.1246253179167781E-7</v>
      </c>
      <c r="R476" s="5">
        <f>SUM($Q$41:Q476)*0.1+$T$8</f>
        <v>-5.8828601603403148E-5</v>
      </c>
      <c r="S476" s="5">
        <f>SUM($R$41:R476)+0</f>
        <v>8.2935666208822068E-4</v>
      </c>
      <c r="T476">
        <f t="shared" si="109"/>
        <v>8.3974032245497741E-5</v>
      </c>
      <c r="U476">
        <f t="shared" si="110"/>
        <v>1.1663998613537828E-3</v>
      </c>
      <c r="W476" s="1"/>
    </row>
    <row r="477" spans="2:23" x14ac:dyDescent="0.35">
      <c r="B477">
        <f t="shared" si="111"/>
        <v>43.60000000000035</v>
      </c>
      <c r="C477">
        <f t="shared" si="98"/>
        <v>0</v>
      </c>
      <c r="D477">
        <f t="shared" si="99"/>
        <v>254.64790894703248</v>
      </c>
      <c r="E477" s="2">
        <f t="shared" si="100"/>
        <v>-352.05762848491884</v>
      </c>
      <c r="F477">
        <f t="shared" si="101"/>
        <v>-19098.593171027438</v>
      </c>
      <c r="G477">
        <f t="shared" si="102"/>
        <v>492.88067987876275</v>
      </c>
      <c r="H477">
        <f t="shared" si="103"/>
        <v>356.50707252575739</v>
      </c>
      <c r="I477" s="2">
        <f t="shared" si="104"/>
        <v>608.29980877741286</v>
      </c>
      <c r="J477" s="46">
        <f t="shared" si="105"/>
        <v>434.49986341254618</v>
      </c>
      <c r="K477">
        <f t="shared" si="106"/>
        <v>1.512717522637187</v>
      </c>
      <c r="L477">
        <f t="shared" si="107"/>
        <v>3.3766016130302778E-2</v>
      </c>
      <c r="M477" s="46">
        <f t="shared" si="108"/>
        <v>1.5138476590560637</v>
      </c>
      <c r="N477" s="8">
        <f t="shared" si="96"/>
        <v>-4.0318871585731481E-7</v>
      </c>
      <c r="O477" s="5">
        <f>SUM($N$41:N477)*0.1+$N$8</f>
        <v>-5.9963884561187069E-5</v>
      </c>
      <c r="P477" s="5">
        <f>SUM($O$41:O477)+0</f>
        <v>7.6019229789189228E-4</v>
      </c>
      <c r="Q477" s="8">
        <f t="shared" si="97"/>
        <v>-2.9163169633889352E-7</v>
      </c>
      <c r="R477" s="5">
        <f>SUM($Q$41:Q477)*0.1+$T$8</f>
        <v>-5.8857764773037036E-5</v>
      </c>
      <c r="S477" s="5">
        <f>SUM($R$41:R477)+0</f>
        <v>7.7049889731518363E-4</v>
      </c>
      <c r="T477">
        <f t="shared" si="109"/>
        <v>8.4023234439918628E-5</v>
      </c>
      <c r="U477">
        <f t="shared" si="110"/>
        <v>1.0823866594420264E-3</v>
      </c>
      <c r="W477" s="1"/>
    </row>
    <row r="478" spans="2:23" x14ac:dyDescent="0.35">
      <c r="B478">
        <f t="shared" si="111"/>
        <v>43.700000000000351</v>
      </c>
      <c r="C478">
        <f t="shared" si="98"/>
        <v>0</v>
      </c>
      <c r="D478">
        <f t="shared" si="99"/>
        <v>254.64790894703248</v>
      </c>
      <c r="E478" s="2">
        <f t="shared" si="100"/>
        <v>-352.05762848491884</v>
      </c>
      <c r="F478">
        <f t="shared" si="101"/>
        <v>-19098.593171027438</v>
      </c>
      <c r="G478">
        <f t="shared" si="102"/>
        <v>457.6749170302719</v>
      </c>
      <c r="H478">
        <f t="shared" si="103"/>
        <v>331.04228163105472</v>
      </c>
      <c r="I478" s="2">
        <f t="shared" si="104"/>
        <v>564.84982243615934</v>
      </c>
      <c r="J478" s="46">
        <f t="shared" si="105"/>
        <v>434.49986341254618</v>
      </c>
      <c r="K478">
        <f t="shared" si="106"/>
        <v>1.4046662710202207</v>
      </c>
      <c r="L478">
        <f t="shared" si="107"/>
        <v>3.3766016130302778E-2</v>
      </c>
      <c r="M478" s="46">
        <f t="shared" si="108"/>
        <v>1.4058832684393778</v>
      </c>
      <c r="N478" s="8">
        <f t="shared" si="96"/>
        <v>-3.7438952186750024E-7</v>
      </c>
      <c r="O478" s="5">
        <f>SUM($N$41:N478)*0.1+$N$8</f>
        <v>-6.0001323513373829E-5</v>
      </c>
      <c r="P478" s="5">
        <f>SUM($O$41:O478)+0</f>
        <v>7.0019097437851847E-4</v>
      </c>
      <c r="Q478" s="8">
        <f t="shared" si="97"/>
        <v>-2.7080086088611072E-7</v>
      </c>
      <c r="R478" s="5">
        <f>SUM($Q$41:Q478)*0.1+$T$8</f>
        <v>-5.8884844859125667E-5</v>
      </c>
      <c r="S478" s="5">
        <f>SUM($R$41:R478)+0</f>
        <v>7.1161405245605801E-4</v>
      </c>
      <c r="T478">
        <f t="shared" si="109"/>
        <v>8.4068922780298824E-5</v>
      </c>
      <c r="U478">
        <f t="shared" si="110"/>
        <v>9.9832958498387325E-4</v>
      </c>
      <c r="W478" s="1"/>
    </row>
    <row r="479" spans="2:23" x14ac:dyDescent="0.35">
      <c r="B479">
        <f t="shared" si="111"/>
        <v>43.800000000000352</v>
      </c>
      <c r="C479">
        <f t="shared" si="98"/>
        <v>0</v>
      </c>
      <c r="D479">
        <f t="shared" si="99"/>
        <v>254.64790894703248</v>
      </c>
      <c r="E479" s="2">
        <f t="shared" si="100"/>
        <v>-352.05762848491884</v>
      </c>
      <c r="F479">
        <f t="shared" si="101"/>
        <v>-19098.593171027438</v>
      </c>
      <c r="G479">
        <f t="shared" si="102"/>
        <v>422.46915418177741</v>
      </c>
      <c r="H479">
        <f t="shared" si="103"/>
        <v>305.57749073634841</v>
      </c>
      <c r="I479" s="2">
        <f t="shared" si="104"/>
        <v>521.39983609490093</v>
      </c>
      <c r="J479" s="46">
        <f t="shared" si="105"/>
        <v>434.49986341254618</v>
      </c>
      <c r="K479">
        <f t="shared" si="106"/>
        <v>1.2966150194032424</v>
      </c>
      <c r="L479">
        <f t="shared" si="107"/>
        <v>3.3766016130302778E-2</v>
      </c>
      <c r="M479" s="46">
        <f t="shared" si="108"/>
        <v>1.2979333342194452</v>
      </c>
      <c r="N479" s="8">
        <f t="shared" si="96"/>
        <v>-3.4559032787768271E-7</v>
      </c>
      <c r="O479" s="5">
        <f>SUM($N$41:N479)*0.1+$N$8</f>
        <v>-6.0035882546161589E-5</v>
      </c>
      <c r="P479" s="5">
        <f>SUM($O$41:O479)+0</f>
        <v>6.4015509183235693E-4</v>
      </c>
      <c r="Q479" s="8">
        <f t="shared" si="97"/>
        <v>-2.4997002543332495E-7</v>
      </c>
      <c r="R479" s="5">
        <f>SUM($Q$41:Q479)*0.1+$T$8</f>
        <v>-5.8909841861668987E-5</v>
      </c>
      <c r="S479" s="5">
        <f>SUM($R$41:R479)+0</f>
        <v>6.5270421059438898E-4</v>
      </c>
      <c r="T479">
        <f t="shared" si="109"/>
        <v>8.411109713505916E-5</v>
      </c>
      <c r="U479">
        <f t="shared" si="110"/>
        <v>9.1423264442183302E-4</v>
      </c>
      <c r="W479" s="1"/>
    </row>
    <row r="480" spans="2:23" x14ac:dyDescent="0.35">
      <c r="B480">
        <f t="shared" si="111"/>
        <v>43.900000000000354</v>
      </c>
      <c r="C480">
        <f t="shared" si="98"/>
        <v>0</v>
      </c>
      <c r="D480">
        <f t="shared" si="99"/>
        <v>254.64790894703248</v>
      </c>
      <c r="E480" s="2">
        <f t="shared" si="100"/>
        <v>-352.05762848491884</v>
      </c>
      <c r="F480">
        <f t="shared" si="101"/>
        <v>-19098.593171027438</v>
      </c>
      <c r="G480">
        <f t="shared" si="102"/>
        <v>387.26339133328656</v>
      </c>
      <c r="H480">
        <f t="shared" si="103"/>
        <v>280.11269984164755</v>
      </c>
      <c r="I480" s="2">
        <f t="shared" si="104"/>
        <v>477.94984975364849</v>
      </c>
      <c r="J480" s="46">
        <f t="shared" si="105"/>
        <v>434.49986341254618</v>
      </c>
      <c r="K480">
        <f t="shared" si="106"/>
        <v>1.188563767786279</v>
      </c>
      <c r="L480">
        <f t="shared" si="107"/>
        <v>3.3766016130302778E-2</v>
      </c>
      <c r="M480" s="46">
        <f t="shared" si="108"/>
        <v>1.1900017905995988</v>
      </c>
      <c r="N480" s="8">
        <f t="shared" si="96"/>
        <v>-3.1679113388786809E-7</v>
      </c>
      <c r="O480" s="5">
        <f>SUM($N$41:N480)*0.1+$N$8</f>
        <v>-6.0067561659550377E-5</v>
      </c>
      <c r="P480" s="5">
        <f>SUM($O$41:O480)+0</f>
        <v>5.8008753017280655E-4</v>
      </c>
      <c r="Q480" s="8">
        <f t="shared" si="97"/>
        <v>-2.2913918998054368E-7</v>
      </c>
      <c r="R480" s="5">
        <f>SUM($Q$41:Q480)*0.1+$T$8</f>
        <v>-5.8932755780667051E-5</v>
      </c>
      <c r="S480" s="5">
        <f>SUM($R$41:R480)+0</f>
        <v>5.9377145481372194E-4</v>
      </c>
      <c r="T480">
        <f t="shared" si="109"/>
        <v>8.4149757383058637E-5</v>
      </c>
      <c r="U480">
        <f t="shared" si="110"/>
        <v>8.3010004409925827E-4</v>
      </c>
      <c r="W480" s="1"/>
    </row>
    <row r="481" spans="2:23" x14ac:dyDescent="0.35">
      <c r="B481">
        <f t="shared" si="111"/>
        <v>44.000000000000355</v>
      </c>
      <c r="C481">
        <f t="shared" si="98"/>
        <v>0</v>
      </c>
      <c r="D481">
        <f t="shared" si="99"/>
        <v>254.64790894703248</v>
      </c>
      <c r="E481" s="2">
        <f t="shared" si="100"/>
        <v>-352.05762848491884</v>
      </c>
      <c r="F481">
        <f t="shared" si="101"/>
        <v>-19098.593171027438</v>
      </c>
      <c r="G481">
        <f t="shared" si="102"/>
        <v>352.0576284847939</v>
      </c>
      <c r="H481">
        <f t="shared" si="103"/>
        <v>254.64790894694306</v>
      </c>
      <c r="I481" s="2">
        <f t="shared" si="104"/>
        <v>434.49986341239253</v>
      </c>
      <c r="J481" s="46">
        <f t="shared" si="105"/>
        <v>434.49986341254618</v>
      </c>
      <c r="K481">
        <f t="shared" si="106"/>
        <v>1.0805125161693068</v>
      </c>
      <c r="L481">
        <f t="shared" si="107"/>
        <v>3.3766016130302778E-2</v>
      </c>
      <c r="M481" s="46">
        <f t="shared" si="108"/>
        <v>1.0820941406062885</v>
      </c>
      <c r="N481" s="8">
        <f t="shared" si="96"/>
        <v>-2.8799193989805204E-7</v>
      </c>
      <c r="O481" s="5">
        <f>SUM($N$41:N481)*0.1+$N$8</f>
        <v>-6.009636085354018E-5</v>
      </c>
      <c r="P481" s="5">
        <f>SUM($O$41:O481)+0</f>
        <v>5.1999116931926632E-4</v>
      </c>
      <c r="Q481" s="8">
        <f t="shared" si="97"/>
        <v>-2.0830835452775942E-7</v>
      </c>
      <c r="R481" s="5">
        <f>SUM($Q$41:Q481)*0.1+$T$8</f>
        <v>-5.8953586616119805E-5</v>
      </c>
      <c r="S481" s="5">
        <f>SUM($R$41:R481)+0</f>
        <v>5.3481786819760218E-4</v>
      </c>
      <c r="T481">
        <f t="shared" si="109"/>
        <v>8.4184903413517422E-5</v>
      </c>
      <c r="U481">
        <f t="shared" si="110"/>
        <v>7.4593630312074616E-4</v>
      </c>
      <c r="W481" s="1"/>
    </row>
    <row r="482" spans="2:23" x14ac:dyDescent="0.35">
      <c r="B482">
        <f t="shared" si="111"/>
        <v>44.100000000000357</v>
      </c>
      <c r="C482">
        <f t="shared" si="98"/>
        <v>0</v>
      </c>
      <c r="D482">
        <f t="shared" si="99"/>
        <v>254.64790894703248</v>
      </c>
      <c r="E482" s="2">
        <f t="shared" si="100"/>
        <v>-352.05762848491884</v>
      </c>
      <c r="F482">
        <f t="shared" si="101"/>
        <v>-19098.593171027438</v>
      </c>
      <c r="G482">
        <f t="shared" si="102"/>
        <v>316.85186563630123</v>
      </c>
      <c r="H482">
        <f t="shared" si="103"/>
        <v>229.18311805224221</v>
      </c>
      <c r="I482" s="2">
        <f t="shared" si="104"/>
        <v>391.04987707113867</v>
      </c>
      <c r="J482" s="46">
        <f t="shared" si="105"/>
        <v>434.49986341254618</v>
      </c>
      <c r="K482">
        <f t="shared" si="106"/>
        <v>0.97246126455233972</v>
      </c>
      <c r="L482">
        <f t="shared" si="107"/>
        <v>3.3766016130302778E-2</v>
      </c>
      <c r="M482" s="46">
        <f t="shared" si="108"/>
        <v>0.97421832388365148</v>
      </c>
      <c r="N482" s="8">
        <f t="shared" si="96"/>
        <v>-2.5919274590823599E-7</v>
      </c>
      <c r="O482" s="5">
        <f>SUM($N$41:N482)*0.1+$N$8</f>
        <v>-6.012228012813101E-5</v>
      </c>
      <c r="P482" s="5">
        <f>SUM($O$41:O482)+0</f>
        <v>4.5986888919113532E-4</v>
      </c>
      <c r="Q482" s="8">
        <f t="shared" si="97"/>
        <v>-1.8747751907497809E-7</v>
      </c>
      <c r="R482" s="5">
        <f>SUM($Q$41:Q482)*0.1+$T$8</f>
        <v>-5.8972334368027329E-5</v>
      </c>
      <c r="S482" s="5">
        <f>SUM($R$41:R482)+0</f>
        <v>4.7584553382957486E-4</v>
      </c>
      <c r="T482">
        <f t="shared" si="109"/>
        <v>8.4216535125947048E-5</v>
      </c>
      <c r="U482">
        <f t="shared" si="110"/>
        <v>6.6174645243585685E-4</v>
      </c>
      <c r="W482" s="1"/>
    </row>
    <row r="483" spans="2:23" x14ac:dyDescent="0.35">
      <c r="B483">
        <f t="shared" si="111"/>
        <v>44.200000000000358</v>
      </c>
      <c r="C483">
        <f t="shared" si="98"/>
        <v>0</v>
      </c>
      <c r="D483">
        <f t="shared" si="99"/>
        <v>254.64790894703248</v>
      </c>
      <c r="E483" s="2">
        <f t="shared" si="100"/>
        <v>-352.05762848491884</v>
      </c>
      <c r="F483">
        <f t="shared" si="101"/>
        <v>-19098.593171027438</v>
      </c>
      <c r="G483">
        <f t="shared" si="102"/>
        <v>281.64610278780856</v>
      </c>
      <c r="H483">
        <f t="shared" si="103"/>
        <v>203.71832715753771</v>
      </c>
      <c r="I483" s="2">
        <f t="shared" si="104"/>
        <v>347.5998907298827</v>
      </c>
      <c r="J483" s="46">
        <f t="shared" si="105"/>
        <v>434.49986341254618</v>
      </c>
      <c r="K483">
        <f t="shared" si="106"/>
        <v>0.86441001293536746</v>
      </c>
      <c r="L483">
        <f t="shared" si="107"/>
        <v>3.3766016130302778E-2</v>
      </c>
      <c r="M483" s="46">
        <f t="shared" si="108"/>
        <v>0.86638623142271698</v>
      </c>
      <c r="N483" s="8">
        <f t="shared" si="96"/>
        <v>-2.3039355191841991E-7</v>
      </c>
      <c r="O483" s="5">
        <f>SUM($N$41:N483)*0.1+$N$8</f>
        <v>-6.0145319483322841E-5</v>
      </c>
      <c r="P483" s="5">
        <f>SUM($O$41:O483)+0</f>
        <v>3.997235697078125E-4</v>
      </c>
      <c r="Q483" s="8">
        <f t="shared" si="97"/>
        <v>-1.6664668362219383E-7</v>
      </c>
      <c r="R483" s="5">
        <f>SUM($Q$41:Q483)*0.1+$T$8</f>
        <v>-5.8988999036389543E-5</v>
      </c>
      <c r="S483" s="5">
        <f>SUM($R$41:R483)+0</f>
        <v>4.1685653479318533E-4</v>
      </c>
      <c r="T483">
        <f t="shared" si="109"/>
        <v>8.4244652430086859E-5</v>
      </c>
      <c r="U483">
        <f t="shared" si="110"/>
        <v>5.7753640818543946E-4</v>
      </c>
      <c r="W483" s="1"/>
    </row>
    <row r="484" spans="2:23" x14ac:dyDescent="0.35">
      <c r="B484">
        <f t="shared" si="111"/>
        <v>44.30000000000036</v>
      </c>
      <c r="C484">
        <f t="shared" si="98"/>
        <v>0</v>
      </c>
      <c r="D484">
        <f t="shared" si="99"/>
        <v>254.64790894703248</v>
      </c>
      <c r="E484" s="2">
        <f t="shared" si="100"/>
        <v>-352.05762848491884</v>
      </c>
      <c r="F484">
        <f t="shared" si="101"/>
        <v>-19098.593171027438</v>
      </c>
      <c r="G484">
        <f t="shared" si="102"/>
        <v>246.44033993931589</v>
      </c>
      <c r="H484">
        <f t="shared" si="103"/>
        <v>178.25353626283322</v>
      </c>
      <c r="I484" s="2">
        <f t="shared" si="104"/>
        <v>304.14990438862674</v>
      </c>
      <c r="J484" s="46">
        <f t="shared" si="105"/>
        <v>434.49986341254618</v>
      </c>
      <c r="K484">
        <f t="shared" si="106"/>
        <v>0.7563587613183953</v>
      </c>
      <c r="L484">
        <f t="shared" si="107"/>
        <v>3.3766016130302778E-2</v>
      </c>
      <c r="M484" s="46">
        <f t="shared" si="108"/>
        <v>0.75861650875724618</v>
      </c>
      <c r="N484" s="8">
        <f t="shared" si="96"/>
        <v>-2.0159435792860383E-7</v>
      </c>
      <c r="O484" s="5">
        <f>SUM($N$41:N484)*0.1+$N$8</f>
        <v>-6.01654789191157E-5</v>
      </c>
      <c r="P484" s="5">
        <f>SUM($O$41:O484)+0</f>
        <v>3.3955809078869677E-4</v>
      </c>
      <c r="Q484" s="8">
        <f t="shared" si="97"/>
        <v>-1.4581584816940957E-7</v>
      </c>
      <c r="R484" s="5">
        <f>SUM($Q$41:Q484)*0.1+$T$8</f>
        <v>-5.90035806212065E-5</v>
      </c>
      <c r="S484" s="5">
        <f>SUM($R$41:R484)+0</f>
        <v>3.5785295417197882E-4</v>
      </c>
      <c r="T484">
        <f t="shared" si="109"/>
        <v>8.4269255245847356E-5</v>
      </c>
      <c r="U484">
        <f t="shared" si="110"/>
        <v>4.9331372759094919E-4</v>
      </c>
      <c r="W484" s="1"/>
    </row>
    <row r="485" spans="2:23" x14ac:dyDescent="0.35">
      <c r="B485">
        <f t="shared" si="111"/>
        <v>44.400000000000361</v>
      </c>
      <c r="C485">
        <f t="shared" si="98"/>
        <v>0</v>
      </c>
      <c r="D485">
        <f t="shared" si="99"/>
        <v>254.64790894703248</v>
      </c>
      <c r="E485" s="2">
        <f t="shared" si="100"/>
        <v>-352.05762848491884</v>
      </c>
      <c r="F485">
        <f t="shared" si="101"/>
        <v>-19098.593171027438</v>
      </c>
      <c r="G485">
        <f t="shared" si="102"/>
        <v>211.23457709082504</v>
      </c>
      <c r="H485">
        <f t="shared" si="103"/>
        <v>152.78874536812873</v>
      </c>
      <c r="I485" s="2">
        <f t="shared" si="104"/>
        <v>260.69991804737219</v>
      </c>
      <c r="J485" s="46">
        <f t="shared" si="105"/>
        <v>434.49986341254618</v>
      </c>
      <c r="K485">
        <f t="shared" si="106"/>
        <v>0.64830750970142659</v>
      </c>
      <c r="L485">
        <f t="shared" si="107"/>
        <v>3.3766016130302778E-2</v>
      </c>
      <c r="M485" s="46">
        <f t="shared" si="108"/>
        <v>0.65094013447566812</v>
      </c>
      <c r="N485" s="8">
        <f t="shared" si="96"/>
        <v>-1.7279516393878926E-7</v>
      </c>
      <c r="O485" s="5">
        <f>SUM($N$41:N485)*0.1+$N$8</f>
        <v>-6.0182758435509587E-5</v>
      </c>
      <c r="P485" s="5">
        <f>SUM($O$41:O485)+0</f>
        <v>2.7937533235318718E-4</v>
      </c>
      <c r="Q485" s="8">
        <f t="shared" si="97"/>
        <v>-1.2498501271662528E-7</v>
      </c>
      <c r="R485" s="5">
        <f>SUM($Q$41:Q485)*0.1+$T$8</f>
        <v>-5.9016079122478147E-5</v>
      </c>
      <c r="S485" s="5">
        <f>SUM($R$41:R485)+0</f>
        <v>2.9883687504950066E-4</v>
      </c>
      <c r="T485">
        <f t="shared" si="109"/>
        <v>8.4290343503259617E-5</v>
      </c>
      <c r="U485">
        <f t="shared" si="110"/>
        <v>4.090892985850457E-4</v>
      </c>
      <c r="W485" s="1"/>
    </row>
    <row r="486" spans="2:23" x14ac:dyDescent="0.35">
      <c r="B486">
        <f t="shared" si="111"/>
        <v>44.500000000000362</v>
      </c>
      <c r="C486">
        <f t="shared" si="98"/>
        <v>0</v>
      </c>
      <c r="D486">
        <f t="shared" si="99"/>
        <v>254.64790894703248</v>
      </c>
      <c r="E486" s="2">
        <f t="shared" si="100"/>
        <v>-352.05762848491884</v>
      </c>
      <c r="F486">
        <f t="shared" si="101"/>
        <v>-19098.593171027438</v>
      </c>
      <c r="G486">
        <f t="shared" si="102"/>
        <v>176.02881424233237</v>
      </c>
      <c r="H486">
        <f t="shared" si="103"/>
        <v>127.32395447342424</v>
      </c>
      <c r="I486" s="2">
        <f t="shared" si="104"/>
        <v>217.24993170611623</v>
      </c>
      <c r="J486" s="46">
        <f t="shared" si="105"/>
        <v>434.49986341254618</v>
      </c>
      <c r="K486">
        <f t="shared" si="106"/>
        <v>0.54025625808445432</v>
      </c>
      <c r="L486">
        <f t="shared" si="107"/>
        <v>3.3766016130302778E-2</v>
      </c>
      <c r="M486" s="46">
        <f t="shared" si="108"/>
        <v>0.54341260192909779</v>
      </c>
      <c r="N486" s="8">
        <f t="shared" si="96"/>
        <v>-1.4399596994897318E-7</v>
      </c>
      <c r="O486" s="5">
        <f>SUM($N$41:N486)*0.1+$N$8</f>
        <v>-6.0197158032504475E-5</v>
      </c>
      <c r="P486" s="5">
        <f>SUM($O$41:O486)+0</f>
        <v>2.1917817432068272E-4</v>
      </c>
      <c r="Q486" s="8">
        <f t="shared" si="97"/>
        <v>-1.0415417726384101E-7</v>
      </c>
      <c r="R486" s="5">
        <f>SUM($Q$41:Q486)*0.1+$T$8</f>
        <v>-5.902649454020451E-5</v>
      </c>
      <c r="S486" s="5">
        <f>SUM($R$41:R486)+0</f>
        <v>2.3981038050929613E-4</v>
      </c>
      <c r="T486">
        <f t="shared" si="109"/>
        <v>8.4307917142431598E-5</v>
      </c>
      <c r="U486">
        <f t="shared" si="110"/>
        <v>3.2488165645133151E-4</v>
      </c>
      <c r="W486" s="1"/>
    </row>
    <row r="487" spans="2:23" x14ac:dyDescent="0.35">
      <c r="B487">
        <f t="shared" si="111"/>
        <v>44.600000000000364</v>
      </c>
      <c r="C487">
        <f t="shared" si="98"/>
        <v>0</v>
      </c>
      <c r="D487">
        <f t="shared" si="99"/>
        <v>254.64790894703248</v>
      </c>
      <c r="E487" s="2">
        <f t="shared" si="100"/>
        <v>-352.05762848491884</v>
      </c>
      <c r="F487">
        <f t="shared" si="101"/>
        <v>-19098.593171027438</v>
      </c>
      <c r="G487">
        <f t="shared" si="102"/>
        <v>140.82305139383971</v>
      </c>
      <c r="H487">
        <f t="shared" si="103"/>
        <v>101.85916357871974</v>
      </c>
      <c r="I487" s="2">
        <f t="shared" si="104"/>
        <v>173.79994536486026</v>
      </c>
      <c r="J487" s="46">
        <f t="shared" si="105"/>
        <v>434.49986341254618</v>
      </c>
      <c r="K487">
        <f t="shared" si="106"/>
        <v>0.43220500646748211</v>
      </c>
      <c r="L487">
        <f t="shared" si="107"/>
        <v>3.3766016130302778E-2</v>
      </c>
      <c r="M487" s="46">
        <f t="shared" si="108"/>
        <v>0.43614401194042762</v>
      </c>
      <c r="N487" s="8">
        <f t="shared" si="96"/>
        <v>-1.1519677595915713E-7</v>
      </c>
      <c r="O487" s="5">
        <f>SUM($N$41:N487)*0.1+$N$8</f>
        <v>-6.0208677710100404E-5</v>
      </c>
      <c r="P487" s="5">
        <f>SUM($O$41:O487)+0</f>
        <v>1.5896949661058232E-4</v>
      </c>
      <c r="Q487" s="8">
        <f t="shared" si="97"/>
        <v>-8.3323341811056735E-8</v>
      </c>
      <c r="R487" s="5">
        <f>SUM($Q$41:Q487)*0.1+$T$8</f>
        <v>-5.9034826874385644E-5</v>
      </c>
      <c r="S487" s="5">
        <f>SUM($R$41:R487)+0</f>
        <v>1.8077555363491048E-4</v>
      </c>
      <c r="T487">
        <f t="shared" si="109"/>
        <v>8.4321976113510449E-5</v>
      </c>
      <c r="U487">
        <f t="shared" si="110"/>
        <v>2.4073035048499872E-4</v>
      </c>
      <c r="W487" s="1"/>
    </row>
    <row r="488" spans="2:23" x14ac:dyDescent="0.35">
      <c r="B488">
        <f t="shared" si="111"/>
        <v>44.700000000000365</v>
      </c>
      <c r="C488">
        <f t="shared" si="98"/>
        <v>0</v>
      </c>
      <c r="D488">
        <f t="shared" si="99"/>
        <v>254.64790894703248</v>
      </c>
      <c r="E488" s="2">
        <f t="shared" si="100"/>
        <v>-352.05762848491884</v>
      </c>
      <c r="F488">
        <f t="shared" si="101"/>
        <v>-19098.593171027438</v>
      </c>
      <c r="G488">
        <f t="shared" si="102"/>
        <v>105.61728854534704</v>
      </c>
      <c r="H488">
        <f t="shared" si="103"/>
        <v>76.394372684015252</v>
      </c>
      <c r="I488" s="2">
        <f t="shared" si="104"/>
        <v>130.34995902360427</v>
      </c>
      <c r="J488" s="46">
        <f t="shared" si="105"/>
        <v>434.49986341254618</v>
      </c>
      <c r="K488">
        <f t="shared" si="106"/>
        <v>0.32415375485050979</v>
      </c>
      <c r="L488">
        <f t="shared" si="107"/>
        <v>3.3766016130302778E-2</v>
      </c>
      <c r="M488" s="46">
        <f t="shared" si="108"/>
        <v>0.32938744408313442</v>
      </c>
      <c r="N488" s="8">
        <f t="shared" si="96"/>
        <v>-8.639758196934107E-8</v>
      </c>
      <c r="O488" s="5">
        <f>SUM($N$41:N488)*0.1+$N$8</f>
        <v>-6.0217317468297334E-5</v>
      </c>
      <c r="P488" s="5">
        <f>SUM($O$41:O488)+0</f>
        <v>9.8752179142284983E-5</v>
      </c>
      <c r="Q488" s="8">
        <f t="shared" si="97"/>
        <v>-6.2492506358272474E-8</v>
      </c>
      <c r="R488" s="5">
        <f>SUM($Q$41:Q488)*0.1+$T$8</f>
        <v>-5.9041076125021467E-5</v>
      </c>
      <c r="S488" s="5">
        <f>SUM($R$41:R488)+0</f>
        <v>1.2173447750988901E-4</v>
      </c>
      <c r="T488">
        <f t="shared" si="109"/>
        <v>8.4332520376651185E-5</v>
      </c>
      <c r="U488">
        <f t="shared" si="110"/>
        <v>1.5675227558142695E-4</v>
      </c>
      <c r="W488" s="1"/>
    </row>
    <row r="489" spans="2:23" x14ac:dyDescent="0.35">
      <c r="B489">
        <f t="shared" si="111"/>
        <v>44.800000000000367</v>
      </c>
      <c r="C489">
        <f t="shared" si="98"/>
        <v>0</v>
      </c>
      <c r="D489">
        <f t="shared" si="99"/>
        <v>254.64790894703248</v>
      </c>
      <c r="E489" s="2">
        <f t="shared" si="100"/>
        <v>-352.05762848491884</v>
      </c>
      <c r="F489">
        <f t="shared" si="101"/>
        <v>-19098.593171027438</v>
      </c>
      <c r="G489">
        <f t="shared" si="102"/>
        <v>70.411525696854369</v>
      </c>
      <c r="H489">
        <f t="shared" si="103"/>
        <v>50.929581789314398</v>
      </c>
      <c r="I489" s="2">
        <f t="shared" si="104"/>
        <v>86.899972682350409</v>
      </c>
      <c r="J489" s="46">
        <f t="shared" si="105"/>
        <v>434.49986341254618</v>
      </c>
      <c r="K489">
        <f t="shared" si="106"/>
        <v>0.2161025032335428</v>
      </c>
      <c r="L489">
        <f t="shared" si="107"/>
        <v>3.3766016130302778E-2</v>
      </c>
      <c r="M489" s="46">
        <f t="shared" si="108"/>
        <v>0.22387658082018982</v>
      </c>
      <c r="N489" s="8">
        <f t="shared" si="96"/>
        <v>-5.7598387979524999E-8</v>
      </c>
      <c r="O489" s="5">
        <f>SUM($N$41:N489)*0.1+$N$8</f>
        <v>-6.0223077307095291E-5</v>
      </c>
      <c r="P489" s="5">
        <f>SUM($O$41:O489)+0</f>
        <v>3.8529101835189691E-5</v>
      </c>
      <c r="Q489" s="8">
        <f t="shared" si="97"/>
        <v>-4.1661670905491171E-8</v>
      </c>
      <c r="R489" s="5">
        <f>SUM($Q$41:Q489)*0.1+$T$8</f>
        <v>-5.9045242292112007E-5</v>
      </c>
      <c r="S489" s="5">
        <f>SUM($R$41:R489)+0</f>
        <v>6.2689235217777001E-5</v>
      </c>
      <c r="T489">
        <f t="shared" si="109"/>
        <v>8.4339549901991937E-5</v>
      </c>
      <c r="U489">
        <f t="shared" si="110"/>
        <v>7.3582823406119643E-5</v>
      </c>
      <c r="W489" s="1"/>
    </row>
    <row r="490" spans="2:23" x14ac:dyDescent="0.35">
      <c r="B490">
        <f t="shared" si="111"/>
        <v>44.900000000000368</v>
      </c>
      <c r="C490">
        <f t="shared" ref="C490:C491" si="112">IF(B490&lt;$G$6,$B$14,$B$14+$B$12)</f>
        <v>0</v>
      </c>
      <c r="D490">
        <f t="shared" ref="D490:D491" si="113">IF(B490&lt;18, $B$15, $B$15+$B$11 )</f>
        <v>254.64790894703248</v>
      </c>
      <c r="E490" s="2">
        <f t="shared" ref="E490:E491" si="114">IF(B490&lt;18, $B$16, $B$16+$B$13 )</f>
        <v>-352.05762848491884</v>
      </c>
      <c r="F490">
        <f t="shared" ref="F490:F491" si="115">IF(B490&lt;18,0,-$G$7*$B$11)</f>
        <v>-19098.593171027438</v>
      </c>
      <c r="G490">
        <f t="shared" ref="G490:G491" si="116">IF(B490&lt;$G$6,    $B$16*B490,    $B$16*B490-(-B490+$G$6)*$B$13+$G$7*$B$12)</f>
        <v>35.20576284836352</v>
      </c>
      <c r="H490">
        <f t="shared" ref="H490:H491" si="117">IF(B490&lt;$G$6,-B490*$B$15,-B490*$B$15+(-B490+$G$6)*$B$11)</f>
        <v>25.464790894613543</v>
      </c>
      <c r="I490" s="2">
        <f t="shared" ref="I490:I492" si="118">SQRT(H490*H490+G490*G490)</f>
        <v>43.449986341098032</v>
      </c>
      <c r="J490" s="46">
        <f t="shared" ref="J490:J492" si="119">SQRT(D490*D490+E490*E490)</f>
        <v>434.49986341254618</v>
      </c>
      <c r="K490">
        <f t="shared" ref="K490:K492" si="120">32*I490/(PI()*$G$11^3)</f>
        <v>0.10805125161657948</v>
      </c>
      <c r="L490">
        <f t="shared" ref="L490:L491" si="121">16*J490/(PI()*$G$11^4)</f>
        <v>3.3766016130302778E-2</v>
      </c>
      <c r="M490" s="46">
        <f t="shared" ref="M490:M491" si="122">SQRT(K490^2+3*L490^2)</f>
        <v>0.12286376403091748</v>
      </c>
      <c r="N490" s="8">
        <f t="shared" si="96"/>
        <v>-2.879919398971042E-8</v>
      </c>
      <c r="O490" s="5">
        <f>SUM($N$41:N490)*0.1+$N$8</f>
        <v>-6.0225957226494264E-5</v>
      </c>
      <c r="P490" s="5">
        <f>SUM($O$41:O490)+0</f>
        <v>-2.1696855391304572E-5</v>
      </c>
      <c r="Q490" s="8">
        <f t="shared" si="97"/>
        <v>-2.0830835452709874E-8</v>
      </c>
      <c r="R490" s="5">
        <f>SUM($Q$41:Q490)*0.1+$T$8</f>
        <v>-5.9047325375657264E-5</v>
      </c>
      <c r="S490" s="5">
        <f>SUM($R$41:R490)+0</f>
        <v>3.6419098421197371E-6</v>
      </c>
      <c r="T490">
        <f t="shared" ref="T490:T491" si="123">SQRT(SUMSQ(O490,R490))</f>
        <v>8.4343064669635128E-5</v>
      </c>
      <c r="U490">
        <f t="shared" ref="U490:U491" si="124">SQRT(SUMSQ(S490,P490))</f>
        <v>2.2000387295893472E-5</v>
      </c>
      <c r="W490" s="1"/>
    </row>
    <row r="491" spans="2:23" ht="15" thickBot="1" x14ac:dyDescent="0.4">
      <c r="B491">
        <f t="shared" si="111"/>
        <v>45.000000000000369</v>
      </c>
      <c r="C491">
        <f t="shared" si="112"/>
        <v>0</v>
      </c>
      <c r="D491">
        <f t="shared" si="113"/>
        <v>254.64790894703248</v>
      </c>
      <c r="E491" s="2">
        <f t="shared" si="114"/>
        <v>-352.05762848491884</v>
      </c>
      <c r="F491">
        <f t="shared" si="115"/>
        <v>-19098.593171027438</v>
      </c>
      <c r="G491">
        <f t="shared" si="116"/>
        <v>-1.3096723705530167E-10</v>
      </c>
      <c r="H491">
        <f t="shared" si="117"/>
        <v>-9.0949470177292824E-11</v>
      </c>
      <c r="I491" s="2">
        <f t="shared" si="118"/>
        <v>1.5944975166938913E-10</v>
      </c>
      <c r="J491" s="46">
        <f t="shared" si="119"/>
        <v>434.49986341254618</v>
      </c>
      <c r="K491">
        <f t="shared" si="120"/>
        <v>3.965190023899761E-13</v>
      </c>
      <c r="L491">
        <f t="shared" si="121"/>
        <v>3.3766016130302778E-2</v>
      </c>
      <c r="M491" s="46">
        <f t="shared" si="122"/>
        <v>5.8484455506874665E-2</v>
      </c>
      <c r="N491" s="8">
        <f t="shared" si="96"/>
        <v>1.0713447348087636E-19</v>
      </c>
      <c r="O491" s="5">
        <f>SUM($N$41:N491)*0.1+$N$8</f>
        <v>-6.022595722649425E-5</v>
      </c>
      <c r="P491" s="5">
        <f>SUM($O$41:O491)+0</f>
        <v>-8.1922812617798822E-5</v>
      </c>
      <c r="Q491" s="8">
        <f t="shared" si="97"/>
        <v>7.4398939917275242E-20</v>
      </c>
      <c r="R491" s="5">
        <f>SUM($Q$41:Q491)*0.1+$T$8</f>
        <v>-5.9047325375657264E-5</v>
      </c>
      <c r="S491" s="5">
        <f>SUM($R$41:R491)+0</f>
        <v>-5.5405415533537526E-5</v>
      </c>
      <c r="T491">
        <f t="shared" si="123"/>
        <v>8.4343064669635128E-5</v>
      </c>
      <c r="U491">
        <f t="shared" si="124"/>
        <v>9.8899480775456748E-5</v>
      </c>
      <c r="W491" s="1"/>
    </row>
    <row r="492" spans="2:23" ht="15" thickBot="1" x14ac:dyDescent="0.4">
      <c r="B492">
        <f t="shared" si="111"/>
        <v>45.100000000000371</v>
      </c>
      <c r="C492" s="82">
        <f>C491+G9</f>
        <v>0</v>
      </c>
      <c r="D492" s="83">
        <f>D491+B17</f>
        <v>0</v>
      </c>
      <c r="E492" s="84">
        <f>E491+B18</f>
        <v>0</v>
      </c>
      <c r="F492" s="85" t="s">
        <v>212</v>
      </c>
      <c r="G492" s="48">
        <f>ABS(G491)</f>
        <v>1.3096723705530167E-10</v>
      </c>
      <c r="H492" s="49">
        <f>ABS(H491)</f>
        <v>9.0949470177292824E-11</v>
      </c>
      <c r="I492" s="2">
        <f t="shared" si="118"/>
        <v>1.5944975166938913E-10</v>
      </c>
      <c r="J492" s="46">
        <f t="shared" si="119"/>
        <v>0</v>
      </c>
      <c r="K492">
        <f t="shared" si="120"/>
        <v>3.965190023899761E-13</v>
      </c>
      <c r="N492" s="7">
        <f t="shared" si="96"/>
        <v>-1.0713447348087636E-19</v>
      </c>
      <c r="O492" s="7"/>
      <c r="P492" s="7"/>
      <c r="Q492" s="7">
        <f t="shared" si="97"/>
        <v>-7.4398939917275242E-20</v>
      </c>
      <c r="R492" s="7"/>
      <c r="S492" s="7"/>
      <c r="T492" s="7"/>
    </row>
    <row r="495" spans="2:23" x14ac:dyDescent="0.35">
      <c r="O495" s="144"/>
      <c r="P495" s="145"/>
      <c r="Q495" s="145"/>
      <c r="R495" s="145"/>
      <c r="S495" s="145"/>
      <c r="T495" s="145"/>
    </row>
    <row r="496" spans="2:23" x14ac:dyDescent="0.35">
      <c r="O496" s="145"/>
      <c r="P496" s="145"/>
      <c r="Q496" s="145"/>
      <c r="R496" s="145"/>
      <c r="S496" s="145"/>
      <c r="T496" s="145"/>
    </row>
    <row r="497" spans="15:20" x14ac:dyDescent="0.35">
      <c r="O497" s="145"/>
      <c r="P497" s="145"/>
      <c r="Q497" s="145"/>
      <c r="R497" s="145"/>
      <c r="S497" s="145"/>
      <c r="T497" s="145"/>
    </row>
    <row r="498" spans="15:20" x14ac:dyDescent="0.35">
      <c r="O498" s="145"/>
      <c r="P498" s="145"/>
      <c r="Q498" s="145"/>
      <c r="R498" s="145"/>
      <c r="S498" s="145"/>
      <c r="T498" s="145"/>
    </row>
    <row r="499" spans="15:20" x14ac:dyDescent="0.35">
      <c r="O499" s="145"/>
      <c r="P499" s="145"/>
      <c r="Q499" s="145"/>
      <c r="R499" s="145"/>
      <c r="S499" s="145"/>
      <c r="T499" s="145"/>
    </row>
  </sheetData>
  <mergeCells count="17">
    <mergeCell ref="M2:T4"/>
    <mergeCell ref="AA2:AN4"/>
    <mergeCell ref="O495:T499"/>
    <mergeCell ref="AB79:AM81"/>
    <mergeCell ref="F8:I8"/>
    <mergeCell ref="A37:J37"/>
    <mergeCell ref="K37:M37"/>
    <mergeCell ref="N37:V37"/>
    <mergeCell ref="A33:D33"/>
    <mergeCell ref="A34:D34"/>
    <mergeCell ref="A32:D32"/>
    <mergeCell ref="A30:D30"/>
    <mergeCell ref="A35:D35"/>
    <mergeCell ref="L8:M9"/>
    <mergeCell ref="N8:N9"/>
    <mergeCell ref="R8:S9"/>
    <mergeCell ref="T8:T9"/>
  </mergeCells>
  <conditionalFormatting sqref="B22 B24 B26">
    <cfRule type="containsText" dxfId="15" priority="11" operator="containsText" text="Oui">
      <formula>NOT(ISERROR(SEARCH("Oui",B22)))</formula>
    </cfRule>
  </conditionalFormatting>
  <conditionalFormatting sqref="B20 B22 B24 B26">
    <cfRule type="containsText" dxfId="14" priority="9" operator="containsText" text="Non">
      <formula>NOT(ISERROR(SEARCH("Non",B20)))</formula>
    </cfRule>
    <cfRule type="containsText" dxfId="13" priority="10" operator="containsText" text="Oui">
      <formula>NOT(ISERROR(SEARCH("Oui",B20)))</formula>
    </cfRule>
  </conditionalFormatting>
  <conditionalFormatting sqref="B29">
    <cfRule type="cellIs" dxfId="12" priority="7" operator="equal">
      <formula>"Oui"</formula>
    </cfRule>
    <cfRule type="containsText" dxfId="11" priority="8" operator="containsText" text="Non">
      <formula>NOT(ISERROR(SEARCH("Non",B29)))</formula>
    </cfRule>
  </conditionalFormatting>
  <conditionalFormatting sqref="C492:E492">
    <cfRule type="cellIs" dxfId="10" priority="6" operator="equal">
      <formula>0</formula>
    </cfRule>
  </conditionalFormatting>
  <conditionalFormatting sqref="G492:H492">
    <cfRule type="cellIs" dxfId="9" priority="4" operator="greaterThan">
      <formula>0.00001</formula>
    </cfRule>
    <cfRule type="cellIs" dxfId="8" priority="5" operator="lessThan">
      <formula>0.000000001</formula>
    </cfRule>
  </conditionalFormatting>
  <conditionalFormatting sqref="A35:D35">
    <cfRule type="cellIs" dxfId="7" priority="1" operator="equal">
      <formula>"Constantes d'integration incorrectes"</formula>
    </cfRule>
    <cfRule type="containsText" dxfId="6" priority="2" operator="containsText" text="Constantes d'integration correctes">
      <formula>NOT(ISERROR(SEARCH("Constantes d'integration correctes",A35)))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dimension ref="A1"/>
  <sheetViews>
    <sheetView topLeftCell="A2" workbookViewId="0">
      <selection activeCell="F13" sqref="F13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dimension ref="A1:I686"/>
  <sheetViews>
    <sheetView tabSelected="1" topLeftCell="J13" zoomScale="90" zoomScaleNormal="90" workbookViewId="0">
      <selection activeCell="A685" sqref="A685"/>
    </sheetView>
  </sheetViews>
  <sheetFormatPr baseColWidth="10" defaultRowHeight="14.5" x14ac:dyDescent="0.35"/>
  <cols>
    <col min="1" max="1" width="19.6328125" customWidth="1"/>
    <col min="2" max="2" width="14.1796875" customWidth="1"/>
    <col min="4" max="4" width="36.90625" customWidth="1"/>
    <col min="5" max="5" width="12.54296875" customWidth="1"/>
    <col min="6" max="6" width="19.08984375" customWidth="1"/>
    <col min="7" max="7" width="17.7265625" customWidth="1"/>
    <col min="8" max="8" width="18.1796875" customWidth="1"/>
    <col min="9" max="9" width="45" customWidth="1"/>
  </cols>
  <sheetData>
    <row r="1" spans="1:9" ht="15" thickBot="1" x14ac:dyDescent="0.4">
      <c r="A1" s="67" t="s">
        <v>70</v>
      </c>
      <c r="B1" s="67" t="s">
        <v>8</v>
      </c>
      <c r="C1" s="67" t="s">
        <v>105</v>
      </c>
      <c r="D1" s="67" t="s">
        <v>10</v>
      </c>
      <c r="E1" s="1"/>
      <c r="F1" s="86" t="s">
        <v>25</v>
      </c>
      <c r="G1" s="86" t="s">
        <v>221</v>
      </c>
      <c r="H1" s="86" t="s">
        <v>105</v>
      </c>
      <c r="I1" s="86" t="s">
        <v>222</v>
      </c>
    </row>
    <row r="2" spans="1:9" x14ac:dyDescent="0.35">
      <c r="A2" s="90" t="s">
        <v>71</v>
      </c>
      <c r="B2" s="90">
        <f>'Résistance des engrenages'!B3*'Résistance des engrenages'!B5</f>
        <v>2850</v>
      </c>
      <c r="C2" s="88" t="s">
        <v>4</v>
      </c>
      <c r="D2" s="19" t="s">
        <v>220</v>
      </c>
      <c r="E2" s="1"/>
      <c r="F2" s="90" t="s">
        <v>251</v>
      </c>
      <c r="G2" s="91">
        <f>'Résistance des engrenages'!G6</f>
        <v>20</v>
      </c>
      <c r="H2" s="88" t="s">
        <v>76</v>
      </c>
      <c r="I2" s="89" t="s">
        <v>229</v>
      </c>
    </row>
    <row r="3" spans="1:9" x14ac:dyDescent="0.35">
      <c r="A3" s="90" t="s">
        <v>72</v>
      </c>
      <c r="B3" s="90">
        <f>'Résistance des engrenages'!B2*'Résistance des engrenages'!G4</f>
        <v>750</v>
      </c>
      <c r="C3" s="88" t="s">
        <v>2</v>
      </c>
      <c r="D3" s="41" t="s">
        <v>219</v>
      </c>
      <c r="E3" s="1"/>
      <c r="F3" s="87" t="s">
        <v>250</v>
      </c>
      <c r="G3" s="87">
        <f>G2</f>
        <v>20</v>
      </c>
      <c r="H3" s="88" t="s">
        <v>76</v>
      </c>
      <c r="I3" s="89" t="s">
        <v>230</v>
      </c>
    </row>
    <row r="4" spans="1:9" x14ac:dyDescent="0.35">
      <c r="A4" s="16"/>
      <c r="B4" s="16"/>
      <c r="C4" s="16"/>
      <c r="D4" s="16"/>
      <c r="E4" s="1"/>
      <c r="F4" s="90" t="s">
        <v>44</v>
      </c>
      <c r="G4" s="91">
        <f>'Résistance des engrenages'!G7</f>
        <v>30</v>
      </c>
      <c r="H4" s="88" t="s">
        <v>76</v>
      </c>
      <c r="I4" s="89" t="s">
        <v>78</v>
      </c>
    </row>
    <row r="5" spans="1:9" x14ac:dyDescent="0.35">
      <c r="A5" s="16"/>
      <c r="B5" s="16"/>
      <c r="C5" s="16"/>
      <c r="D5" s="16"/>
      <c r="E5" s="1"/>
      <c r="F5" s="87" t="s">
        <v>223</v>
      </c>
      <c r="G5" s="87">
        <f>'Résistance des engrenages'!B14/2</f>
        <v>15</v>
      </c>
      <c r="H5" s="88" t="s">
        <v>28</v>
      </c>
      <c r="I5" s="89" t="s">
        <v>225</v>
      </c>
    </row>
    <row r="6" spans="1:9" ht="15" thickBot="1" x14ac:dyDescent="0.4">
      <c r="A6" s="1"/>
      <c r="B6" s="1"/>
      <c r="C6" s="1"/>
      <c r="D6" s="1"/>
      <c r="E6" s="1"/>
      <c r="F6" s="87" t="s">
        <v>224</v>
      </c>
      <c r="G6" s="87">
        <f>'Résistance des engrenages'!G3/2</f>
        <v>60</v>
      </c>
      <c r="H6" s="88" t="s">
        <v>28</v>
      </c>
      <c r="I6" s="89" t="s">
        <v>226</v>
      </c>
    </row>
    <row r="7" spans="1:9" ht="15" thickBot="1" x14ac:dyDescent="0.4">
      <c r="A7" s="67" t="s">
        <v>227</v>
      </c>
      <c r="B7" s="67" t="s">
        <v>8</v>
      </c>
      <c r="C7" s="67" t="s">
        <v>228</v>
      </c>
      <c r="D7" s="67" t="s">
        <v>10</v>
      </c>
      <c r="E7" s="1"/>
      <c r="F7" s="87" t="s">
        <v>91</v>
      </c>
      <c r="G7" s="87">
        <v>45</v>
      </c>
      <c r="H7" s="88" t="s">
        <v>28</v>
      </c>
      <c r="I7" s="89" t="s">
        <v>233</v>
      </c>
    </row>
    <row r="8" spans="1:9" x14ac:dyDescent="0.35">
      <c r="A8" s="95" t="s">
        <v>239</v>
      </c>
      <c r="B8" s="95">
        <f>2*PI()*B3/60</f>
        <v>78.539816339744831</v>
      </c>
      <c r="C8" s="96" t="s">
        <v>80</v>
      </c>
      <c r="D8" s="97" t="s">
        <v>244</v>
      </c>
      <c r="E8" s="1"/>
      <c r="F8" s="87" t="s">
        <v>231</v>
      </c>
      <c r="G8" s="87">
        <v>27</v>
      </c>
      <c r="H8" s="88" t="s">
        <v>28</v>
      </c>
      <c r="I8" s="89" t="s">
        <v>234</v>
      </c>
    </row>
    <row r="9" spans="1:9" x14ac:dyDescent="0.35">
      <c r="A9" s="95" t="s">
        <v>82</v>
      </c>
      <c r="B9" s="95">
        <f>1000*B2/B8</f>
        <v>36287.327024952137</v>
      </c>
      <c r="C9" s="96" t="s">
        <v>83</v>
      </c>
      <c r="D9" s="97" t="s">
        <v>245</v>
      </c>
      <c r="E9" s="1"/>
      <c r="F9" s="87"/>
      <c r="G9" s="87">
        <v>15</v>
      </c>
      <c r="H9" s="88" t="s">
        <v>28</v>
      </c>
      <c r="I9" s="89" t="s">
        <v>236</v>
      </c>
    </row>
    <row r="10" spans="1:9" x14ac:dyDescent="0.35">
      <c r="A10" s="95" t="s">
        <v>240</v>
      </c>
      <c r="B10" s="95">
        <f>B9/G5</f>
        <v>2419.155134996809</v>
      </c>
      <c r="C10" s="96" t="s">
        <v>72</v>
      </c>
      <c r="D10" s="97" t="s">
        <v>246</v>
      </c>
      <c r="E10" s="1"/>
      <c r="F10" s="87" t="s">
        <v>232</v>
      </c>
      <c r="G10" s="87">
        <v>-18</v>
      </c>
      <c r="H10" s="88" t="s">
        <v>28</v>
      </c>
      <c r="I10" s="89" t="s">
        <v>235</v>
      </c>
    </row>
    <row r="11" spans="1:9" x14ac:dyDescent="0.35">
      <c r="A11" s="95" t="s">
        <v>241</v>
      </c>
      <c r="B11" s="95">
        <f>-B10*TAN(RADIANS(G3))/COS(RADIANS(G4))</f>
        <v>-1016.7143566036075</v>
      </c>
      <c r="C11" s="96" t="s">
        <v>72</v>
      </c>
      <c r="D11" s="97" t="s">
        <v>248</v>
      </c>
      <c r="E11" s="1"/>
      <c r="F11" s="87"/>
      <c r="G11" s="87">
        <v>60</v>
      </c>
      <c r="H11" s="88" t="s">
        <v>28</v>
      </c>
      <c r="I11" s="89" t="s">
        <v>237</v>
      </c>
    </row>
    <row r="12" spans="1:9" x14ac:dyDescent="0.35">
      <c r="A12" s="95" t="s">
        <v>242</v>
      </c>
      <c r="B12" s="95">
        <f>B10*TAN(RADIANS(G4))</f>
        <v>1396.6998684018731</v>
      </c>
      <c r="C12" s="96" t="s">
        <v>72</v>
      </c>
      <c r="D12" s="97" t="s">
        <v>249</v>
      </c>
      <c r="E12" s="1"/>
      <c r="F12" s="87" t="s">
        <v>121</v>
      </c>
      <c r="G12" s="87">
        <v>0</v>
      </c>
      <c r="H12" s="88" t="s">
        <v>72</v>
      </c>
      <c r="I12" s="89" t="s">
        <v>238</v>
      </c>
    </row>
    <row r="13" spans="1:9" x14ac:dyDescent="0.35">
      <c r="A13" s="95" t="s">
        <v>243</v>
      </c>
      <c r="B13" s="95">
        <f>-B9/G6</f>
        <v>-604.78878374920225</v>
      </c>
      <c r="C13" s="96" t="s">
        <v>72</v>
      </c>
      <c r="D13" s="97" t="s">
        <v>247</v>
      </c>
      <c r="E13" s="1"/>
      <c r="F13" s="87" t="s">
        <v>131</v>
      </c>
      <c r="G13" s="87">
        <v>15</v>
      </c>
      <c r="H13" s="88" t="s">
        <v>28</v>
      </c>
      <c r="I13" s="89" t="s">
        <v>260</v>
      </c>
    </row>
    <row r="14" spans="1:9" x14ac:dyDescent="0.35">
      <c r="A14" s="95" t="s">
        <v>252</v>
      </c>
      <c r="B14" s="95">
        <f>B13*TAN(RADIANS(G2))</f>
        <v>-220.12511530276873</v>
      </c>
      <c r="C14" s="96" t="s">
        <v>72</v>
      </c>
      <c r="D14" s="97" t="s">
        <v>253</v>
      </c>
      <c r="E14" s="1"/>
      <c r="F14" s="87" t="s">
        <v>259</v>
      </c>
      <c r="G14" s="87">
        <v>2</v>
      </c>
      <c r="H14" s="88">
        <v>1</v>
      </c>
      <c r="I14" s="89" t="s">
        <v>261</v>
      </c>
    </row>
    <row r="15" spans="1:9" x14ac:dyDescent="0.35">
      <c r="A15" s="95" t="s">
        <v>94</v>
      </c>
      <c r="B15" s="95">
        <f>-B12</f>
        <v>-1396.6998684018731</v>
      </c>
      <c r="C15" s="105" t="s">
        <v>72</v>
      </c>
      <c r="D15" s="106" t="s">
        <v>254</v>
      </c>
      <c r="E15" s="1"/>
      <c r="F15" s="87"/>
      <c r="G15" s="87"/>
      <c r="H15" s="88"/>
      <c r="I15" s="89"/>
    </row>
    <row r="16" spans="1:9" x14ac:dyDescent="0.35">
      <c r="A16" s="95" t="s">
        <v>95</v>
      </c>
      <c r="B16" s="95">
        <f>-(B10*G7-B10*G8+B13*G7-B13*G10)/(G7)</f>
        <v>-120.9577567498405</v>
      </c>
      <c r="C16" s="105" t="s">
        <v>72</v>
      </c>
      <c r="D16" s="107" t="s">
        <v>255</v>
      </c>
      <c r="E16" s="1"/>
      <c r="F16" s="87"/>
      <c r="G16" s="87"/>
      <c r="H16" s="88"/>
      <c r="I16" s="89"/>
    </row>
    <row r="17" spans="1:9" x14ac:dyDescent="0.35">
      <c r="A17" s="95" t="s">
        <v>96</v>
      </c>
      <c r="B17" s="95">
        <f>-(B12*G5+B11*G7-B11*G8+B14*G7-B14*G10)/(G7)</f>
        <v>249.29428126469477</v>
      </c>
      <c r="C17" s="105" t="s">
        <v>72</v>
      </c>
      <c r="D17" s="107" t="s">
        <v>256</v>
      </c>
      <c r="E17" s="1"/>
      <c r="F17" s="87"/>
      <c r="G17" s="87"/>
      <c r="H17" s="88"/>
      <c r="I17" s="89"/>
    </row>
    <row r="18" spans="1:9" x14ac:dyDescent="0.35">
      <c r="A18" s="95" t="s">
        <v>97</v>
      </c>
      <c r="B18" s="95">
        <f>-(B10*G8+B13*G10)/(G7)</f>
        <v>-1693.4085944977664</v>
      </c>
      <c r="C18" s="105" t="s">
        <v>72</v>
      </c>
      <c r="D18" s="107" t="s">
        <v>257</v>
      </c>
      <c r="E18" s="1"/>
      <c r="F18" s="87"/>
      <c r="G18" s="87"/>
      <c r="H18" s="88"/>
      <c r="I18" s="89"/>
    </row>
    <row r="19" spans="1:9" x14ac:dyDescent="0.35">
      <c r="A19" s="95" t="s">
        <v>98</v>
      </c>
      <c r="B19" s="95">
        <f>(B12*G5-B11*G8-B14*G10)/(G7)</f>
        <v>987.54519064168142</v>
      </c>
      <c r="C19" s="105" t="s">
        <v>72</v>
      </c>
      <c r="D19" s="107" t="s">
        <v>258</v>
      </c>
      <c r="E19" s="1"/>
      <c r="F19" s="87"/>
      <c r="G19" s="87"/>
      <c r="H19" s="88"/>
      <c r="I19" s="89"/>
    </row>
    <row r="20" spans="1:9" x14ac:dyDescent="0.35">
      <c r="A20" s="159" t="s">
        <v>206</v>
      </c>
      <c r="B20" s="160"/>
      <c r="C20" s="160"/>
      <c r="D20" s="160"/>
      <c r="E20" s="1"/>
      <c r="F20" s="87"/>
      <c r="G20" s="87"/>
      <c r="H20" s="88"/>
      <c r="I20" s="89"/>
    </row>
    <row r="21" spans="1:9" x14ac:dyDescent="0.35">
      <c r="A21" s="161" t="s">
        <v>207</v>
      </c>
      <c r="B21" s="161"/>
      <c r="C21" s="161"/>
      <c r="D21" s="161"/>
      <c r="E21" s="1"/>
      <c r="F21" s="87"/>
      <c r="G21" s="87"/>
      <c r="H21" s="88"/>
      <c r="I21" s="89"/>
    </row>
    <row r="22" spans="1:9" x14ac:dyDescent="0.35">
      <c r="A22" s="95"/>
      <c r="B22" s="95"/>
      <c r="C22" s="105"/>
      <c r="D22" s="107"/>
      <c r="E22" s="1"/>
      <c r="F22" s="87"/>
      <c r="G22" s="87"/>
      <c r="H22" s="88"/>
      <c r="I22" s="89"/>
    </row>
    <row r="23" spans="1:9" x14ac:dyDescent="0.35">
      <c r="A23" s="95"/>
      <c r="B23" s="95"/>
      <c r="C23" s="105"/>
      <c r="D23" s="107"/>
      <c r="E23" s="1"/>
      <c r="F23" s="87"/>
      <c r="G23" s="87"/>
      <c r="H23" s="88"/>
      <c r="I23" s="89"/>
    </row>
    <row r="24" spans="1:9" x14ac:dyDescent="0.35">
      <c r="A24" s="95"/>
      <c r="B24" s="95"/>
      <c r="C24" s="105"/>
      <c r="D24" s="107"/>
      <c r="E24" s="1"/>
      <c r="F24" s="87"/>
      <c r="G24" s="87"/>
      <c r="H24" s="88"/>
      <c r="I24" s="89"/>
    </row>
    <row r="25" spans="1:9" x14ac:dyDescent="0.35">
      <c r="A25" s="95"/>
      <c r="B25" s="95"/>
      <c r="C25" s="105"/>
      <c r="D25" s="107"/>
      <c r="E25" s="1"/>
      <c r="F25" s="87"/>
      <c r="G25" s="87"/>
      <c r="H25" s="88"/>
      <c r="I25" s="89"/>
    </row>
    <row r="26" spans="1:9" x14ac:dyDescent="0.35">
      <c r="A26" s="95"/>
      <c r="B26" s="95"/>
      <c r="C26" s="105"/>
      <c r="D26" s="107"/>
      <c r="E26" s="1"/>
      <c r="F26" s="87"/>
      <c r="G26" s="87"/>
      <c r="H26" s="88"/>
      <c r="I26" s="89"/>
    </row>
    <row r="27" spans="1:9" x14ac:dyDescent="0.35">
      <c r="A27" s="95"/>
      <c r="B27" s="95"/>
      <c r="C27" s="105"/>
      <c r="D27" s="107"/>
      <c r="E27" s="1"/>
      <c r="F27" s="87"/>
      <c r="G27" s="87"/>
      <c r="H27" s="88"/>
      <c r="I27" s="89"/>
    </row>
    <row r="28" spans="1:9" x14ac:dyDescent="0.35">
      <c r="A28" s="95"/>
      <c r="B28" s="95"/>
      <c r="C28" s="105"/>
      <c r="D28" s="107"/>
      <c r="E28" s="1"/>
      <c r="F28" s="87"/>
      <c r="G28" s="87"/>
      <c r="H28" s="88"/>
      <c r="I28" s="89"/>
    </row>
    <row r="29" spans="1:9" x14ac:dyDescent="0.35">
      <c r="A29" s="95"/>
      <c r="B29" s="95"/>
      <c r="C29" s="105"/>
      <c r="D29" s="107"/>
      <c r="E29" s="1"/>
      <c r="F29" s="87"/>
      <c r="G29" s="87"/>
      <c r="H29" s="88"/>
      <c r="I29" s="89"/>
    </row>
    <row r="30" spans="1:9" x14ac:dyDescent="0.35">
      <c r="A30" s="95"/>
      <c r="B30" s="95"/>
      <c r="C30" s="105"/>
      <c r="D30" s="107"/>
      <c r="E30" s="1"/>
    </row>
    <row r="31" spans="1:9" x14ac:dyDescent="0.35">
      <c r="A31" s="95"/>
      <c r="B31" s="95"/>
      <c r="C31" s="105"/>
      <c r="D31" s="107"/>
      <c r="E31" s="1"/>
    </row>
    <row r="32" spans="1:9" x14ac:dyDescent="0.35">
      <c r="A32" s="95"/>
      <c r="B32" s="95"/>
      <c r="C32" s="105"/>
      <c r="D32" s="107"/>
      <c r="E32" s="1"/>
    </row>
    <row r="33" spans="1:5" x14ac:dyDescent="0.35">
      <c r="A33" s="95"/>
      <c r="B33" s="95"/>
      <c r="C33" s="105"/>
      <c r="D33" s="107"/>
      <c r="E33" s="1"/>
    </row>
    <row r="34" spans="1:5" x14ac:dyDescent="0.35">
      <c r="A34" s="95"/>
      <c r="B34" s="95"/>
      <c r="C34" s="105"/>
      <c r="D34" s="107"/>
      <c r="E34" s="1"/>
    </row>
    <row r="35" spans="1:5" x14ac:dyDescent="0.35">
      <c r="A35" s="95"/>
      <c r="B35" s="95"/>
      <c r="C35" s="105"/>
      <c r="D35" s="107"/>
      <c r="E35" s="1"/>
    </row>
    <row r="36" spans="1:5" x14ac:dyDescent="0.35">
      <c r="A36" s="95"/>
      <c r="B36" s="95"/>
      <c r="C36" s="105"/>
      <c r="D36" s="107"/>
      <c r="E36" s="1"/>
    </row>
    <row r="37" spans="1:5" x14ac:dyDescent="0.35">
      <c r="A37" s="95"/>
      <c r="B37" s="95"/>
      <c r="C37" s="105"/>
      <c r="D37" s="107"/>
      <c r="E37" s="1"/>
    </row>
    <row r="38" spans="1:5" x14ac:dyDescent="0.35">
      <c r="A38" s="95"/>
      <c r="B38" s="95"/>
      <c r="C38" s="105"/>
      <c r="D38" s="107"/>
      <c r="E38" s="1"/>
    </row>
    <row r="39" spans="1:5" x14ac:dyDescent="0.35">
      <c r="A39" s="95"/>
      <c r="B39" s="95"/>
      <c r="C39" s="105"/>
      <c r="D39" s="107"/>
      <c r="E39" s="1"/>
    </row>
    <row r="40" spans="1:5" x14ac:dyDescent="0.35">
      <c r="A40" s="158" t="s">
        <v>267</v>
      </c>
      <c r="B40" s="158"/>
      <c r="C40" s="158"/>
      <c r="D40" s="158"/>
      <c r="E40" s="1"/>
    </row>
    <row r="41" spans="1:5" x14ac:dyDescent="0.35">
      <c r="A41" s="87" t="s">
        <v>268</v>
      </c>
      <c r="B41" s="87">
        <f>ABS(G10)</f>
        <v>18</v>
      </c>
      <c r="C41" s="88"/>
      <c r="D41" s="89"/>
      <c r="E41" s="1"/>
    </row>
    <row r="42" spans="1:5" x14ac:dyDescent="0.35">
      <c r="A42" s="87"/>
      <c r="B42" s="87"/>
      <c r="C42" s="88"/>
      <c r="D42" s="89"/>
      <c r="E42" s="1"/>
    </row>
    <row r="43" spans="1:5" x14ac:dyDescent="0.35">
      <c r="A43" s="87"/>
      <c r="B43" s="87"/>
      <c r="C43" s="88"/>
      <c r="D43" s="89"/>
      <c r="E43" s="1"/>
    </row>
    <row r="44" spans="1:5" x14ac:dyDescent="0.35">
      <c r="A44" s="87"/>
      <c r="B44" s="87"/>
      <c r="C44" s="88"/>
      <c r="D44" s="89"/>
      <c r="E44" s="1"/>
    </row>
    <row r="45" spans="1:5" x14ac:dyDescent="0.35">
      <c r="A45" s="87"/>
      <c r="B45" s="87"/>
      <c r="C45" s="88"/>
      <c r="D45" s="89"/>
      <c r="E45" s="1"/>
    </row>
    <row r="46" spans="1:5" x14ac:dyDescent="0.35">
      <c r="A46" s="87"/>
      <c r="B46" s="87"/>
      <c r="C46" s="88"/>
      <c r="D46" s="89"/>
      <c r="E46" s="1"/>
    </row>
    <row r="47" spans="1:5" x14ac:dyDescent="0.35">
      <c r="A47" s="87" t="s">
        <v>269</v>
      </c>
      <c r="B47" s="87"/>
      <c r="C47" s="88"/>
      <c r="D47" s="89"/>
      <c r="E47" s="1"/>
    </row>
    <row r="48" spans="1:5" x14ac:dyDescent="0.35">
      <c r="A48" s="87" t="s">
        <v>271</v>
      </c>
      <c r="B48" s="87"/>
      <c r="C48" s="88"/>
      <c r="D48" s="89"/>
      <c r="E48" s="1"/>
    </row>
    <row r="49" spans="1:8" x14ac:dyDescent="0.35">
      <c r="A49" s="1"/>
      <c r="B49" s="1"/>
      <c r="C49" s="1"/>
      <c r="D49" s="1"/>
      <c r="E49" s="1"/>
    </row>
    <row r="50" spans="1:8" x14ac:dyDescent="0.35">
      <c r="A50" s="10"/>
      <c r="B50" s="109"/>
      <c r="C50" s="155" t="s">
        <v>107</v>
      </c>
      <c r="D50" s="156"/>
      <c r="E50" s="156"/>
      <c r="F50" s="156"/>
      <c r="G50" s="156"/>
      <c r="H50" s="157"/>
    </row>
    <row r="51" spans="1:8" x14ac:dyDescent="0.35">
      <c r="A51" s="10" t="s">
        <v>108</v>
      </c>
      <c r="B51" s="108" t="s">
        <v>109</v>
      </c>
      <c r="C51" s="108" t="s">
        <v>72</v>
      </c>
      <c r="D51" s="108" t="s">
        <v>110</v>
      </c>
      <c r="E51" s="108" t="s">
        <v>111</v>
      </c>
      <c r="F51" s="108" t="s">
        <v>113</v>
      </c>
      <c r="G51" s="108" t="s">
        <v>112</v>
      </c>
      <c r="H51" s="108" t="s">
        <v>119</v>
      </c>
    </row>
    <row r="52" spans="1:8" x14ac:dyDescent="0.35">
      <c r="A52" s="10" t="s">
        <v>105</v>
      </c>
      <c r="B52" s="11" t="s">
        <v>28</v>
      </c>
      <c r="C52" s="11" t="s">
        <v>72</v>
      </c>
      <c r="D52" s="11" t="s">
        <v>72</v>
      </c>
      <c r="E52" s="11" t="s">
        <v>72</v>
      </c>
      <c r="F52" s="11" t="s">
        <v>83</v>
      </c>
      <c r="G52" s="11" t="s">
        <v>83</v>
      </c>
      <c r="H52" s="11" t="s">
        <v>83</v>
      </c>
    </row>
    <row r="53" spans="1:8" ht="44" customHeight="1" x14ac:dyDescent="0.35">
      <c r="A53" s="10" t="s">
        <v>10</v>
      </c>
      <c r="B53" s="13" t="s">
        <v>263</v>
      </c>
      <c r="C53" s="13" t="s">
        <v>265</v>
      </c>
      <c r="D53" s="11" t="s">
        <v>264</v>
      </c>
      <c r="E53" s="13" t="s">
        <v>266</v>
      </c>
      <c r="F53" s="11" t="s">
        <v>273</v>
      </c>
      <c r="G53" s="11" t="s">
        <v>274</v>
      </c>
      <c r="H53" s="11" t="s">
        <v>275</v>
      </c>
    </row>
    <row r="54" spans="1:8" x14ac:dyDescent="0.35">
      <c r="A54" s="10" t="s">
        <v>262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-604.78878374920225</v>
      </c>
      <c r="E54">
        <f>IF(B54&lt;$B$41,$B$14,IF(AND($B$41&lt;=B54,B54&lt;$B$41+$G$8),$B$14+$B$17,$B$14+$B$17+$B$11))</f>
        <v>-220.12511530276873</v>
      </c>
      <c r="F54">
        <f>IF(B54&lt;$B$41,-$G$6*$B$13,IF(AND($B$41&lt;=B54,B54&lt;$B$41+$G$8),-$G$6*$B$13,-$G$6*$B$13-$G$5*$B$10))</f>
        <v>36287.327024952137</v>
      </c>
      <c r="G54">
        <f>IF(B54&lt;$B$41,$B$14*B54,IF(AND($B$41&lt;=B54,B54&lt;$B$41+$G$8),$B$14*B54-(-B54+$B$41)*$B$17,$B$14*B54-(-B54+$B$41)*$B$17-(-B54+$B$41+$G$8)*$B$11+$G$5*$B$12))</f>
        <v>0</v>
      </c>
      <c r="H54">
        <f>IF(B54&lt;$B$41,-$B$13*B54,IF(AND($B$41&lt;=B54,B54&lt;=$B$41+$G$8),-$B$13*B54+(-B54+B41)*B16,-$B$13*B54+(-B54+$B$41)*$B$16+(-B54+$B$41+$G$8)*$B$10))</f>
        <v>0</v>
      </c>
    </row>
    <row r="55" spans="1:8" x14ac:dyDescent="0.35"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-604.78878374920225</v>
      </c>
      <c r="E55">
        <f t="shared" ref="E55:E118" si="2">IF(B55&lt;$B$41,$B$14,IF(AND($B$41&lt;=B55,B55&lt;$B$41+$G$8),$B$14+$B$17,$B$14+$B$17+$B$11))</f>
        <v>-220.12511530276873</v>
      </c>
      <c r="F55">
        <f t="shared" ref="F55:F118" si="3">IF(B55&lt;$B$41,-$G$6*$B$13,IF(AND($B$41&lt;=B55,B55&lt;$B$41+$G$8),-$G$6*$B$13,-$G$6*$B$13-$G$5*$B$10))</f>
        <v>36287.327024952137</v>
      </c>
      <c r="G55">
        <f t="shared" ref="G55:G118" si="4">IF(B55&lt;$B$41,$B$14*B55,IF(AND($B$41&lt;=B55,B55&lt;$B$41+$G$8),$B$14*B55-(-B55+$B$41)*$B$17,$B$14*B55-(-B55+$B$41)*$B$17-(-B55+$B$41+$G$8)*$B$11+$G$5*$B$12))</f>
        <v>-22.012511530276875</v>
      </c>
      <c r="H55">
        <f t="shared" ref="H55:H118" si="5">IF(B55&lt;$B$41,-$B$13*B55,IF(AND($B$41&lt;=B55,B55&lt;=$B$41+$G$8),-$B$13*B55+(-B55+B42)*B17,-$B$13*B55+(-B55+$B$41)*$B$16+(-B55+$B$41+$G$8)*$B$10))</f>
        <v>60.478878374920228</v>
      </c>
    </row>
    <row r="56" spans="1:8" x14ac:dyDescent="0.35">
      <c r="B56">
        <f t="shared" ref="B56:B119" si="6">B55+0.1</f>
        <v>0.2</v>
      </c>
      <c r="C56">
        <f t="shared" si="0"/>
        <v>0</v>
      </c>
      <c r="D56">
        <f t="shared" si="1"/>
        <v>-604.78878374920225</v>
      </c>
      <c r="E56">
        <f t="shared" si="2"/>
        <v>-220.12511530276873</v>
      </c>
      <c r="F56">
        <f t="shared" si="3"/>
        <v>36287.327024952137</v>
      </c>
      <c r="G56">
        <f t="shared" si="4"/>
        <v>-44.02502306055375</v>
      </c>
      <c r="H56">
        <f t="shared" si="5"/>
        <v>120.95775674984046</v>
      </c>
    </row>
    <row r="57" spans="1:8" x14ac:dyDescent="0.35">
      <c r="B57">
        <f t="shared" si="6"/>
        <v>0.30000000000000004</v>
      </c>
      <c r="C57">
        <f t="shared" si="0"/>
        <v>0</v>
      </c>
      <c r="D57">
        <f t="shared" si="1"/>
        <v>-604.78878374920225</v>
      </c>
      <c r="E57">
        <f t="shared" si="2"/>
        <v>-220.12511530276873</v>
      </c>
      <c r="F57">
        <f t="shared" si="3"/>
        <v>36287.327024952137</v>
      </c>
      <c r="G57">
        <f t="shared" si="4"/>
        <v>-66.037534590830631</v>
      </c>
      <c r="H57">
        <f t="shared" si="5"/>
        <v>181.4366351247607</v>
      </c>
    </row>
    <row r="58" spans="1:8" x14ac:dyDescent="0.35">
      <c r="B58">
        <f t="shared" si="6"/>
        <v>0.4</v>
      </c>
      <c r="C58">
        <f t="shared" si="0"/>
        <v>0</v>
      </c>
      <c r="D58">
        <f t="shared" si="1"/>
        <v>-604.78878374920225</v>
      </c>
      <c r="E58">
        <f t="shared" si="2"/>
        <v>-220.12511530276873</v>
      </c>
      <c r="F58">
        <f t="shared" si="3"/>
        <v>36287.327024952137</v>
      </c>
      <c r="G58">
        <f t="shared" si="4"/>
        <v>-88.050046121107499</v>
      </c>
      <c r="H58">
        <f t="shared" si="5"/>
        <v>241.91551349968091</v>
      </c>
    </row>
    <row r="59" spans="1:8" x14ac:dyDescent="0.35">
      <c r="B59">
        <f t="shared" si="6"/>
        <v>0.5</v>
      </c>
      <c r="C59">
        <f t="shared" si="0"/>
        <v>0</v>
      </c>
      <c r="D59">
        <f t="shared" si="1"/>
        <v>-604.78878374920225</v>
      </c>
      <c r="E59">
        <f t="shared" si="2"/>
        <v>-220.12511530276873</v>
      </c>
      <c r="F59">
        <f t="shared" si="3"/>
        <v>36287.327024952137</v>
      </c>
      <c r="G59">
        <f t="shared" si="4"/>
        <v>-110.06255765138437</v>
      </c>
      <c r="H59">
        <f t="shared" si="5"/>
        <v>302.39439187460113</v>
      </c>
    </row>
    <row r="60" spans="1:8" x14ac:dyDescent="0.35">
      <c r="B60">
        <f t="shared" si="6"/>
        <v>0.6</v>
      </c>
      <c r="C60">
        <f t="shared" si="0"/>
        <v>0</v>
      </c>
      <c r="D60">
        <f t="shared" si="1"/>
        <v>-604.78878374920225</v>
      </c>
      <c r="E60">
        <f t="shared" si="2"/>
        <v>-220.12511530276873</v>
      </c>
      <c r="F60">
        <f t="shared" si="3"/>
        <v>36287.327024952137</v>
      </c>
      <c r="G60">
        <f t="shared" si="4"/>
        <v>-132.07506918166123</v>
      </c>
      <c r="H60">
        <f t="shared" si="5"/>
        <v>362.87327024952134</v>
      </c>
    </row>
    <row r="61" spans="1:8" x14ac:dyDescent="0.35">
      <c r="B61">
        <f t="shared" si="6"/>
        <v>0.7</v>
      </c>
      <c r="C61">
        <f t="shared" si="0"/>
        <v>0</v>
      </c>
      <c r="D61">
        <f t="shared" si="1"/>
        <v>-604.78878374920225</v>
      </c>
      <c r="E61">
        <f t="shared" si="2"/>
        <v>-220.12511530276873</v>
      </c>
      <c r="F61">
        <f t="shared" si="3"/>
        <v>36287.327024952137</v>
      </c>
      <c r="G61">
        <f t="shared" si="4"/>
        <v>-154.0875807119381</v>
      </c>
      <c r="H61">
        <f t="shared" si="5"/>
        <v>423.35214862444155</v>
      </c>
    </row>
    <row r="62" spans="1:8" x14ac:dyDescent="0.35">
      <c r="B62">
        <f t="shared" si="6"/>
        <v>0.79999999999999993</v>
      </c>
      <c r="C62">
        <f t="shared" si="0"/>
        <v>0</v>
      </c>
      <c r="D62">
        <f t="shared" si="1"/>
        <v>-604.78878374920225</v>
      </c>
      <c r="E62">
        <f t="shared" si="2"/>
        <v>-220.12511530276873</v>
      </c>
      <c r="F62">
        <f t="shared" si="3"/>
        <v>36287.327024952137</v>
      </c>
      <c r="G62">
        <f t="shared" si="4"/>
        <v>-176.10009224221497</v>
      </c>
      <c r="H62">
        <f t="shared" si="5"/>
        <v>483.83102699936177</v>
      </c>
    </row>
    <row r="63" spans="1:8" x14ac:dyDescent="0.35">
      <c r="B63">
        <f t="shared" si="6"/>
        <v>0.89999999999999991</v>
      </c>
      <c r="C63">
        <f t="shared" si="0"/>
        <v>0</v>
      </c>
      <c r="D63">
        <f t="shared" si="1"/>
        <v>-604.78878374920225</v>
      </c>
      <c r="E63">
        <f t="shared" si="2"/>
        <v>-220.12511530276873</v>
      </c>
      <c r="F63">
        <f t="shared" si="3"/>
        <v>36287.327024952137</v>
      </c>
      <c r="G63">
        <f t="shared" si="4"/>
        <v>-198.11260377249184</v>
      </c>
      <c r="H63">
        <f t="shared" si="5"/>
        <v>544.30990537428193</v>
      </c>
    </row>
    <row r="64" spans="1:8" x14ac:dyDescent="0.35">
      <c r="B64">
        <f t="shared" si="6"/>
        <v>0.99999999999999989</v>
      </c>
      <c r="C64">
        <f t="shared" si="0"/>
        <v>0</v>
      </c>
      <c r="D64">
        <f t="shared" si="1"/>
        <v>-604.78878374920225</v>
      </c>
      <c r="E64">
        <f t="shared" si="2"/>
        <v>-220.12511530276873</v>
      </c>
      <c r="F64">
        <f t="shared" si="3"/>
        <v>36287.327024952137</v>
      </c>
      <c r="G64">
        <f t="shared" si="4"/>
        <v>-220.12511530276871</v>
      </c>
      <c r="H64">
        <f t="shared" si="5"/>
        <v>604.78878374920214</v>
      </c>
    </row>
    <row r="65" spans="2:8" x14ac:dyDescent="0.35">
      <c r="B65">
        <f t="shared" si="6"/>
        <v>1.0999999999999999</v>
      </c>
      <c r="C65">
        <f t="shared" si="0"/>
        <v>0</v>
      </c>
      <c r="D65">
        <f t="shared" si="1"/>
        <v>-604.78878374920225</v>
      </c>
      <c r="E65">
        <f t="shared" si="2"/>
        <v>-220.12511530276873</v>
      </c>
      <c r="F65">
        <f t="shared" si="3"/>
        <v>36287.327024952137</v>
      </c>
      <c r="G65">
        <f t="shared" si="4"/>
        <v>-242.13762683304557</v>
      </c>
      <c r="H65">
        <f t="shared" si="5"/>
        <v>665.26766212412235</v>
      </c>
    </row>
    <row r="66" spans="2:8" x14ac:dyDescent="0.35">
      <c r="B66">
        <f t="shared" si="6"/>
        <v>1.2</v>
      </c>
      <c r="C66">
        <f t="shared" si="0"/>
        <v>0</v>
      </c>
      <c r="D66">
        <f t="shared" si="1"/>
        <v>-604.78878374920225</v>
      </c>
      <c r="E66">
        <f t="shared" si="2"/>
        <v>-220.12511530276873</v>
      </c>
      <c r="F66">
        <f t="shared" si="3"/>
        <v>36287.327024952137</v>
      </c>
      <c r="G66">
        <f t="shared" si="4"/>
        <v>-264.15013836332247</v>
      </c>
      <c r="H66">
        <f t="shared" si="5"/>
        <v>725.74654049904268</v>
      </c>
    </row>
    <row r="67" spans="2:8" x14ac:dyDescent="0.35">
      <c r="B67">
        <f t="shared" si="6"/>
        <v>1.3</v>
      </c>
      <c r="C67">
        <f t="shared" si="0"/>
        <v>0</v>
      </c>
      <c r="D67">
        <f t="shared" si="1"/>
        <v>-604.78878374920225</v>
      </c>
      <c r="E67">
        <f t="shared" si="2"/>
        <v>-220.12511530276873</v>
      </c>
      <c r="F67">
        <f t="shared" si="3"/>
        <v>36287.327024952137</v>
      </c>
      <c r="G67">
        <f t="shared" si="4"/>
        <v>-286.16264989359934</v>
      </c>
      <c r="H67">
        <f t="shared" si="5"/>
        <v>786.22541887396301</v>
      </c>
    </row>
    <row r="68" spans="2:8" x14ac:dyDescent="0.35">
      <c r="B68">
        <f t="shared" si="6"/>
        <v>1.4000000000000001</v>
      </c>
      <c r="C68">
        <f t="shared" si="0"/>
        <v>0</v>
      </c>
      <c r="D68">
        <f t="shared" si="1"/>
        <v>-604.78878374920225</v>
      </c>
      <c r="E68">
        <f t="shared" si="2"/>
        <v>-220.12511530276873</v>
      </c>
      <c r="F68">
        <f t="shared" si="3"/>
        <v>36287.327024952137</v>
      </c>
      <c r="G68">
        <f t="shared" si="4"/>
        <v>-308.17516142387626</v>
      </c>
      <c r="H68">
        <f t="shared" si="5"/>
        <v>846.70429724888322</v>
      </c>
    </row>
    <row r="69" spans="2:8" x14ac:dyDescent="0.35">
      <c r="B69">
        <f t="shared" si="6"/>
        <v>1.5000000000000002</v>
      </c>
      <c r="C69">
        <f t="shared" si="0"/>
        <v>0</v>
      </c>
      <c r="D69">
        <f t="shared" si="1"/>
        <v>-604.78878374920225</v>
      </c>
      <c r="E69">
        <f t="shared" si="2"/>
        <v>-220.12511530276873</v>
      </c>
      <c r="F69">
        <f t="shared" si="3"/>
        <v>36287.327024952137</v>
      </c>
      <c r="G69">
        <f t="shared" si="4"/>
        <v>-330.18767295415313</v>
      </c>
      <c r="H69">
        <f t="shared" si="5"/>
        <v>907.18317562380355</v>
      </c>
    </row>
    <row r="70" spans="2:8" x14ac:dyDescent="0.35">
      <c r="B70">
        <f t="shared" si="6"/>
        <v>1.6000000000000003</v>
      </c>
      <c r="C70">
        <f t="shared" si="0"/>
        <v>0</v>
      </c>
      <c r="D70">
        <f t="shared" si="1"/>
        <v>-604.78878374920225</v>
      </c>
      <c r="E70">
        <f t="shared" si="2"/>
        <v>-220.12511530276873</v>
      </c>
      <c r="F70">
        <f t="shared" si="3"/>
        <v>36287.327024952137</v>
      </c>
      <c r="G70">
        <f t="shared" si="4"/>
        <v>-352.20018448443005</v>
      </c>
      <c r="H70">
        <f t="shared" si="5"/>
        <v>967.66205399872376</v>
      </c>
    </row>
    <row r="71" spans="2:8" x14ac:dyDescent="0.35">
      <c r="B71">
        <f t="shared" si="6"/>
        <v>1.7000000000000004</v>
      </c>
      <c r="C71">
        <f t="shared" si="0"/>
        <v>0</v>
      </c>
      <c r="D71">
        <f t="shared" si="1"/>
        <v>-604.78878374920225</v>
      </c>
      <c r="E71">
        <f t="shared" si="2"/>
        <v>-220.12511530276873</v>
      </c>
      <c r="F71">
        <f t="shared" si="3"/>
        <v>36287.327024952137</v>
      </c>
      <c r="G71">
        <f t="shared" si="4"/>
        <v>-374.21269601470692</v>
      </c>
      <c r="H71">
        <f t="shared" si="5"/>
        <v>1028.1409323736441</v>
      </c>
    </row>
    <row r="72" spans="2:8" x14ac:dyDescent="0.35">
      <c r="B72">
        <f t="shared" si="6"/>
        <v>1.8000000000000005</v>
      </c>
      <c r="C72">
        <f t="shared" si="0"/>
        <v>0</v>
      </c>
      <c r="D72">
        <f t="shared" si="1"/>
        <v>-604.78878374920225</v>
      </c>
      <c r="E72">
        <f t="shared" si="2"/>
        <v>-220.12511530276873</v>
      </c>
      <c r="F72">
        <f t="shared" si="3"/>
        <v>36287.327024952137</v>
      </c>
      <c r="G72">
        <f t="shared" si="4"/>
        <v>-396.22520754498385</v>
      </c>
      <c r="H72">
        <f t="shared" si="5"/>
        <v>1088.6198107485643</v>
      </c>
    </row>
    <row r="73" spans="2:8" x14ac:dyDescent="0.35">
      <c r="B73">
        <f t="shared" si="6"/>
        <v>1.9000000000000006</v>
      </c>
      <c r="C73">
        <f t="shared" si="0"/>
        <v>0</v>
      </c>
      <c r="D73">
        <f t="shared" si="1"/>
        <v>-604.78878374920225</v>
      </c>
      <c r="E73">
        <f t="shared" si="2"/>
        <v>-220.12511530276873</v>
      </c>
      <c r="F73">
        <f t="shared" si="3"/>
        <v>36287.327024952137</v>
      </c>
      <c r="G73">
        <f t="shared" si="4"/>
        <v>-418.23771907526071</v>
      </c>
      <c r="H73">
        <f t="shared" si="5"/>
        <v>1149.0986891234845</v>
      </c>
    </row>
    <row r="74" spans="2:8" x14ac:dyDescent="0.35">
      <c r="B74">
        <f t="shared" si="6"/>
        <v>2.0000000000000004</v>
      </c>
      <c r="C74">
        <f t="shared" si="0"/>
        <v>0</v>
      </c>
      <c r="D74">
        <f t="shared" si="1"/>
        <v>-604.78878374920225</v>
      </c>
      <c r="E74">
        <f t="shared" si="2"/>
        <v>-220.12511530276873</v>
      </c>
      <c r="F74">
        <f t="shared" si="3"/>
        <v>36287.327024952137</v>
      </c>
      <c r="G74">
        <f t="shared" si="4"/>
        <v>-440.25023060553758</v>
      </c>
      <c r="H74">
        <f t="shared" si="5"/>
        <v>1209.5775674984047</v>
      </c>
    </row>
    <row r="75" spans="2:8" x14ac:dyDescent="0.35">
      <c r="B75">
        <f t="shared" si="6"/>
        <v>2.1000000000000005</v>
      </c>
      <c r="C75">
        <f t="shared" si="0"/>
        <v>0</v>
      </c>
      <c r="D75">
        <f t="shared" si="1"/>
        <v>-604.78878374920225</v>
      </c>
      <c r="E75">
        <f t="shared" si="2"/>
        <v>-220.12511530276873</v>
      </c>
      <c r="F75">
        <f t="shared" si="3"/>
        <v>36287.327024952137</v>
      </c>
      <c r="G75">
        <f t="shared" si="4"/>
        <v>-462.26274213581445</v>
      </c>
      <c r="H75">
        <f t="shared" si="5"/>
        <v>1270.0564458733249</v>
      </c>
    </row>
    <row r="76" spans="2:8" x14ac:dyDescent="0.35">
      <c r="B76">
        <f t="shared" si="6"/>
        <v>2.2000000000000006</v>
      </c>
      <c r="C76">
        <f t="shared" si="0"/>
        <v>0</v>
      </c>
      <c r="D76">
        <f t="shared" si="1"/>
        <v>-604.78878374920225</v>
      </c>
      <c r="E76">
        <f t="shared" si="2"/>
        <v>-220.12511530276873</v>
      </c>
      <c r="F76">
        <f t="shared" si="3"/>
        <v>36287.327024952137</v>
      </c>
      <c r="G76">
        <f t="shared" si="4"/>
        <v>-484.27525366609137</v>
      </c>
      <c r="H76">
        <f t="shared" si="5"/>
        <v>1330.5353242482454</v>
      </c>
    </row>
    <row r="77" spans="2:8" x14ac:dyDescent="0.35">
      <c r="B77">
        <f t="shared" si="6"/>
        <v>2.3000000000000007</v>
      </c>
      <c r="C77">
        <f t="shared" si="0"/>
        <v>0</v>
      </c>
      <c r="D77">
        <f t="shared" si="1"/>
        <v>-604.78878374920225</v>
      </c>
      <c r="E77">
        <f t="shared" si="2"/>
        <v>-220.12511530276873</v>
      </c>
      <c r="F77">
        <f t="shared" si="3"/>
        <v>36287.327024952137</v>
      </c>
      <c r="G77">
        <f t="shared" si="4"/>
        <v>-506.28776519636824</v>
      </c>
      <c r="H77">
        <f t="shared" si="5"/>
        <v>1391.0142026231656</v>
      </c>
    </row>
    <row r="78" spans="2:8" x14ac:dyDescent="0.35">
      <c r="B78">
        <f t="shared" si="6"/>
        <v>2.4000000000000008</v>
      </c>
      <c r="C78">
        <f t="shared" si="0"/>
        <v>0</v>
      </c>
      <c r="D78">
        <f t="shared" si="1"/>
        <v>-604.78878374920225</v>
      </c>
      <c r="E78">
        <f t="shared" si="2"/>
        <v>-220.12511530276873</v>
      </c>
      <c r="F78">
        <f t="shared" si="3"/>
        <v>36287.327024952137</v>
      </c>
      <c r="G78">
        <f t="shared" si="4"/>
        <v>-528.30027672664517</v>
      </c>
      <c r="H78">
        <f t="shared" si="5"/>
        <v>1451.4930809980858</v>
      </c>
    </row>
    <row r="79" spans="2:8" x14ac:dyDescent="0.35">
      <c r="B79">
        <f t="shared" si="6"/>
        <v>2.5000000000000009</v>
      </c>
      <c r="C79">
        <f t="shared" si="0"/>
        <v>0</v>
      </c>
      <c r="D79">
        <f t="shared" si="1"/>
        <v>-604.78878374920225</v>
      </c>
      <c r="E79">
        <f t="shared" si="2"/>
        <v>-220.12511530276873</v>
      </c>
      <c r="F79">
        <f t="shared" si="3"/>
        <v>36287.327024952137</v>
      </c>
      <c r="G79">
        <f t="shared" si="4"/>
        <v>-550.31278825692198</v>
      </c>
      <c r="H79">
        <f t="shared" si="5"/>
        <v>1511.9719593730063</v>
      </c>
    </row>
    <row r="80" spans="2:8" x14ac:dyDescent="0.35">
      <c r="B80">
        <f t="shared" si="6"/>
        <v>2.600000000000001</v>
      </c>
      <c r="C80">
        <f t="shared" si="0"/>
        <v>0</v>
      </c>
      <c r="D80">
        <f t="shared" si="1"/>
        <v>-604.78878374920225</v>
      </c>
      <c r="E80">
        <f t="shared" si="2"/>
        <v>-220.12511530276873</v>
      </c>
      <c r="F80">
        <f t="shared" si="3"/>
        <v>36287.327024952137</v>
      </c>
      <c r="G80">
        <f t="shared" si="4"/>
        <v>-572.3252997871989</v>
      </c>
      <c r="H80">
        <f t="shared" si="5"/>
        <v>1572.4508377479265</v>
      </c>
    </row>
    <row r="81" spans="2:8" x14ac:dyDescent="0.35">
      <c r="B81">
        <f t="shared" si="6"/>
        <v>2.7000000000000011</v>
      </c>
      <c r="C81">
        <f t="shared" si="0"/>
        <v>0</v>
      </c>
      <c r="D81">
        <f t="shared" si="1"/>
        <v>-604.78878374920225</v>
      </c>
      <c r="E81">
        <f t="shared" si="2"/>
        <v>-220.12511530276873</v>
      </c>
      <c r="F81">
        <f t="shared" si="3"/>
        <v>36287.327024952137</v>
      </c>
      <c r="G81">
        <f t="shared" si="4"/>
        <v>-594.33781131747583</v>
      </c>
      <c r="H81">
        <f t="shared" si="5"/>
        <v>1632.9297161228467</v>
      </c>
    </row>
    <row r="82" spans="2:8" x14ac:dyDescent="0.35">
      <c r="B82">
        <f t="shared" si="6"/>
        <v>2.8000000000000012</v>
      </c>
      <c r="C82">
        <f t="shared" si="0"/>
        <v>0</v>
      </c>
      <c r="D82">
        <f t="shared" si="1"/>
        <v>-604.78878374920225</v>
      </c>
      <c r="E82">
        <f t="shared" si="2"/>
        <v>-220.12511530276873</v>
      </c>
      <c r="F82">
        <f t="shared" si="3"/>
        <v>36287.327024952137</v>
      </c>
      <c r="G82">
        <f t="shared" si="4"/>
        <v>-616.35032284775275</v>
      </c>
      <c r="H82">
        <f t="shared" si="5"/>
        <v>1693.4085944977669</v>
      </c>
    </row>
    <row r="83" spans="2:8" x14ac:dyDescent="0.35">
      <c r="B83">
        <f t="shared" si="6"/>
        <v>2.9000000000000012</v>
      </c>
      <c r="C83">
        <f t="shared" si="0"/>
        <v>0</v>
      </c>
      <c r="D83">
        <f t="shared" si="1"/>
        <v>-604.78878374920225</v>
      </c>
      <c r="E83">
        <f t="shared" si="2"/>
        <v>-220.12511530276873</v>
      </c>
      <c r="F83">
        <f t="shared" si="3"/>
        <v>36287.327024952137</v>
      </c>
      <c r="G83">
        <f t="shared" si="4"/>
        <v>-638.36283437802956</v>
      </c>
      <c r="H83">
        <f t="shared" si="5"/>
        <v>1753.8874728726873</v>
      </c>
    </row>
    <row r="84" spans="2:8" x14ac:dyDescent="0.35">
      <c r="B84">
        <f t="shared" si="6"/>
        <v>3.0000000000000013</v>
      </c>
      <c r="C84">
        <f t="shared" si="0"/>
        <v>0</v>
      </c>
      <c r="D84">
        <f t="shared" si="1"/>
        <v>-604.78878374920225</v>
      </c>
      <c r="E84">
        <f t="shared" si="2"/>
        <v>-220.12511530276873</v>
      </c>
      <c r="F84">
        <f t="shared" si="3"/>
        <v>36287.327024952137</v>
      </c>
      <c r="G84">
        <f t="shared" si="4"/>
        <v>-660.37534590830649</v>
      </c>
      <c r="H84">
        <f t="shared" si="5"/>
        <v>1814.3663512476076</v>
      </c>
    </row>
    <row r="85" spans="2:8" x14ac:dyDescent="0.35">
      <c r="B85">
        <f t="shared" si="6"/>
        <v>3.1000000000000014</v>
      </c>
      <c r="C85">
        <f t="shared" si="0"/>
        <v>0</v>
      </c>
      <c r="D85">
        <f t="shared" si="1"/>
        <v>-604.78878374920225</v>
      </c>
      <c r="E85">
        <f t="shared" si="2"/>
        <v>-220.12511530276873</v>
      </c>
      <c r="F85">
        <f t="shared" si="3"/>
        <v>36287.327024952137</v>
      </c>
      <c r="G85">
        <f t="shared" si="4"/>
        <v>-682.38785743858341</v>
      </c>
      <c r="H85">
        <f t="shared" si="5"/>
        <v>1874.8452296225278</v>
      </c>
    </row>
    <row r="86" spans="2:8" x14ac:dyDescent="0.35">
      <c r="B86">
        <f t="shared" si="6"/>
        <v>3.2000000000000015</v>
      </c>
      <c r="C86">
        <f t="shared" si="0"/>
        <v>0</v>
      </c>
      <c r="D86">
        <f t="shared" si="1"/>
        <v>-604.78878374920225</v>
      </c>
      <c r="E86">
        <f t="shared" si="2"/>
        <v>-220.12511530276873</v>
      </c>
      <c r="F86">
        <f t="shared" si="3"/>
        <v>36287.327024952137</v>
      </c>
      <c r="G86">
        <f t="shared" si="4"/>
        <v>-704.40036896886033</v>
      </c>
      <c r="H86">
        <f t="shared" si="5"/>
        <v>1935.3241079974482</v>
      </c>
    </row>
    <row r="87" spans="2:8" x14ac:dyDescent="0.35">
      <c r="B87">
        <f t="shared" si="6"/>
        <v>3.3000000000000016</v>
      </c>
      <c r="C87">
        <f t="shared" si="0"/>
        <v>0</v>
      </c>
      <c r="D87">
        <f t="shared" si="1"/>
        <v>-604.78878374920225</v>
      </c>
      <c r="E87">
        <f t="shared" si="2"/>
        <v>-220.12511530276873</v>
      </c>
      <c r="F87">
        <f t="shared" si="3"/>
        <v>36287.327024952137</v>
      </c>
      <c r="G87">
        <f t="shared" si="4"/>
        <v>-726.41288049913715</v>
      </c>
      <c r="H87">
        <f t="shared" si="5"/>
        <v>1995.8029863723684</v>
      </c>
    </row>
    <row r="88" spans="2:8" x14ac:dyDescent="0.35">
      <c r="B88">
        <f t="shared" si="6"/>
        <v>3.4000000000000017</v>
      </c>
      <c r="C88">
        <f t="shared" si="0"/>
        <v>0</v>
      </c>
      <c r="D88">
        <f t="shared" si="1"/>
        <v>-604.78878374920225</v>
      </c>
      <c r="E88">
        <f t="shared" si="2"/>
        <v>-220.12511530276873</v>
      </c>
      <c r="F88">
        <f t="shared" si="3"/>
        <v>36287.327024952137</v>
      </c>
      <c r="G88">
        <f t="shared" si="4"/>
        <v>-748.42539202941407</v>
      </c>
      <c r="H88">
        <f t="shared" si="5"/>
        <v>2056.2818647472886</v>
      </c>
    </row>
    <row r="89" spans="2:8" x14ac:dyDescent="0.35">
      <c r="B89">
        <f t="shared" si="6"/>
        <v>3.5000000000000018</v>
      </c>
      <c r="C89">
        <f t="shared" si="0"/>
        <v>0</v>
      </c>
      <c r="D89">
        <f t="shared" si="1"/>
        <v>-604.78878374920225</v>
      </c>
      <c r="E89">
        <f t="shared" si="2"/>
        <v>-220.12511530276873</v>
      </c>
      <c r="F89">
        <f t="shared" si="3"/>
        <v>36287.327024952137</v>
      </c>
      <c r="G89">
        <f t="shared" si="4"/>
        <v>-770.43790355969099</v>
      </c>
      <c r="H89">
        <f t="shared" si="5"/>
        <v>2116.7607431222091</v>
      </c>
    </row>
    <row r="90" spans="2:8" x14ac:dyDescent="0.35">
      <c r="B90">
        <f t="shared" si="6"/>
        <v>3.6000000000000019</v>
      </c>
      <c r="C90">
        <f t="shared" si="0"/>
        <v>0</v>
      </c>
      <c r="D90">
        <f t="shared" si="1"/>
        <v>-604.78878374920225</v>
      </c>
      <c r="E90">
        <f t="shared" si="2"/>
        <v>-220.12511530276873</v>
      </c>
      <c r="F90">
        <f t="shared" si="3"/>
        <v>36287.327024952137</v>
      </c>
      <c r="G90">
        <f t="shared" si="4"/>
        <v>-792.45041508996781</v>
      </c>
      <c r="H90">
        <f t="shared" si="5"/>
        <v>2177.2396214971291</v>
      </c>
    </row>
    <row r="91" spans="2:8" x14ac:dyDescent="0.35">
      <c r="B91">
        <f t="shared" si="6"/>
        <v>3.700000000000002</v>
      </c>
      <c r="C91">
        <f t="shared" si="0"/>
        <v>0</v>
      </c>
      <c r="D91">
        <f t="shared" si="1"/>
        <v>-604.78878374920225</v>
      </c>
      <c r="E91">
        <f t="shared" si="2"/>
        <v>-220.12511530276873</v>
      </c>
      <c r="F91">
        <f t="shared" si="3"/>
        <v>36287.327024952137</v>
      </c>
      <c r="G91">
        <f t="shared" si="4"/>
        <v>-814.46292662024473</v>
      </c>
      <c r="H91">
        <f t="shared" si="5"/>
        <v>2237.7184998720495</v>
      </c>
    </row>
    <row r="92" spans="2:8" x14ac:dyDescent="0.35">
      <c r="B92">
        <f t="shared" si="6"/>
        <v>3.800000000000002</v>
      </c>
      <c r="C92">
        <f t="shared" si="0"/>
        <v>0</v>
      </c>
      <c r="D92">
        <f t="shared" si="1"/>
        <v>-604.78878374920225</v>
      </c>
      <c r="E92">
        <f t="shared" si="2"/>
        <v>-220.12511530276873</v>
      </c>
      <c r="F92">
        <f t="shared" si="3"/>
        <v>36287.327024952137</v>
      </c>
      <c r="G92">
        <f t="shared" si="4"/>
        <v>-836.47543815052165</v>
      </c>
      <c r="H92">
        <f t="shared" si="5"/>
        <v>2298.1973782469699</v>
      </c>
    </row>
    <row r="93" spans="2:8" x14ac:dyDescent="0.35">
      <c r="B93">
        <f t="shared" si="6"/>
        <v>3.9000000000000021</v>
      </c>
      <c r="C93">
        <f t="shared" si="0"/>
        <v>0</v>
      </c>
      <c r="D93">
        <f t="shared" si="1"/>
        <v>-604.78878374920225</v>
      </c>
      <c r="E93">
        <f t="shared" si="2"/>
        <v>-220.12511530276873</v>
      </c>
      <c r="F93">
        <f t="shared" si="3"/>
        <v>36287.327024952137</v>
      </c>
      <c r="G93">
        <f t="shared" si="4"/>
        <v>-858.48794968079858</v>
      </c>
      <c r="H93">
        <f t="shared" si="5"/>
        <v>2358.6762566218899</v>
      </c>
    </row>
    <row r="94" spans="2:8" x14ac:dyDescent="0.35">
      <c r="B94">
        <f t="shared" si="6"/>
        <v>4.0000000000000018</v>
      </c>
      <c r="C94">
        <f t="shared" si="0"/>
        <v>0</v>
      </c>
      <c r="D94">
        <f t="shared" si="1"/>
        <v>-604.78878374920225</v>
      </c>
      <c r="E94">
        <f t="shared" si="2"/>
        <v>-220.12511530276873</v>
      </c>
      <c r="F94">
        <f t="shared" si="3"/>
        <v>36287.327024952137</v>
      </c>
      <c r="G94">
        <f t="shared" si="4"/>
        <v>-880.50046121107528</v>
      </c>
      <c r="H94">
        <f t="shared" si="5"/>
        <v>2419.1551349968099</v>
      </c>
    </row>
    <row r="95" spans="2:8" x14ac:dyDescent="0.35">
      <c r="B95">
        <f t="shared" si="6"/>
        <v>4.1000000000000014</v>
      </c>
      <c r="C95">
        <f t="shared" si="0"/>
        <v>0</v>
      </c>
      <c r="D95">
        <f t="shared" si="1"/>
        <v>-604.78878374920225</v>
      </c>
      <c r="E95">
        <f t="shared" si="2"/>
        <v>-220.12511530276873</v>
      </c>
      <c r="F95">
        <f t="shared" si="3"/>
        <v>36287.327024952137</v>
      </c>
      <c r="G95">
        <f t="shared" si="4"/>
        <v>-902.51297274135209</v>
      </c>
      <c r="H95">
        <f t="shared" si="5"/>
        <v>2479.6340133717299</v>
      </c>
    </row>
    <row r="96" spans="2:8" x14ac:dyDescent="0.35">
      <c r="B96">
        <f t="shared" si="6"/>
        <v>4.2000000000000011</v>
      </c>
      <c r="C96">
        <f t="shared" si="0"/>
        <v>0</v>
      </c>
      <c r="D96">
        <f t="shared" si="1"/>
        <v>-604.78878374920225</v>
      </c>
      <c r="E96">
        <f t="shared" si="2"/>
        <v>-220.12511530276873</v>
      </c>
      <c r="F96">
        <f t="shared" si="3"/>
        <v>36287.327024952137</v>
      </c>
      <c r="G96">
        <f t="shared" si="4"/>
        <v>-924.5254842716289</v>
      </c>
      <c r="H96">
        <f t="shared" si="5"/>
        <v>2540.1128917466499</v>
      </c>
    </row>
    <row r="97" spans="2:8" x14ac:dyDescent="0.35">
      <c r="B97">
        <f t="shared" si="6"/>
        <v>4.3000000000000007</v>
      </c>
      <c r="C97">
        <f t="shared" si="0"/>
        <v>0</v>
      </c>
      <c r="D97">
        <f t="shared" si="1"/>
        <v>-604.78878374920225</v>
      </c>
      <c r="E97">
        <f t="shared" si="2"/>
        <v>-220.12511530276873</v>
      </c>
      <c r="F97">
        <f t="shared" si="3"/>
        <v>36287.327024952137</v>
      </c>
      <c r="G97">
        <f t="shared" si="4"/>
        <v>-946.53799580190571</v>
      </c>
      <c r="H97">
        <f t="shared" si="5"/>
        <v>2600.5917701215703</v>
      </c>
    </row>
    <row r="98" spans="2:8" x14ac:dyDescent="0.35">
      <c r="B98">
        <f t="shared" si="6"/>
        <v>4.4000000000000004</v>
      </c>
      <c r="C98">
        <f t="shared" si="0"/>
        <v>0</v>
      </c>
      <c r="D98">
        <f t="shared" si="1"/>
        <v>-604.78878374920225</v>
      </c>
      <c r="E98">
        <f t="shared" si="2"/>
        <v>-220.12511530276873</v>
      </c>
      <c r="F98">
        <f t="shared" si="3"/>
        <v>36287.327024952137</v>
      </c>
      <c r="G98">
        <f t="shared" si="4"/>
        <v>-968.55050733218252</v>
      </c>
      <c r="H98">
        <f t="shared" si="5"/>
        <v>2661.0706484964903</v>
      </c>
    </row>
    <row r="99" spans="2:8" x14ac:dyDescent="0.35">
      <c r="B99">
        <f t="shared" si="6"/>
        <v>4.5</v>
      </c>
      <c r="C99">
        <f t="shared" si="0"/>
        <v>0</v>
      </c>
      <c r="D99">
        <f t="shared" si="1"/>
        <v>-604.78878374920225</v>
      </c>
      <c r="E99">
        <f t="shared" si="2"/>
        <v>-220.12511530276873</v>
      </c>
      <c r="F99">
        <f t="shared" si="3"/>
        <v>36287.327024952137</v>
      </c>
      <c r="G99">
        <f t="shared" si="4"/>
        <v>-990.56301886245933</v>
      </c>
      <c r="H99">
        <f t="shared" si="5"/>
        <v>2721.5495268714103</v>
      </c>
    </row>
    <row r="100" spans="2:8" x14ac:dyDescent="0.35">
      <c r="B100">
        <f t="shared" si="6"/>
        <v>4.5999999999999996</v>
      </c>
      <c r="C100">
        <f t="shared" si="0"/>
        <v>0</v>
      </c>
      <c r="D100">
        <f t="shared" si="1"/>
        <v>-604.78878374920225</v>
      </c>
      <c r="E100">
        <f t="shared" si="2"/>
        <v>-220.12511530276873</v>
      </c>
      <c r="F100">
        <f t="shared" si="3"/>
        <v>36287.327024952137</v>
      </c>
      <c r="G100">
        <f t="shared" si="4"/>
        <v>-1012.5755303927361</v>
      </c>
      <c r="H100">
        <f t="shared" si="5"/>
        <v>2782.0284052463303</v>
      </c>
    </row>
    <row r="101" spans="2:8" x14ac:dyDescent="0.35">
      <c r="B101">
        <f t="shared" si="6"/>
        <v>4.6999999999999993</v>
      </c>
      <c r="C101">
        <f t="shared" si="0"/>
        <v>0</v>
      </c>
      <c r="D101">
        <f t="shared" si="1"/>
        <v>-604.78878374920225</v>
      </c>
      <c r="E101">
        <f t="shared" si="2"/>
        <v>-220.12511530276873</v>
      </c>
      <c r="F101">
        <f t="shared" si="3"/>
        <v>36287.327024952137</v>
      </c>
      <c r="G101">
        <f t="shared" si="4"/>
        <v>-1034.588041923013</v>
      </c>
      <c r="H101">
        <f t="shared" si="5"/>
        <v>2842.5072836212503</v>
      </c>
    </row>
    <row r="102" spans="2:8" x14ac:dyDescent="0.35">
      <c r="B102">
        <f t="shared" si="6"/>
        <v>4.7999999999999989</v>
      </c>
      <c r="C102">
        <f t="shared" si="0"/>
        <v>0</v>
      </c>
      <c r="D102">
        <f t="shared" si="1"/>
        <v>-604.78878374920225</v>
      </c>
      <c r="E102">
        <f t="shared" si="2"/>
        <v>-220.12511530276873</v>
      </c>
      <c r="F102">
        <f t="shared" si="3"/>
        <v>36287.327024952137</v>
      </c>
      <c r="G102">
        <f t="shared" si="4"/>
        <v>-1056.6005534532896</v>
      </c>
      <c r="H102">
        <f t="shared" si="5"/>
        <v>2902.9861619961703</v>
      </c>
    </row>
    <row r="103" spans="2:8" x14ac:dyDescent="0.35">
      <c r="B103">
        <f t="shared" si="6"/>
        <v>4.8999999999999986</v>
      </c>
      <c r="C103">
        <f t="shared" si="0"/>
        <v>0</v>
      </c>
      <c r="D103">
        <f t="shared" si="1"/>
        <v>-604.78878374920225</v>
      </c>
      <c r="E103">
        <f t="shared" si="2"/>
        <v>-220.12511530276873</v>
      </c>
      <c r="F103">
        <f t="shared" si="3"/>
        <v>36287.327024952137</v>
      </c>
      <c r="G103">
        <f t="shared" si="4"/>
        <v>-1078.6130649835666</v>
      </c>
      <c r="H103">
        <f t="shared" si="5"/>
        <v>2963.4650403710903</v>
      </c>
    </row>
    <row r="104" spans="2:8" x14ac:dyDescent="0.35">
      <c r="B104">
        <f t="shared" si="6"/>
        <v>4.9999999999999982</v>
      </c>
      <c r="C104">
        <f t="shared" si="0"/>
        <v>0</v>
      </c>
      <c r="D104">
        <f t="shared" si="1"/>
        <v>-604.78878374920225</v>
      </c>
      <c r="E104">
        <f t="shared" si="2"/>
        <v>-220.12511530276873</v>
      </c>
      <c r="F104">
        <f t="shared" si="3"/>
        <v>36287.327024952137</v>
      </c>
      <c r="G104">
        <f t="shared" si="4"/>
        <v>-1100.6255765138433</v>
      </c>
      <c r="H104">
        <f t="shared" si="5"/>
        <v>3023.9439187460102</v>
      </c>
    </row>
    <row r="105" spans="2:8" x14ac:dyDescent="0.35">
      <c r="B105">
        <f t="shared" si="6"/>
        <v>5.0999999999999979</v>
      </c>
      <c r="C105">
        <f t="shared" si="0"/>
        <v>0</v>
      </c>
      <c r="D105">
        <f t="shared" si="1"/>
        <v>-604.78878374920225</v>
      </c>
      <c r="E105">
        <f t="shared" si="2"/>
        <v>-220.12511530276873</v>
      </c>
      <c r="F105">
        <f t="shared" si="3"/>
        <v>36287.327024952137</v>
      </c>
      <c r="G105">
        <f t="shared" si="4"/>
        <v>-1122.63808804412</v>
      </c>
      <c r="H105">
        <f t="shared" si="5"/>
        <v>3084.4227971209302</v>
      </c>
    </row>
    <row r="106" spans="2:8" x14ac:dyDescent="0.35">
      <c r="B106">
        <f t="shared" si="6"/>
        <v>5.1999999999999975</v>
      </c>
      <c r="C106">
        <f t="shared" si="0"/>
        <v>0</v>
      </c>
      <c r="D106">
        <f t="shared" si="1"/>
        <v>-604.78878374920225</v>
      </c>
      <c r="E106">
        <f t="shared" si="2"/>
        <v>-220.12511530276873</v>
      </c>
      <c r="F106">
        <f t="shared" si="3"/>
        <v>36287.327024952137</v>
      </c>
      <c r="G106">
        <f t="shared" si="4"/>
        <v>-1144.6505995743969</v>
      </c>
      <c r="H106">
        <f t="shared" si="5"/>
        <v>3144.9016754958502</v>
      </c>
    </row>
    <row r="107" spans="2:8" x14ac:dyDescent="0.35">
      <c r="B107">
        <f t="shared" si="6"/>
        <v>5.2999999999999972</v>
      </c>
      <c r="C107">
        <f t="shared" si="0"/>
        <v>0</v>
      </c>
      <c r="D107">
        <f t="shared" si="1"/>
        <v>-604.78878374920225</v>
      </c>
      <c r="E107">
        <f t="shared" si="2"/>
        <v>-220.12511530276873</v>
      </c>
      <c r="F107">
        <f t="shared" si="3"/>
        <v>36287.327024952137</v>
      </c>
      <c r="G107">
        <f t="shared" si="4"/>
        <v>-1166.6631111046736</v>
      </c>
      <c r="H107">
        <f t="shared" si="5"/>
        <v>3205.3805538707702</v>
      </c>
    </row>
    <row r="108" spans="2:8" x14ac:dyDescent="0.35">
      <c r="B108">
        <f t="shared" si="6"/>
        <v>5.3999999999999968</v>
      </c>
      <c r="C108">
        <f t="shared" si="0"/>
        <v>0</v>
      </c>
      <c r="D108">
        <f t="shared" si="1"/>
        <v>-604.78878374920225</v>
      </c>
      <c r="E108">
        <f t="shared" si="2"/>
        <v>-220.12511530276873</v>
      </c>
      <c r="F108">
        <f t="shared" si="3"/>
        <v>36287.327024952137</v>
      </c>
      <c r="G108">
        <f t="shared" si="4"/>
        <v>-1188.6756226349505</v>
      </c>
      <c r="H108">
        <f t="shared" si="5"/>
        <v>3265.8594322456902</v>
      </c>
    </row>
    <row r="109" spans="2:8" x14ac:dyDescent="0.35">
      <c r="B109">
        <f t="shared" si="6"/>
        <v>5.4999999999999964</v>
      </c>
      <c r="C109">
        <f t="shared" si="0"/>
        <v>0</v>
      </c>
      <c r="D109">
        <f t="shared" si="1"/>
        <v>-604.78878374920225</v>
      </c>
      <c r="E109">
        <f t="shared" si="2"/>
        <v>-220.12511530276873</v>
      </c>
      <c r="F109">
        <f t="shared" si="3"/>
        <v>36287.327024952137</v>
      </c>
      <c r="G109">
        <f t="shared" si="4"/>
        <v>-1210.6881341652272</v>
      </c>
      <c r="H109">
        <f t="shared" si="5"/>
        <v>3326.3383106206102</v>
      </c>
    </row>
    <row r="110" spans="2:8" x14ac:dyDescent="0.35">
      <c r="B110">
        <f t="shared" si="6"/>
        <v>5.5999999999999961</v>
      </c>
      <c r="C110">
        <f t="shared" si="0"/>
        <v>0</v>
      </c>
      <c r="D110">
        <f t="shared" si="1"/>
        <v>-604.78878374920225</v>
      </c>
      <c r="E110">
        <f t="shared" si="2"/>
        <v>-220.12511530276873</v>
      </c>
      <c r="F110">
        <f t="shared" si="3"/>
        <v>36287.327024952137</v>
      </c>
      <c r="G110">
        <f t="shared" si="4"/>
        <v>-1232.7006456955041</v>
      </c>
      <c r="H110">
        <f t="shared" si="5"/>
        <v>3386.8171889955302</v>
      </c>
    </row>
    <row r="111" spans="2:8" x14ac:dyDescent="0.35">
      <c r="B111">
        <f t="shared" si="6"/>
        <v>5.6999999999999957</v>
      </c>
      <c r="C111">
        <f t="shared" si="0"/>
        <v>0</v>
      </c>
      <c r="D111">
        <f t="shared" si="1"/>
        <v>-604.78878374920225</v>
      </c>
      <c r="E111">
        <f t="shared" si="2"/>
        <v>-220.12511530276873</v>
      </c>
      <c r="F111">
        <f t="shared" si="3"/>
        <v>36287.327024952137</v>
      </c>
      <c r="G111">
        <f t="shared" si="4"/>
        <v>-1254.7131572257808</v>
      </c>
      <c r="H111">
        <f t="shared" si="5"/>
        <v>3447.2960673704501</v>
      </c>
    </row>
    <row r="112" spans="2:8" x14ac:dyDescent="0.35">
      <c r="B112">
        <f t="shared" si="6"/>
        <v>5.7999999999999954</v>
      </c>
      <c r="C112">
        <f t="shared" si="0"/>
        <v>0</v>
      </c>
      <c r="D112">
        <f t="shared" si="1"/>
        <v>-604.78878374920225</v>
      </c>
      <c r="E112">
        <f t="shared" si="2"/>
        <v>-220.12511530276873</v>
      </c>
      <c r="F112">
        <f t="shared" si="3"/>
        <v>36287.327024952137</v>
      </c>
      <c r="G112">
        <f t="shared" si="4"/>
        <v>-1276.7256687560575</v>
      </c>
      <c r="H112">
        <f t="shared" si="5"/>
        <v>3507.7749457453701</v>
      </c>
    </row>
    <row r="113" spans="2:8" x14ac:dyDescent="0.35">
      <c r="B113">
        <f t="shared" si="6"/>
        <v>5.899999999999995</v>
      </c>
      <c r="C113">
        <f t="shared" si="0"/>
        <v>0</v>
      </c>
      <c r="D113">
        <f t="shared" si="1"/>
        <v>-604.78878374920225</v>
      </c>
      <c r="E113">
        <f t="shared" si="2"/>
        <v>-220.12511530276873</v>
      </c>
      <c r="F113">
        <f t="shared" si="3"/>
        <v>36287.327024952137</v>
      </c>
      <c r="G113">
        <f t="shared" si="4"/>
        <v>-1298.7381802863345</v>
      </c>
      <c r="H113">
        <f t="shared" si="5"/>
        <v>3568.2538241202901</v>
      </c>
    </row>
    <row r="114" spans="2:8" x14ac:dyDescent="0.35">
      <c r="B114">
        <f t="shared" si="6"/>
        <v>5.9999999999999947</v>
      </c>
      <c r="C114">
        <f t="shared" si="0"/>
        <v>0</v>
      </c>
      <c r="D114">
        <f t="shared" si="1"/>
        <v>-604.78878374920225</v>
      </c>
      <c r="E114">
        <f t="shared" si="2"/>
        <v>-220.12511530276873</v>
      </c>
      <c r="F114">
        <f t="shared" si="3"/>
        <v>36287.327024952137</v>
      </c>
      <c r="G114">
        <f t="shared" si="4"/>
        <v>-1320.7506918166112</v>
      </c>
      <c r="H114">
        <f t="shared" si="5"/>
        <v>3628.7327024952101</v>
      </c>
    </row>
    <row r="115" spans="2:8" x14ac:dyDescent="0.35">
      <c r="B115">
        <f t="shared" si="6"/>
        <v>6.0999999999999943</v>
      </c>
      <c r="C115">
        <f t="shared" si="0"/>
        <v>0</v>
      </c>
      <c r="D115">
        <f t="shared" si="1"/>
        <v>-604.78878374920225</v>
      </c>
      <c r="E115">
        <f t="shared" si="2"/>
        <v>-220.12511530276873</v>
      </c>
      <c r="F115">
        <f t="shared" si="3"/>
        <v>36287.327024952137</v>
      </c>
      <c r="G115">
        <f t="shared" si="4"/>
        <v>-1342.7632033468881</v>
      </c>
      <c r="H115">
        <f t="shared" si="5"/>
        <v>3689.2115808701301</v>
      </c>
    </row>
    <row r="116" spans="2:8" x14ac:dyDescent="0.35">
      <c r="B116">
        <f t="shared" si="6"/>
        <v>6.199999999999994</v>
      </c>
      <c r="C116">
        <f t="shared" si="0"/>
        <v>0</v>
      </c>
      <c r="D116">
        <f t="shared" si="1"/>
        <v>-604.78878374920225</v>
      </c>
      <c r="E116">
        <f t="shared" si="2"/>
        <v>-220.12511530276873</v>
      </c>
      <c r="F116">
        <f t="shared" si="3"/>
        <v>36287.327024952137</v>
      </c>
      <c r="G116">
        <f t="shared" si="4"/>
        <v>-1364.7757148771648</v>
      </c>
      <c r="H116">
        <f t="shared" si="5"/>
        <v>3749.6904592450505</v>
      </c>
    </row>
    <row r="117" spans="2:8" x14ac:dyDescent="0.35">
      <c r="B117">
        <f t="shared" si="6"/>
        <v>6.2999999999999936</v>
      </c>
      <c r="C117">
        <f t="shared" si="0"/>
        <v>0</v>
      </c>
      <c r="D117">
        <f t="shared" si="1"/>
        <v>-604.78878374920225</v>
      </c>
      <c r="E117">
        <f t="shared" si="2"/>
        <v>-220.12511530276873</v>
      </c>
      <c r="F117">
        <f t="shared" si="3"/>
        <v>36287.327024952137</v>
      </c>
      <c r="G117">
        <f t="shared" si="4"/>
        <v>-1386.7882264074417</v>
      </c>
      <c r="H117">
        <f t="shared" si="5"/>
        <v>3810.1693376199705</v>
      </c>
    </row>
    <row r="118" spans="2:8" x14ac:dyDescent="0.35">
      <c r="B118">
        <f t="shared" si="6"/>
        <v>6.3999999999999932</v>
      </c>
      <c r="C118">
        <f t="shared" si="0"/>
        <v>0</v>
      </c>
      <c r="D118">
        <f t="shared" si="1"/>
        <v>-604.78878374920225</v>
      </c>
      <c r="E118">
        <f t="shared" si="2"/>
        <v>-220.12511530276873</v>
      </c>
      <c r="F118">
        <f t="shared" si="3"/>
        <v>36287.327024952137</v>
      </c>
      <c r="G118">
        <f t="shared" si="4"/>
        <v>-1408.8007379377184</v>
      </c>
      <c r="H118">
        <f t="shared" si="5"/>
        <v>3870.6482159948905</v>
      </c>
    </row>
    <row r="119" spans="2:8" x14ac:dyDescent="0.35">
      <c r="B119">
        <f t="shared" si="6"/>
        <v>6.4999999999999929</v>
      </c>
      <c r="C119">
        <f t="shared" ref="C119:C182" si="7">IF(B119&lt;$B$41,0,IF(AND($B$41&lt;=B119,B119&lt;$B$41+$G$8),$B$15,$B$15+$B$12))</f>
        <v>0</v>
      </c>
      <c r="D119">
        <f t="shared" ref="D119:D182" si="8">IF(B119&lt;$B$41,$B$13,IF(AND($B$41&lt;=B119,B119&lt;$B$41+$G$8),$B$13+$B$16,$B$13+$B$16+$B$10))</f>
        <v>-604.78878374920225</v>
      </c>
      <c r="E119">
        <f t="shared" ref="E119:E182" si="9">IF(B119&lt;$B$41,$B$14,IF(AND($B$41&lt;=B119,B119&lt;$B$41+$G$8),$B$14+$B$17,$B$14+$B$17+$B$11))</f>
        <v>-220.12511530276873</v>
      </c>
      <c r="F119">
        <f t="shared" ref="F119:F182" si="10">IF(B119&lt;$B$41,-$G$6*$B$13,IF(AND($B$41&lt;=B119,B119&lt;$B$41+$G$8),-$G$6*$B$13,-$G$6*$B$13-$G$5*$B$10))</f>
        <v>36287.327024952137</v>
      </c>
      <c r="G119">
        <f t="shared" ref="G119:G182" si="11">IF(B119&lt;$B$41,$B$14*B119,IF(AND($B$41&lt;=B119,B119&lt;$B$41+$G$8),$B$14*B119-(-B119+$B$41)*$B$17,$B$14*B119-(-B119+$B$41)*$B$17-(-B119+$B$41+$G$8)*$B$11+$G$5*$B$12))</f>
        <v>-1430.8132494679951</v>
      </c>
      <c r="H119">
        <f t="shared" ref="H119:H182" si="12">IF(B119&lt;$B$41,-$B$13*B119,IF(AND($B$41&lt;=B119,B119&lt;=$B$41+$G$8),-$B$13*B119+(-B119+B106)*B81,-$B$13*B119+(-B119+$B$41)*$B$16+(-B119+$B$41+$G$8)*$B$10))</f>
        <v>3931.1270943698105</v>
      </c>
    </row>
    <row r="120" spans="2:8" x14ac:dyDescent="0.35">
      <c r="B120">
        <f t="shared" ref="B120:B183" si="13">B119+0.1</f>
        <v>6.5999999999999925</v>
      </c>
      <c r="C120">
        <f t="shared" si="7"/>
        <v>0</v>
      </c>
      <c r="D120">
        <f t="shared" si="8"/>
        <v>-604.78878374920225</v>
      </c>
      <c r="E120">
        <f t="shared" si="9"/>
        <v>-220.12511530276873</v>
      </c>
      <c r="F120">
        <f t="shared" si="10"/>
        <v>36287.327024952137</v>
      </c>
      <c r="G120">
        <f t="shared" si="11"/>
        <v>-1452.825760998272</v>
      </c>
      <c r="H120">
        <f t="shared" si="12"/>
        <v>3991.6059727447305</v>
      </c>
    </row>
    <row r="121" spans="2:8" x14ac:dyDescent="0.35">
      <c r="B121">
        <f t="shared" si="13"/>
        <v>6.6999999999999922</v>
      </c>
      <c r="C121">
        <f t="shared" si="7"/>
        <v>0</v>
      </c>
      <c r="D121">
        <f t="shared" si="8"/>
        <v>-604.78878374920225</v>
      </c>
      <c r="E121">
        <f t="shared" si="9"/>
        <v>-220.12511530276873</v>
      </c>
      <c r="F121">
        <f t="shared" si="10"/>
        <v>36287.327024952137</v>
      </c>
      <c r="G121">
        <f t="shared" si="11"/>
        <v>-1474.8382725285487</v>
      </c>
      <c r="H121">
        <f t="shared" si="12"/>
        <v>4052.0848511196505</v>
      </c>
    </row>
    <row r="122" spans="2:8" x14ac:dyDescent="0.35">
      <c r="B122">
        <f t="shared" si="13"/>
        <v>6.7999999999999918</v>
      </c>
      <c r="C122">
        <f t="shared" si="7"/>
        <v>0</v>
      </c>
      <c r="D122">
        <f t="shared" si="8"/>
        <v>-604.78878374920225</v>
      </c>
      <c r="E122">
        <f t="shared" si="9"/>
        <v>-220.12511530276873</v>
      </c>
      <c r="F122">
        <f t="shared" si="10"/>
        <v>36287.327024952137</v>
      </c>
      <c r="G122">
        <f t="shared" si="11"/>
        <v>-1496.8507840588256</v>
      </c>
      <c r="H122">
        <f t="shared" si="12"/>
        <v>4112.56372949457</v>
      </c>
    </row>
    <row r="123" spans="2:8" x14ac:dyDescent="0.35">
      <c r="B123">
        <f t="shared" si="13"/>
        <v>6.8999999999999915</v>
      </c>
      <c r="C123">
        <f t="shared" si="7"/>
        <v>0</v>
      </c>
      <c r="D123">
        <f t="shared" si="8"/>
        <v>-604.78878374920225</v>
      </c>
      <c r="E123">
        <f t="shared" si="9"/>
        <v>-220.12511530276873</v>
      </c>
      <c r="F123">
        <f t="shared" si="10"/>
        <v>36287.327024952137</v>
      </c>
      <c r="G123">
        <f t="shared" si="11"/>
        <v>-1518.8632955891023</v>
      </c>
      <c r="H123">
        <f t="shared" si="12"/>
        <v>4173.04260786949</v>
      </c>
    </row>
    <row r="124" spans="2:8" x14ac:dyDescent="0.35">
      <c r="B124">
        <f t="shared" si="13"/>
        <v>6.9999999999999911</v>
      </c>
      <c r="C124">
        <f t="shared" si="7"/>
        <v>0</v>
      </c>
      <c r="D124">
        <f t="shared" si="8"/>
        <v>-604.78878374920225</v>
      </c>
      <c r="E124">
        <f t="shared" si="9"/>
        <v>-220.12511530276873</v>
      </c>
      <c r="F124">
        <f t="shared" si="10"/>
        <v>36287.327024952137</v>
      </c>
      <c r="G124">
        <f t="shared" si="11"/>
        <v>-1540.8758071193793</v>
      </c>
      <c r="H124">
        <f t="shared" si="12"/>
        <v>4233.52148624441</v>
      </c>
    </row>
    <row r="125" spans="2:8" x14ac:dyDescent="0.35">
      <c r="B125">
        <f t="shared" si="13"/>
        <v>7.0999999999999908</v>
      </c>
      <c r="C125">
        <f t="shared" si="7"/>
        <v>0</v>
      </c>
      <c r="D125">
        <f t="shared" si="8"/>
        <v>-604.78878374920225</v>
      </c>
      <c r="E125">
        <f t="shared" si="9"/>
        <v>-220.12511530276873</v>
      </c>
      <c r="F125">
        <f t="shared" si="10"/>
        <v>36287.327024952137</v>
      </c>
      <c r="G125">
        <f t="shared" si="11"/>
        <v>-1562.888318649656</v>
      </c>
      <c r="H125">
        <f t="shared" si="12"/>
        <v>4294.00036461933</v>
      </c>
    </row>
    <row r="126" spans="2:8" x14ac:dyDescent="0.35">
      <c r="B126">
        <f t="shared" si="13"/>
        <v>7.1999999999999904</v>
      </c>
      <c r="C126">
        <f t="shared" si="7"/>
        <v>0</v>
      </c>
      <c r="D126">
        <f t="shared" si="8"/>
        <v>-604.78878374920225</v>
      </c>
      <c r="E126">
        <f t="shared" si="9"/>
        <v>-220.12511530276873</v>
      </c>
      <c r="F126">
        <f t="shared" si="10"/>
        <v>36287.327024952137</v>
      </c>
      <c r="G126">
        <f t="shared" si="11"/>
        <v>-1584.9008301799329</v>
      </c>
      <c r="H126">
        <f t="shared" si="12"/>
        <v>4354.4792429942509</v>
      </c>
    </row>
    <row r="127" spans="2:8" x14ac:dyDescent="0.35">
      <c r="B127">
        <f t="shared" si="13"/>
        <v>7.2999999999999901</v>
      </c>
      <c r="C127">
        <f t="shared" si="7"/>
        <v>0</v>
      </c>
      <c r="D127">
        <f t="shared" si="8"/>
        <v>-604.78878374920225</v>
      </c>
      <c r="E127">
        <f t="shared" si="9"/>
        <v>-220.12511530276873</v>
      </c>
      <c r="F127">
        <f t="shared" si="10"/>
        <v>36287.327024952137</v>
      </c>
      <c r="G127">
        <f t="shared" si="11"/>
        <v>-1606.9133417102096</v>
      </c>
      <c r="H127">
        <f t="shared" si="12"/>
        <v>4414.9581213691708</v>
      </c>
    </row>
    <row r="128" spans="2:8" x14ac:dyDescent="0.35">
      <c r="B128">
        <f t="shared" si="13"/>
        <v>7.3999999999999897</v>
      </c>
      <c r="C128">
        <f t="shared" si="7"/>
        <v>0</v>
      </c>
      <c r="D128">
        <f t="shared" si="8"/>
        <v>-604.78878374920225</v>
      </c>
      <c r="E128">
        <f t="shared" si="9"/>
        <v>-220.12511530276873</v>
      </c>
      <c r="F128">
        <f t="shared" si="10"/>
        <v>36287.327024952137</v>
      </c>
      <c r="G128">
        <f t="shared" si="11"/>
        <v>-1628.9258532404863</v>
      </c>
      <c r="H128">
        <f t="shared" si="12"/>
        <v>4475.4369997440908</v>
      </c>
    </row>
    <row r="129" spans="2:8" x14ac:dyDescent="0.35">
      <c r="B129">
        <f t="shared" si="13"/>
        <v>7.4999999999999893</v>
      </c>
      <c r="C129">
        <f t="shared" si="7"/>
        <v>0</v>
      </c>
      <c r="D129">
        <f t="shared" si="8"/>
        <v>-604.78878374920225</v>
      </c>
      <c r="E129">
        <f t="shared" si="9"/>
        <v>-220.12511530276873</v>
      </c>
      <c r="F129">
        <f t="shared" si="10"/>
        <v>36287.327024952137</v>
      </c>
      <c r="G129">
        <f t="shared" si="11"/>
        <v>-1650.9383647707632</v>
      </c>
      <c r="H129">
        <f t="shared" si="12"/>
        <v>4535.9158781190108</v>
      </c>
    </row>
    <row r="130" spans="2:8" x14ac:dyDescent="0.35">
      <c r="B130">
        <f t="shared" si="13"/>
        <v>7.599999999999989</v>
      </c>
      <c r="C130">
        <f t="shared" si="7"/>
        <v>0</v>
      </c>
      <c r="D130">
        <f t="shared" si="8"/>
        <v>-604.78878374920225</v>
      </c>
      <c r="E130">
        <f t="shared" si="9"/>
        <v>-220.12511530276873</v>
      </c>
      <c r="F130">
        <f t="shared" si="10"/>
        <v>36287.327024952137</v>
      </c>
      <c r="G130">
        <f t="shared" si="11"/>
        <v>-1672.9508763010399</v>
      </c>
      <c r="H130">
        <f t="shared" si="12"/>
        <v>4596.3947564939308</v>
      </c>
    </row>
    <row r="131" spans="2:8" x14ac:dyDescent="0.35">
      <c r="B131">
        <f t="shared" si="13"/>
        <v>7.6999999999999886</v>
      </c>
      <c r="C131">
        <f t="shared" si="7"/>
        <v>0</v>
      </c>
      <c r="D131">
        <f t="shared" si="8"/>
        <v>-604.78878374920225</v>
      </c>
      <c r="E131">
        <f t="shared" si="9"/>
        <v>-220.12511530276873</v>
      </c>
      <c r="F131">
        <f t="shared" si="10"/>
        <v>36287.327024952137</v>
      </c>
      <c r="G131">
        <f t="shared" si="11"/>
        <v>-1694.9633878313168</v>
      </c>
      <c r="H131">
        <f t="shared" si="12"/>
        <v>4656.8736348688508</v>
      </c>
    </row>
    <row r="132" spans="2:8" x14ac:dyDescent="0.35">
      <c r="B132">
        <f t="shared" si="13"/>
        <v>7.7999999999999883</v>
      </c>
      <c r="C132">
        <f t="shared" si="7"/>
        <v>0</v>
      </c>
      <c r="D132">
        <f t="shared" si="8"/>
        <v>-604.78878374920225</v>
      </c>
      <c r="E132">
        <f t="shared" si="9"/>
        <v>-220.12511530276873</v>
      </c>
      <c r="F132">
        <f t="shared" si="10"/>
        <v>36287.327024952137</v>
      </c>
      <c r="G132">
        <f t="shared" si="11"/>
        <v>-1716.9758993615935</v>
      </c>
      <c r="H132">
        <f t="shared" si="12"/>
        <v>4717.3525132437708</v>
      </c>
    </row>
    <row r="133" spans="2:8" x14ac:dyDescent="0.35">
      <c r="B133">
        <f t="shared" si="13"/>
        <v>7.8999999999999879</v>
      </c>
      <c r="C133">
        <f t="shared" si="7"/>
        <v>0</v>
      </c>
      <c r="D133">
        <f t="shared" si="8"/>
        <v>-604.78878374920225</v>
      </c>
      <c r="E133">
        <f t="shared" si="9"/>
        <v>-220.12511530276873</v>
      </c>
      <c r="F133">
        <f t="shared" si="10"/>
        <v>36287.327024952137</v>
      </c>
      <c r="G133">
        <f t="shared" si="11"/>
        <v>-1738.9884108918704</v>
      </c>
      <c r="H133">
        <f t="shared" si="12"/>
        <v>4777.8313916186908</v>
      </c>
    </row>
    <row r="134" spans="2:8" x14ac:dyDescent="0.35">
      <c r="B134">
        <f t="shared" si="13"/>
        <v>7.9999999999999876</v>
      </c>
      <c r="C134">
        <f t="shared" si="7"/>
        <v>0</v>
      </c>
      <c r="D134">
        <f t="shared" si="8"/>
        <v>-604.78878374920225</v>
      </c>
      <c r="E134">
        <f t="shared" si="9"/>
        <v>-220.12511530276873</v>
      </c>
      <c r="F134">
        <f t="shared" si="10"/>
        <v>36287.327024952137</v>
      </c>
      <c r="G134">
        <f t="shared" si="11"/>
        <v>-1761.0009224221471</v>
      </c>
      <c r="H134">
        <f t="shared" si="12"/>
        <v>4838.3102699936107</v>
      </c>
    </row>
    <row r="135" spans="2:8" x14ac:dyDescent="0.35">
      <c r="B135">
        <f t="shared" si="13"/>
        <v>8.0999999999999872</v>
      </c>
      <c r="C135">
        <f t="shared" si="7"/>
        <v>0</v>
      </c>
      <c r="D135">
        <f t="shared" si="8"/>
        <v>-604.78878374920225</v>
      </c>
      <c r="E135">
        <f t="shared" si="9"/>
        <v>-220.12511530276873</v>
      </c>
      <c r="F135">
        <f t="shared" si="10"/>
        <v>36287.327024952137</v>
      </c>
      <c r="G135">
        <f t="shared" si="11"/>
        <v>-1783.0134339524238</v>
      </c>
      <c r="H135">
        <f t="shared" si="12"/>
        <v>4898.7891483685307</v>
      </c>
    </row>
    <row r="136" spans="2:8" x14ac:dyDescent="0.35">
      <c r="B136">
        <f t="shared" si="13"/>
        <v>8.1999999999999869</v>
      </c>
      <c r="C136">
        <f t="shared" si="7"/>
        <v>0</v>
      </c>
      <c r="D136">
        <f t="shared" si="8"/>
        <v>-604.78878374920225</v>
      </c>
      <c r="E136">
        <f t="shared" si="9"/>
        <v>-220.12511530276873</v>
      </c>
      <c r="F136">
        <f t="shared" si="10"/>
        <v>36287.327024952137</v>
      </c>
      <c r="G136">
        <f t="shared" si="11"/>
        <v>-1805.0259454827008</v>
      </c>
      <c r="H136">
        <f t="shared" si="12"/>
        <v>4959.2680267434507</v>
      </c>
    </row>
    <row r="137" spans="2:8" x14ac:dyDescent="0.35">
      <c r="B137">
        <f t="shared" si="13"/>
        <v>8.2999999999999865</v>
      </c>
      <c r="C137">
        <f t="shared" si="7"/>
        <v>0</v>
      </c>
      <c r="D137">
        <f t="shared" si="8"/>
        <v>-604.78878374920225</v>
      </c>
      <c r="E137">
        <f t="shared" si="9"/>
        <v>-220.12511530276873</v>
      </c>
      <c r="F137">
        <f t="shared" si="10"/>
        <v>36287.327024952137</v>
      </c>
      <c r="G137">
        <f t="shared" si="11"/>
        <v>-1827.0384570129775</v>
      </c>
      <c r="H137">
        <f t="shared" si="12"/>
        <v>5019.7469051183707</v>
      </c>
    </row>
    <row r="138" spans="2:8" x14ac:dyDescent="0.35">
      <c r="B138">
        <f t="shared" si="13"/>
        <v>8.3999999999999861</v>
      </c>
      <c r="C138">
        <f t="shared" si="7"/>
        <v>0</v>
      </c>
      <c r="D138">
        <f t="shared" si="8"/>
        <v>-604.78878374920225</v>
      </c>
      <c r="E138">
        <f t="shared" si="9"/>
        <v>-220.12511530276873</v>
      </c>
      <c r="F138">
        <f t="shared" si="10"/>
        <v>36287.327024952137</v>
      </c>
      <c r="G138">
        <f t="shared" si="11"/>
        <v>-1849.0509685432544</v>
      </c>
      <c r="H138">
        <f t="shared" si="12"/>
        <v>5080.2257834932907</v>
      </c>
    </row>
    <row r="139" spans="2:8" x14ac:dyDescent="0.35">
      <c r="B139">
        <f t="shared" si="13"/>
        <v>8.4999999999999858</v>
      </c>
      <c r="C139">
        <f t="shared" si="7"/>
        <v>0</v>
      </c>
      <c r="D139">
        <f t="shared" si="8"/>
        <v>-604.78878374920225</v>
      </c>
      <c r="E139">
        <f t="shared" si="9"/>
        <v>-220.12511530276873</v>
      </c>
      <c r="F139">
        <f t="shared" si="10"/>
        <v>36287.327024952137</v>
      </c>
      <c r="G139">
        <f t="shared" si="11"/>
        <v>-1871.0634800735311</v>
      </c>
      <c r="H139">
        <f t="shared" si="12"/>
        <v>5140.7046618682107</v>
      </c>
    </row>
    <row r="140" spans="2:8" x14ac:dyDescent="0.35">
      <c r="B140">
        <f t="shared" si="13"/>
        <v>8.5999999999999854</v>
      </c>
      <c r="C140">
        <f t="shared" si="7"/>
        <v>0</v>
      </c>
      <c r="D140">
        <f t="shared" si="8"/>
        <v>-604.78878374920225</v>
      </c>
      <c r="E140">
        <f t="shared" si="9"/>
        <v>-220.12511530276873</v>
      </c>
      <c r="F140">
        <f t="shared" si="10"/>
        <v>36287.327024952137</v>
      </c>
      <c r="G140">
        <f t="shared" si="11"/>
        <v>-1893.075991603808</v>
      </c>
      <c r="H140">
        <f t="shared" si="12"/>
        <v>5201.1835402431307</v>
      </c>
    </row>
    <row r="141" spans="2:8" x14ac:dyDescent="0.35">
      <c r="B141">
        <f t="shared" si="13"/>
        <v>8.6999999999999851</v>
      </c>
      <c r="C141">
        <f t="shared" si="7"/>
        <v>0</v>
      </c>
      <c r="D141">
        <f t="shared" si="8"/>
        <v>-604.78878374920225</v>
      </c>
      <c r="E141">
        <f t="shared" si="9"/>
        <v>-220.12511530276873</v>
      </c>
      <c r="F141">
        <f t="shared" si="10"/>
        <v>36287.327024952137</v>
      </c>
      <c r="G141">
        <f t="shared" si="11"/>
        <v>-1915.0885031340847</v>
      </c>
      <c r="H141">
        <f t="shared" si="12"/>
        <v>5261.6624186180507</v>
      </c>
    </row>
    <row r="142" spans="2:8" x14ac:dyDescent="0.35">
      <c r="B142">
        <f t="shared" si="13"/>
        <v>8.7999999999999847</v>
      </c>
      <c r="C142">
        <f t="shared" si="7"/>
        <v>0</v>
      </c>
      <c r="D142">
        <f t="shared" si="8"/>
        <v>-604.78878374920225</v>
      </c>
      <c r="E142">
        <f t="shared" si="9"/>
        <v>-220.12511530276873</v>
      </c>
      <c r="F142">
        <f t="shared" si="10"/>
        <v>36287.327024952137</v>
      </c>
      <c r="G142">
        <f t="shared" si="11"/>
        <v>-1937.1010146643614</v>
      </c>
      <c r="H142">
        <f t="shared" si="12"/>
        <v>5322.1412969929706</v>
      </c>
    </row>
    <row r="143" spans="2:8" x14ac:dyDescent="0.35">
      <c r="B143">
        <f t="shared" si="13"/>
        <v>8.8999999999999844</v>
      </c>
      <c r="C143">
        <f t="shared" si="7"/>
        <v>0</v>
      </c>
      <c r="D143">
        <f t="shared" si="8"/>
        <v>-604.78878374920225</v>
      </c>
      <c r="E143">
        <f t="shared" si="9"/>
        <v>-220.12511530276873</v>
      </c>
      <c r="F143">
        <f t="shared" si="10"/>
        <v>36287.327024952137</v>
      </c>
      <c r="G143">
        <f t="shared" si="11"/>
        <v>-1959.1135261946383</v>
      </c>
      <c r="H143">
        <f t="shared" si="12"/>
        <v>5382.6201753678906</v>
      </c>
    </row>
    <row r="144" spans="2:8" x14ac:dyDescent="0.35">
      <c r="B144">
        <f t="shared" si="13"/>
        <v>8.999999999999984</v>
      </c>
      <c r="C144">
        <f t="shared" si="7"/>
        <v>0</v>
      </c>
      <c r="D144">
        <f t="shared" si="8"/>
        <v>-604.78878374920225</v>
      </c>
      <c r="E144">
        <f t="shared" si="9"/>
        <v>-220.12511530276873</v>
      </c>
      <c r="F144">
        <f t="shared" si="10"/>
        <v>36287.327024952137</v>
      </c>
      <c r="G144">
        <f t="shared" si="11"/>
        <v>-1981.126037724915</v>
      </c>
      <c r="H144">
        <f t="shared" si="12"/>
        <v>5443.0990537428106</v>
      </c>
    </row>
    <row r="145" spans="2:8" x14ac:dyDescent="0.35">
      <c r="B145">
        <f t="shared" si="13"/>
        <v>9.0999999999999837</v>
      </c>
      <c r="C145">
        <f t="shared" si="7"/>
        <v>0</v>
      </c>
      <c r="D145">
        <f t="shared" si="8"/>
        <v>-604.78878374920225</v>
      </c>
      <c r="E145">
        <f t="shared" si="9"/>
        <v>-220.12511530276873</v>
      </c>
      <c r="F145">
        <f t="shared" si="10"/>
        <v>36287.327024952137</v>
      </c>
      <c r="G145">
        <f t="shared" si="11"/>
        <v>-2003.1385492551919</v>
      </c>
      <c r="H145">
        <f t="shared" si="12"/>
        <v>5503.5779321177306</v>
      </c>
    </row>
    <row r="146" spans="2:8" x14ac:dyDescent="0.35">
      <c r="B146">
        <f t="shared" si="13"/>
        <v>9.1999999999999833</v>
      </c>
      <c r="C146">
        <f t="shared" si="7"/>
        <v>0</v>
      </c>
      <c r="D146">
        <f t="shared" si="8"/>
        <v>-604.78878374920225</v>
      </c>
      <c r="E146">
        <f t="shared" si="9"/>
        <v>-220.12511530276873</v>
      </c>
      <c r="F146">
        <f t="shared" si="10"/>
        <v>36287.327024952137</v>
      </c>
      <c r="G146">
        <f t="shared" si="11"/>
        <v>-2025.1510607854686</v>
      </c>
      <c r="H146">
        <f t="shared" si="12"/>
        <v>5564.0568104926506</v>
      </c>
    </row>
    <row r="147" spans="2:8" x14ac:dyDescent="0.35">
      <c r="B147">
        <f t="shared" si="13"/>
        <v>9.2999999999999829</v>
      </c>
      <c r="C147">
        <f t="shared" si="7"/>
        <v>0</v>
      </c>
      <c r="D147">
        <f t="shared" si="8"/>
        <v>-604.78878374920225</v>
      </c>
      <c r="E147">
        <f t="shared" si="9"/>
        <v>-220.12511530276873</v>
      </c>
      <c r="F147">
        <f t="shared" si="10"/>
        <v>36287.327024952137</v>
      </c>
      <c r="G147">
        <f t="shared" si="11"/>
        <v>-2047.1635723157456</v>
      </c>
      <c r="H147">
        <f t="shared" si="12"/>
        <v>5624.5356888675706</v>
      </c>
    </row>
    <row r="148" spans="2:8" x14ac:dyDescent="0.35">
      <c r="B148">
        <f t="shared" si="13"/>
        <v>9.3999999999999826</v>
      </c>
      <c r="C148">
        <f t="shared" si="7"/>
        <v>0</v>
      </c>
      <c r="D148">
        <f t="shared" si="8"/>
        <v>-604.78878374920225</v>
      </c>
      <c r="E148">
        <f t="shared" si="9"/>
        <v>-220.12511530276873</v>
      </c>
      <c r="F148">
        <f t="shared" si="10"/>
        <v>36287.327024952137</v>
      </c>
      <c r="G148">
        <f t="shared" si="11"/>
        <v>-2069.1760838460223</v>
      </c>
      <c r="H148">
        <f t="shared" si="12"/>
        <v>5685.0145672424906</v>
      </c>
    </row>
    <row r="149" spans="2:8" x14ac:dyDescent="0.35">
      <c r="B149">
        <f t="shared" si="13"/>
        <v>9.4999999999999822</v>
      </c>
      <c r="C149">
        <f t="shared" si="7"/>
        <v>0</v>
      </c>
      <c r="D149">
        <f t="shared" si="8"/>
        <v>-604.78878374920225</v>
      </c>
      <c r="E149">
        <f t="shared" si="9"/>
        <v>-220.12511530276873</v>
      </c>
      <c r="F149">
        <f t="shared" si="10"/>
        <v>36287.327024952137</v>
      </c>
      <c r="G149">
        <f t="shared" si="11"/>
        <v>-2091.188595376299</v>
      </c>
      <c r="H149">
        <f t="shared" si="12"/>
        <v>5745.4934456174105</v>
      </c>
    </row>
    <row r="150" spans="2:8" x14ac:dyDescent="0.35">
      <c r="B150">
        <f t="shared" si="13"/>
        <v>9.5999999999999819</v>
      </c>
      <c r="C150">
        <f t="shared" si="7"/>
        <v>0</v>
      </c>
      <c r="D150">
        <f t="shared" si="8"/>
        <v>-604.78878374920225</v>
      </c>
      <c r="E150">
        <f t="shared" si="9"/>
        <v>-220.12511530276873</v>
      </c>
      <c r="F150">
        <f t="shared" si="10"/>
        <v>36287.327024952137</v>
      </c>
      <c r="G150">
        <f t="shared" si="11"/>
        <v>-2113.2011069065757</v>
      </c>
      <c r="H150">
        <f t="shared" si="12"/>
        <v>5805.9723239923305</v>
      </c>
    </row>
    <row r="151" spans="2:8" x14ac:dyDescent="0.35">
      <c r="B151">
        <f t="shared" si="13"/>
        <v>9.6999999999999815</v>
      </c>
      <c r="C151">
        <f t="shared" si="7"/>
        <v>0</v>
      </c>
      <c r="D151">
        <f t="shared" si="8"/>
        <v>-604.78878374920225</v>
      </c>
      <c r="E151">
        <f t="shared" si="9"/>
        <v>-220.12511530276873</v>
      </c>
      <c r="F151">
        <f t="shared" si="10"/>
        <v>36287.327024952137</v>
      </c>
      <c r="G151">
        <f t="shared" si="11"/>
        <v>-2135.2136184368528</v>
      </c>
      <c r="H151">
        <f t="shared" si="12"/>
        <v>5866.4512023672505</v>
      </c>
    </row>
    <row r="152" spans="2:8" x14ac:dyDescent="0.35">
      <c r="B152">
        <f t="shared" si="13"/>
        <v>9.7999999999999812</v>
      </c>
      <c r="C152">
        <f t="shared" si="7"/>
        <v>0</v>
      </c>
      <c r="D152">
        <f t="shared" si="8"/>
        <v>-604.78878374920225</v>
      </c>
      <c r="E152">
        <f t="shared" si="9"/>
        <v>-220.12511530276873</v>
      </c>
      <c r="F152">
        <f t="shared" si="10"/>
        <v>36287.327024952137</v>
      </c>
      <c r="G152">
        <f t="shared" si="11"/>
        <v>-2157.2261299671295</v>
      </c>
      <c r="H152">
        <f t="shared" si="12"/>
        <v>5926.9300807421705</v>
      </c>
    </row>
    <row r="153" spans="2:8" x14ac:dyDescent="0.35">
      <c r="B153">
        <f t="shared" si="13"/>
        <v>9.8999999999999808</v>
      </c>
      <c r="C153">
        <f t="shared" si="7"/>
        <v>0</v>
      </c>
      <c r="D153">
        <f t="shared" si="8"/>
        <v>-604.78878374920225</v>
      </c>
      <c r="E153">
        <f t="shared" si="9"/>
        <v>-220.12511530276873</v>
      </c>
      <c r="F153">
        <f t="shared" si="10"/>
        <v>36287.327024952137</v>
      </c>
      <c r="G153">
        <f t="shared" si="11"/>
        <v>-2179.2386414974062</v>
      </c>
      <c r="H153">
        <f t="shared" si="12"/>
        <v>5987.4089591170905</v>
      </c>
    </row>
    <row r="154" spans="2:8" x14ac:dyDescent="0.35">
      <c r="B154">
        <f t="shared" si="13"/>
        <v>9.9999999999999805</v>
      </c>
      <c r="C154">
        <f t="shared" si="7"/>
        <v>0</v>
      </c>
      <c r="D154">
        <f t="shared" si="8"/>
        <v>-604.78878374920225</v>
      </c>
      <c r="E154">
        <f t="shared" si="9"/>
        <v>-220.12511530276873</v>
      </c>
      <c r="F154">
        <f t="shared" si="10"/>
        <v>36287.327024952137</v>
      </c>
      <c r="G154">
        <f t="shared" si="11"/>
        <v>-2201.2511530276829</v>
      </c>
      <c r="H154">
        <f t="shared" si="12"/>
        <v>6047.8878374920105</v>
      </c>
    </row>
    <row r="155" spans="2:8" x14ac:dyDescent="0.35">
      <c r="B155">
        <f t="shared" si="13"/>
        <v>10.09999999999998</v>
      </c>
      <c r="C155">
        <f t="shared" si="7"/>
        <v>0</v>
      </c>
      <c r="D155">
        <f t="shared" si="8"/>
        <v>-604.78878374920225</v>
      </c>
      <c r="E155">
        <f t="shared" si="9"/>
        <v>-220.12511530276873</v>
      </c>
      <c r="F155">
        <f t="shared" si="10"/>
        <v>36287.327024952137</v>
      </c>
      <c r="G155">
        <f t="shared" si="11"/>
        <v>-2223.2636645579601</v>
      </c>
      <c r="H155">
        <f t="shared" si="12"/>
        <v>6108.3667158669305</v>
      </c>
    </row>
    <row r="156" spans="2:8" x14ac:dyDescent="0.35">
      <c r="B156">
        <f t="shared" si="13"/>
        <v>10.19999999999998</v>
      </c>
      <c r="C156">
        <f t="shared" si="7"/>
        <v>0</v>
      </c>
      <c r="D156">
        <f t="shared" si="8"/>
        <v>-604.78878374920225</v>
      </c>
      <c r="E156">
        <f t="shared" si="9"/>
        <v>-220.12511530276873</v>
      </c>
      <c r="F156">
        <f t="shared" si="10"/>
        <v>36287.327024952137</v>
      </c>
      <c r="G156">
        <f t="shared" si="11"/>
        <v>-2245.2761760882368</v>
      </c>
      <c r="H156">
        <f t="shared" si="12"/>
        <v>6168.8455942418504</v>
      </c>
    </row>
    <row r="157" spans="2:8" x14ac:dyDescent="0.35">
      <c r="B157">
        <f t="shared" si="13"/>
        <v>10.299999999999979</v>
      </c>
      <c r="C157">
        <f t="shared" si="7"/>
        <v>0</v>
      </c>
      <c r="D157">
        <f t="shared" si="8"/>
        <v>-604.78878374920225</v>
      </c>
      <c r="E157">
        <f t="shared" si="9"/>
        <v>-220.12511530276873</v>
      </c>
      <c r="F157">
        <f t="shared" si="10"/>
        <v>36287.327024952137</v>
      </c>
      <c r="G157">
        <f t="shared" si="11"/>
        <v>-2267.2886876185134</v>
      </c>
      <c r="H157">
        <f t="shared" si="12"/>
        <v>6229.3244726167704</v>
      </c>
    </row>
    <row r="158" spans="2:8" x14ac:dyDescent="0.35">
      <c r="B158">
        <f t="shared" si="13"/>
        <v>10.399999999999979</v>
      </c>
      <c r="C158">
        <f t="shared" si="7"/>
        <v>0</v>
      </c>
      <c r="D158">
        <f t="shared" si="8"/>
        <v>-604.78878374920225</v>
      </c>
      <c r="E158">
        <f t="shared" si="9"/>
        <v>-220.12511530276873</v>
      </c>
      <c r="F158">
        <f t="shared" si="10"/>
        <v>36287.327024952137</v>
      </c>
      <c r="G158">
        <f t="shared" si="11"/>
        <v>-2289.3011991487901</v>
      </c>
      <c r="H158">
        <f t="shared" si="12"/>
        <v>6289.8033509916904</v>
      </c>
    </row>
    <row r="159" spans="2:8" x14ac:dyDescent="0.35">
      <c r="B159">
        <f t="shared" si="13"/>
        <v>10.499999999999979</v>
      </c>
      <c r="C159">
        <f t="shared" si="7"/>
        <v>0</v>
      </c>
      <c r="D159">
        <f t="shared" si="8"/>
        <v>-604.78878374920225</v>
      </c>
      <c r="E159">
        <f t="shared" si="9"/>
        <v>-220.12511530276873</v>
      </c>
      <c r="F159">
        <f t="shared" si="10"/>
        <v>36287.327024952137</v>
      </c>
      <c r="G159">
        <f t="shared" si="11"/>
        <v>-2311.3137106790668</v>
      </c>
      <c r="H159">
        <f t="shared" si="12"/>
        <v>6350.2822293666104</v>
      </c>
    </row>
    <row r="160" spans="2:8" x14ac:dyDescent="0.35">
      <c r="B160">
        <f t="shared" si="13"/>
        <v>10.599999999999978</v>
      </c>
      <c r="C160">
        <f t="shared" si="7"/>
        <v>0</v>
      </c>
      <c r="D160">
        <f t="shared" si="8"/>
        <v>-604.78878374920225</v>
      </c>
      <c r="E160">
        <f t="shared" si="9"/>
        <v>-220.12511530276873</v>
      </c>
      <c r="F160">
        <f t="shared" si="10"/>
        <v>36287.327024952137</v>
      </c>
      <c r="G160">
        <f t="shared" si="11"/>
        <v>-2333.326222209344</v>
      </c>
      <c r="H160">
        <f t="shared" si="12"/>
        <v>6410.7611077415304</v>
      </c>
    </row>
    <row r="161" spans="2:8" x14ac:dyDescent="0.35">
      <c r="B161">
        <f t="shared" si="13"/>
        <v>10.699999999999978</v>
      </c>
      <c r="C161">
        <f t="shared" si="7"/>
        <v>0</v>
      </c>
      <c r="D161">
        <f t="shared" si="8"/>
        <v>-604.78878374920225</v>
      </c>
      <c r="E161">
        <f t="shared" si="9"/>
        <v>-220.12511530276873</v>
      </c>
      <c r="F161">
        <f t="shared" si="10"/>
        <v>36287.327024952137</v>
      </c>
      <c r="G161">
        <f t="shared" si="11"/>
        <v>-2355.3387337396207</v>
      </c>
      <c r="H161">
        <f t="shared" si="12"/>
        <v>6471.2399861164504</v>
      </c>
    </row>
    <row r="162" spans="2:8" x14ac:dyDescent="0.35">
      <c r="B162">
        <f t="shared" si="13"/>
        <v>10.799999999999978</v>
      </c>
      <c r="C162">
        <f t="shared" si="7"/>
        <v>0</v>
      </c>
      <c r="D162">
        <f t="shared" si="8"/>
        <v>-604.78878374920225</v>
      </c>
      <c r="E162">
        <f t="shared" si="9"/>
        <v>-220.12511530276873</v>
      </c>
      <c r="F162">
        <f t="shared" si="10"/>
        <v>36287.327024952137</v>
      </c>
      <c r="G162">
        <f t="shared" si="11"/>
        <v>-2377.3512452698974</v>
      </c>
      <c r="H162">
        <f t="shared" si="12"/>
        <v>6531.7188644913704</v>
      </c>
    </row>
    <row r="163" spans="2:8" x14ac:dyDescent="0.35">
      <c r="B163">
        <f t="shared" si="13"/>
        <v>10.899999999999977</v>
      </c>
      <c r="C163">
        <f t="shared" si="7"/>
        <v>0</v>
      </c>
      <c r="D163">
        <f t="shared" si="8"/>
        <v>-604.78878374920225</v>
      </c>
      <c r="E163">
        <f t="shared" si="9"/>
        <v>-220.12511530276873</v>
      </c>
      <c r="F163">
        <f t="shared" si="10"/>
        <v>36287.327024952137</v>
      </c>
      <c r="G163">
        <f t="shared" si="11"/>
        <v>-2399.3637568001741</v>
      </c>
      <c r="H163">
        <f t="shared" si="12"/>
        <v>6592.1977428662904</v>
      </c>
    </row>
    <row r="164" spans="2:8" x14ac:dyDescent="0.35">
      <c r="B164">
        <f t="shared" si="13"/>
        <v>10.999999999999977</v>
      </c>
      <c r="C164">
        <f t="shared" si="7"/>
        <v>0</v>
      </c>
      <c r="D164">
        <f t="shared" si="8"/>
        <v>-604.78878374920225</v>
      </c>
      <c r="E164">
        <f t="shared" si="9"/>
        <v>-220.12511530276873</v>
      </c>
      <c r="F164">
        <f t="shared" si="10"/>
        <v>36287.327024952137</v>
      </c>
      <c r="G164">
        <f t="shared" si="11"/>
        <v>-2421.3762683304508</v>
      </c>
      <c r="H164">
        <f t="shared" si="12"/>
        <v>6652.6766212412113</v>
      </c>
    </row>
    <row r="165" spans="2:8" x14ac:dyDescent="0.35">
      <c r="B165">
        <f t="shared" si="13"/>
        <v>11.099999999999977</v>
      </c>
      <c r="C165">
        <f t="shared" si="7"/>
        <v>0</v>
      </c>
      <c r="D165">
        <f t="shared" si="8"/>
        <v>-604.78878374920225</v>
      </c>
      <c r="E165">
        <f t="shared" si="9"/>
        <v>-220.12511530276873</v>
      </c>
      <c r="F165">
        <f t="shared" si="10"/>
        <v>36287.327024952137</v>
      </c>
      <c r="G165">
        <f t="shared" si="11"/>
        <v>-2443.3887798607279</v>
      </c>
      <c r="H165">
        <f t="shared" si="12"/>
        <v>6713.1554996161312</v>
      </c>
    </row>
    <row r="166" spans="2:8" x14ac:dyDescent="0.35">
      <c r="B166">
        <f t="shared" si="13"/>
        <v>11.199999999999976</v>
      </c>
      <c r="C166">
        <f t="shared" si="7"/>
        <v>0</v>
      </c>
      <c r="D166">
        <f t="shared" si="8"/>
        <v>-604.78878374920225</v>
      </c>
      <c r="E166">
        <f t="shared" si="9"/>
        <v>-220.12511530276873</v>
      </c>
      <c r="F166">
        <f t="shared" si="10"/>
        <v>36287.327024952137</v>
      </c>
      <c r="G166">
        <f t="shared" si="11"/>
        <v>-2465.4012913910046</v>
      </c>
      <c r="H166">
        <f t="shared" si="12"/>
        <v>6773.6343779910512</v>
      </c>
    </row>
    <row r="167" spans="2:8" x14ac:dyDescent="0.35">
      <c r="B167">
        <f t="shared" si="13"/>
        <v>11.299999999999976</v>
      </c>
      <c r="C167">
        <f t="shared" si="7"/>
        <v>0</v>
      </c>
      <c r="D167">
        <f t="shared" si="8"/>
        <v>-604.78878374920225</v>
      </c>
      <c r="E167">
        <f t="shared" si="9"/>
        <v>-220.12511530276873</v>
      </c>
      <c r="F167">
        <f t="shared" si="10"/>
        <v>36287.327024952137</v>
      </c>
      <c r="G167">
        <f t="shared" si="11"/>
        <v>-2487.4138029212813</v>
      </c>
      <c r="H167">
        <f t="shared" si="12"/>
        <v>6834.1132563659712</v>
      </c>
    </row>
    <row r="168" spans="2:8" x14ac:dyDescent="0.35">
      <c r="B168">
        <f t="shared" si="13"/>
        <v>11.399999999999975</v>
      </c>
      <c r="C168">
        <f t="shared" si="7"/>
        <v>0</v>
      </c>
      <c r="D168">
        <f t="shared" si="8"/>
        <v>-604.78878374920225</v>
      </c>
      <c r="E168">
        <f t="shared" si="9"/>
        <v>-220.12511530276873</v>
      </c>
      <c r="F168">
        <f t="shared" si="10"/>
        <v>36287.327024952137</v>
      </c>
      <c r="G168">
        <f t="shared" si="11"/>
        <v>-2509.426314451558</v>
      </c>
      <c r="H168">
        <f t="shared" si="12"/>
        <v>6894.5921347408912</v>
      </c>
    </row>
    <row r="169" spans="2:8" x14ac:dyDescent="0.35">
      <c r="B169">
        <f t="shared" si="13"/>
        <v>11.499999999999975</v>
      </c>
      <c r="C169">
        <f t="shared" si="7"/>
        <v>0</v>
      </c>
      <c r="D169">
        <f t="shared" si="8"/>
        <v>-604.78878374920225</v>
      </c>
      <c r="E169">
        <f t="shared" si="9"/>
        <v>-220.12511530276873</v>
      </c>
      <c r="F169">
        <f t="shared" si="10"/>
        <v>36287.327024952137</v>
      </c>
      <c r="G169">
        <f t="shared" si="11"/>
        <v>-2531.4388259818352</v>
      </c>
      <c r="H169">
        <f t="shared" si="12"/>
        <v>6955.0710131158112</v>
      </c>
    </row>
    <row r="170" spans="2:8" x14ac:dyDescent="0.35">
      <c r="B170">
        <f t="shared" si="13"/>
        <v>11.599999999999975</v>
      </c>
      <c r="C170">
        <f t="shared" si="7"/>
        <v>0</v>
      </c>
      <c r="D170">
        <f t="shared" si="8"/>
        <v>-604.78878374920225</v>
      </c>
      <c r="E170">
        <f t="shared" si="9"/>
        <v>-220.12511530276873</v>
      </c>
      <c r="F170">
        <f t="shared" si="10"/>
        <v>36287.327024952137</v>
      </c>
      <c r="G170">
        <f t="shared" si="11"/>
        <v>-2553.4513375121119</v>
      </c>
      <c r="H170">
        <f t="shared" si="12"/>
        <v>7015.5498914907312</v>
      </c>
    </row>
    <row r="171" spans="2:8" x14ac:dyDescent="0.35">
      <c r="B171">
        <f t="shared" si="13"/>
        <v>11.699999999999974</v>
      </c>
      <c r="C171">
        <f t="shared" si="7"/>
        <v>0</v>
      </c>
      <c r="D171">
        <f t="shared" si="8"/>
        <v>-604.78878374920225</v>
      </c>
      <c r="E171">
        <f t="shared" si="9"/>
        <v>-220.12511530276873</v>
      </c>
      <c r="F171">
        <f t="shared" si="10"/>
        <v>36287.327024952137</v>
      </c>
      <c r="G171">
        <f t="shared" si="11"/>
        <v>-2575.4638490423886</v>
      </c>
      <c r="H171">
        <f t="shared" si="12"/>
        <v>7076.0287698656512</v>
      </c>
    </row>
    <row r="172" spans="2:8" x14ac:dyDescent="0.35">
      <c r="B172">
        <f t="shared" si="13"/>
        <v>11.799999999999974</v>
      </c>
      <c r="C172">
        <f t="shared" si="7"/>
        <v>0</v>
      </c>
      <c r="D172">
        <f t="shared" si="8"/>
        <v>-604.78878374920225</v>
      </c>
      <c r="E172">
        <f t="shared" si="9"/>
        <v>-220.12511530276873</v>
      </c>
      <c r="F172">
        <f t="shared" si="10"/>
        <v>36287.327024952137</v>
      </c>
      <c r="G172">
        <f t="shared" si="11"/>
        <v>-2597.4763605726653</v>
      </c>
      <c r="H172">
        <f t="shared" si="12"/>
        <v>7136.5076482405711</v>
      </c>
    </row>
    <row r="173" spans="2:8" x14ac:dyDescent="0.35">
      <c r="B173">
        <f t="shared" si="13"/>
        <v>11.899999999999974</v>
      </c>
      <c r="C173">
        <f t="shared" si="7"/>
        <v>0</v>
      </c>
      <c r="D173">
        <f t="shared" si="8"/>
        <v>-604.78878374920225</v>
      </c>
      <c r="E173">
        <f t="shared" si="9"/>
        <v>-220.12511530276873</v>
      </c>
      <c r="F173">
        <f t="shared" si="10"/>
        <v>36287.327024952137</v>
      </c>
      <c r="G173">
        <f t="shared" si="11"/>
        <v>-2619.488872102942</v>
      </c>
      <c r="H173">
        <f t="shared" si="12"/>
        <v>7196.9865266154911</v>
      </c>
    </row>
    <row r="174" spans="2:8" x14ac:dyDescent="0.35">
      <c r="B174">
        <f t="shared" si="13"/>
        <v>11.999999999999973</v>
      </c>
      <c r="C174">
        <f t="shared" si="7"/>
        <v>0</v>
      </c>
      <c r="D174">
        <f t="shared" si="8"/>
        <v>-604.78878374920225</v>
      </c>
      <c r="E174">
        <f t="shared" si="9"/>
        <v>-220.12511530276873</v>
      </c>
      <c r="F174">
        <f t="shared" si="10"/>
        <v>36287.327024952137</v>
      </c>
      <c r="G174">
        <f t="shared" si="11"/>
        <v>-2641.5013836332191</v>
      </c>
      <c r="H174">
        <f t="shared" si="12"/>
        <v>7257.4654049904111</v>
      </c>
    </row>
    <row r="175" spans="2:8" x14ac:dyDescent="0.35">
      <c r="B175">
        <f t="shared" si="13"/>
        <v>12.099999999999973</v>
      </c>
      <c r="C175">
        <f t="shared" si="7"/>
        <v>0</v>
      </c>
      <c r="D175">
        <f t="shared" si="8"/>
        <v>-604.78878374920225</v>
      </c>
      <c r="E175">
        <f t="shared" si="9"/>
        <v>-220.12511530276873</v>
      </c>
      <c r="F175">
        <f t="shared" si="10"/>
        <v>36287.327024952137</v>
      </c>
      <c r="G175">
        <f t="shared" si="11"/>
        <v>-2663.5138951634958</v>
      </c>
      <c r="H175">
        <f t="shared" si="12"/>
        <v>7317.9442833653311</v>
      </c>
    </row>
    <row r="176" spans="2:8" x14ac:dyDescent="0.35">
      <c r="B176">
        <f t="shared" si="13"/>
        <v>12.199999999999973</v>
      </c>
      <c r="C176">
        <f t="shared" si="7"/>
        <v>0</v>
      </c>
      <c r="D176">
        <f t="shared" si="8"/>
        <v>-604.78878374920225</v>
      </c>
      <c r="E176">
        <f t="shared" si="9"/>
        <v>-220.12511530276873</v>
      </c>
      <c r="F176">
        <f t="shared" si="10"/>
        <v>36287.327024952137</v>
      </c>
      <c r="G176">
        <f t="shared" si="11"/>
        <v>-2685.5264066937725</v>
      </c>
      <c r="H176">
        <f t="shared" si="12"/>
        <v>7378.4231617402511</v>
      </c>
    </row>
    <row r="177" spans="2:8" x14ac:dyDescent="0.35">
      <c r="B177">
        <f t="shared" si="13"/>
        <v>12.299999999999972</v>
      </c>
      <c r="C177">
        <f t="shared" si="7"/>
        <v>0</v>
      </c>
      <c r="D177">
        <f t="shared" si="8"/>
        <v>-604.78878374920225</v>
      </c>
      <c r="E177">
        <f t="shared" si="9"/>
        <v>-220.12511530276873</v>
      </c>
      <c r="F177">
        <f t="shared" si="10"/>
        <v>36287.327024952137</v>
      </c>
      <c r="G177">
        <f t="shared" si="11"/>
        <v>-2707.5389182240492</v>
      </c>
      <c r="H177">
        <f t="shared" si="12"/>
        <v>7438.9020401151711</v>
      </c>
    </row>
    <row r="178" spans="2:8" x14ac:dyDescent="0.35">
      <c r="B178">
        <f t="shared" si="13"/>
        <v>12.399999999999972</v>
      </c>
      <c r="C178">
        <f t="shared" si="7"/>
        <v>0</v>
      </c>
      <c r="D178">
        <f t="shared" si="8"/>
        <v>-604.78878374920225</v>
      </c>
      <c r="E178">
        <f t="shared" si="9"/>
        <v>-220.12511530276873</v>
      </c>
      <c r="F178">
        <f t="shared" si="10"/>
        <v>36287.327024952137</v>
      </c>
      <c r="G178">
        <f t="shared" si="11"/>
        <v>-2729.5514297543259</v>
      </c>
      <c r="H178">
        <f t="shared" si="12"/>
        <v>7499.3809184900911</v>
      </c>
    </row>
    <row r="179" spans="2:8" x14ac:dyDescent="0.35">
      <c r="B179">
        <f t="shared" si="13"/>
        <v>12.499999999999972</v>
      </c>
      <c r="C179">
        <f t="shared" si="7"/>
        <v>0</v>
      </c>
      <c r="D179">
        <f t="shared" si="8"/>
        <v>-604.78878374920225</v>
      </c>
      <c r="E179">
        <f t="shared" si="9"/>
        <v>-220.12511530276873</v>
      </c>
      <c r="F179">
        <f t="shared" si="10"/>
        <v>36287.327024952137</v>
      </c>
      <c r="G179">
        <f t="shared" si="11"/>
        <v>-2751.5639412846031</v>
      </c>
      <c r="H179">
        <f t="shared" si="12"/>
        <v>7559.859796865011</v>
      </c>
    </row>
    <row r="180" spans="2:8" x14ac:dyDescent="0.35">
      <c r="B180">
        <f t="shared" si="13"/>
        <v>12.599999999999971</v>
      </c>
      <c r="C180">
        <f t="shared" si="7"/>
        <v>0</v>
      </c>
      <c r="D180">
        <f t="shared" si="8"/>
        <v>-604.78878374920225</v>
      </c>
      <c r="E180">
        <f t="shared" si="9"/>
        <v>-220.12511530276873</v>
      </c>
      <c r="F180">
        <f t="shared" si="10"/>
        <v>36287.327024952137</v>
      </c>
      <c r="G180">
        <f t="shared" si="11"/>
        <v>-2773.5764528148798</v>
      </c>
      <c r="H180">
        <f t="shared" si="12"/>
        <v>7620.338675239931</v>
      </c>
    </row>
    <row r="181" spans="2:8" x14ac:dyDescent="0.35">
      <c r="B181">
        <f t="shared" si="13"/>
        <v>12.699999999999971</v>
      </c>
      <c r="C181">
        <f t="shared" si="7"/>
        <v>0</v>
      </c>
      <c r="D181">
        <f t="shared" si="8"/>
        <v>-604.78878374920225</v>
      </c>
      <c r="E181">
        <f t="shared" si="9"/>
        <v>-220.12511530276873</v>
      </c>
      <c r="F181">
        <f t="shared" si="10"/>
        <v>36287.327024952137</v>
      </c>
      <c r="G181">
        <f t="shared" si="11"/>
        <v>-2795.5889643451565</v>
      </c>
      <c r="H181">
        <f t="shared" si="12"/>
        <v>7680.817553614851</v>
      </c>
    </row>
    <row r="182" spans="2:8" x14ac:dyDescent="0.35">
      <c r="B182">
        <f t="shared" si="13"/>
        <v>12.799999999999971</v>
      </c>
      <c r="C182">
        <f t="shared" si="7"/>
        <v>0</v>
      </c>
      <c r="D182">
        <f t="shared" si="8"/>
        <v>-604.78878374920225</v>
      </c>
      <c r="E182">
        <f t="shared" si="9"/>
        <v>-220.12511530276873</v>
      </c>
      <c r="F182">
        <f t="shared" si="10"/>
        <v>36287.327024952137</v>
      </c>
      <c r="G182">
        <f t="shared" si="11"/>
        <v>-2817.6014758754332</v>
      </c>
      <c r="H182">
        <f t="shared" si="12"/>
        <v>7741.296431989771</v>
      </c>
    </row>
    <row r="183" spans="2:8" x14ac:dyDescent="0.35">
      <c r="B183">
        <f t="shared" si="13"/>
        <v>12.89999999999997</v>
      </c>
      <c r="C183">
        <f t="shared" ref="C183:C246" si="14">IF(B183&lt;$B$41,0,IF(AND($B$41&lt;=B183,B183&lt;$B$41+$G$8),$B$15,$B$15+$B$12))</f>
        <v>0</v>
      </c>
      <c r="D183">
        <f t="shared" ref="D183:D246" si="15">IF(B183&lt;$B$41,$B$13,IF(AND($B$41&lt;=B183,B183&lt;$B$41+$G$8),$B$13+$B$16,$B$13+$B$16+$B$10))</f>
        <v>-604.78878374920225</v>
      </c>
      <c r="E183">
        <f t="shared" ref="E183:E246" si="16">IF(B183&lt;$B$41,$B$14,IF(AND($B$41&lt;=B183,B183&lt;$B$41+$G$8),$B$14+$B$17,$B$14+$B$17+$B$11))</f>
        <v>-220.12511530276873</v>
      </c>
      <c r="F183">
        <f t="shared" ref="F183:F246" si="17">IF(B183&lt;$B$41,-$G$6*$B$13,IF(AND($B$41&lt;=B183,B183&lt;$B$41+$G$8),-$G$6*$B$13,-$G$6*$B$13-$G$5*$B$10))</f>
        <v>36287.327024952137</v>
      </c>
      <c r="G183">
        <f t="shared" ref="G183:G246" si="18">IF(B183&lt;$B$41,$B$14*B183,IF(AND($B$41&lt;=B183,B183&lt;$B$41+$G$8),$B$14*B183-(-B183+$B$41)*$B$17,$B$14*B183-(-B183+$B$41)*$B$17-(-B183+$B$41+$G$8)*$B$11+$G$5*$B$12))</f>
        <v>-2839.6139874057103</v>
      </c>
      <c r="H183">
        <f t="shared" ref="H183:H246" si="19">IF(B183&lt;$B$41,-$B$13*B183,IF(AND($B$41&lt;=B183,B183&lt;=$B$41+$G$8),-$B$13*B183+(-B183+B170)*B145,-$B$13*B183+(-B183+$B$41)*$B$16+(-B183+$B$41+$G$8)*$B$10))</f>
        <v>7801.775310364691</v>
      </c>
    </row>
    <row r="184" spans="2:8" x14ac:dyDescent="0.35">
      <c r="B184">
        <f t="shared" ref="B184:B247" si="20">B183+0.1</f>
        <v>12.99999999999997</v>
      </c>
      <c r="C184">
        <f t="shared" si="14"/>
        <v>0</v>
      </c>
      <c r="D184">
        <f t="shared" si="15"/>
        <v>-604.78878374920225</v>
      </c>
      <c r="E184">
        <f t="shared" si="16"/>
        <v>-220.12511530276873</v>
      </c>
      <c r="F184">
        <f t="shared" si="17"/>
        <v>36287.327024952137</v>
      </c>
      <c r="G184">
        <f t="shared" si="18"/>
        <v>-2861.626498935987</v>
      </c>
      <c r="H184">
        <f t="shared" si="19"/>
        <v>7862.254188739611</v>
      </c>
    </row>
    <row r="185" spans="2:8" x14ac:dyDescent="0.35">
      <c r="B185">
        <f t="shared" si="20"/>
        <v>13.099999999999969</v>
      </c>
      <c r="C185">
        <f t="shared" si="14"/>
        <v>0</v>
      </c>
      <c r="D185">
        <f t="shared" si="15"/>
        <v>-604.78878374920225</v>
      </c>
      <c r="E185">
        <f t="shared" si="16"/>
        <v>-220.12511530276873</v>
      </c>
      <c r="F185">
        <f t="shared" si="17"/>
        <v>36287.327024952137</v>
      </c>
      <c r="G185">
        <f t="shared" si="18"/>
        <v>-2883.6390104662637</v>
      </c>
      <c r="H185">
        <f t="shared" si="19"/>
        <v>7922.733067114531</v>
      </c>
    </row>
    <row r="186" spans="2:8" x14ac:dyDescent="0.35">
      <c r="B186">
        <f t="shared" si="20"/>
        <v>13.199999999999969</v>
      </c>
      <c r="C186">
        <f t="shared" si="14"/>
        <v>0</v>
      </c>
      <c r="D186">
        <f t="shared" si="15"/>
        <v>-604.78878374920225</v>
      </c>
      <c r="E186">
        <f t="shared" si="16"/>
        <v>-220.12511530276873</v>
      </c>
      <c r="F186">
        <f t="shared" si="17"/>
        <v>36287.327024952137</v>
      </c>
      <c r="G186">
        <f t="shared" si="18"/>
        <v>-2905.6515219965404</v>
      </c>
      <c r="H186">
        <f t="shared" si="19"/>
        <v>7983.211945489451</v>
      </c>
    </row>
    <row r="187" spans="2:8" x14ac:dyDescent="0.35">
      <c r="B187">
        <f t="shared" si="20"/>
        <v>13.299999999999969</v>
      </c>
      <c r="C187">
        <f t="shared" si="14"/>
        <v>0</v>
      </c>
      <c r="D187">
        <f t="shared" si="15"/>
        <v>-604.78878374920225</v>
      </c>
      <c r="E187">
        <f t="shared" si="16"/>
        <v>-220.12511530276873</v>
      </c>
      <c r="F187">
        <f t="shared" si="17"/>
        <v>36287.327024952137</v>
      </c>
      <c r="G187">
        <f t="shared" si="18"/>
        <v>-2927.6640335268171</v>
      </c>
      <c r="H187">
        <f t="shared" si="19"/>
        <v>8043.6908238643709</v>
      </c>
    </row>
    <row r="188" spans="2:8" x14ac:dyDescent="0.35">
      <c r="B188">
        <f t="shared" si="20"/>
        <v>13.399999999999968</v>
      </c>
      <c r="C188">
        <f t="shared" si="14"/>
        <v>0</v>
      </c>
      <c r="D188">
        <f t="shared" si="15"/>
        <v>-604.78878374920225</v>
      </c>
      <c r="E188">
        <f t="shared" si="16"/>
        <v>-220.12511530276873</v>
      </c>
      <c r="F188">
        <f t="shared" si="17"/>
        <v>36287.327024952137</v>
      </c>
      <c r="G188">
        <f t="shared" si="18"/>
        <v>-2949.6765450570942</v>
      </c>
      <c r="H188">
        <f t="shared" si="19"/>
        <v>8104.1697022392909</v>
      </c>
    </row>
    <row r="189" spans="2:8" x14ac:dyDescent="0.35">
      <c r="B189">
        <f t="shared" si="20"/>
        <v>13.499999999999968</v>
      </c>
      <c r="C189">
        <f t="shared" si="14"/>
        <v>0</v>
      </c>
      <c r="D189">
        <f t="shared" si="15"/>
        <v>-604.78878374920225</v>
      </c>
      <c r="E189">
        <f t="shared" si="16"/>
        <v>-220.12511530276873</v>
      </c>
      <c r="F189">
        <f t="shared" si="17"/>
        <v>36287.327024952137</v>
      </c>
      <c r="G189">
        <f t="shared" si="18"/>
        <v>-2971.6890565873709</v>
      </c>
      <c r="H189">
        <f t="shared" si="19"/>
        <v>8164.6485806142109</v>
      </c>
    </row>
    <row r="190" spans="2:8" x14ac:dyDescent="0.35">
      <c r="B190">
        <f t="shared" si="20"/>
        <v>13.599999999999968</v>
      </c>
      <c r="C190">
        <f t="shared" si="14"/>
        <v>0</v>
      </c>
      <c r="D190">
        <f t="shared" si="15"/>
        <v>-604.78878374920225</v>
      </c>
      <c r="E190">
        <f t="shared" si="16"/>
        <v>-220.12511530276873</v>
      </c>
      <c r="F190">
        <f t="shared" si="17"/>
        <v>36287.327024952137</v>
      </c>
      <c r="G190">
        <f t="shared" si="18"/>
        <v>-2993.7015681176476</v>
      </c>
      <c r="H190">
        <f t="shared" si="19"/>
        <v>8225.1274589891309</v>
      </c>
    </row>
    <row r="191" spans="2:8" x14ac:dyDescent="0.35">
      <c r="B191">
        <f t="shared" si="20"/>
        <v>13.699999999999967</v>
      </c>
      <c r="C191">
        <f t="shared" si="14"/>
        <v>0</v>
      </c>
      <c r="D191">
        <f t="shared" si="15"/>
        <v>-604.78878374920225</v>
      </c>
      <c r="E191">
        <f t="shared" si="16"/>
        <v>-220.12511530276873</v>
      </c>
      <c r="F191">
        <f t="shared" si="17"/>
        <v>36287.327024952137</v>
      </c>
      <c r="G191">
        <f t="shared" si="18"/>
        <v>-3015.7140796479243</v>
      </c>
      <c r="H191">
        <f t="shared" si="19"/>
        <v>8285.6063373640518</v>
      </c>
    </row>
    <row r="192" spans="2:8" x14ac:dyDescent="0.35">
      <c r="B192">
        <f t="shared" si="20"/>
        <v>13.799999999999967</v>
      </c>
      <c r="C192">
        <f t="shared" si="14"/>
        <v>0</v>
      </c>
      <c r="D192">
        <f t="shared" si="15"/>
        <v>-604.78878374920225</v>
      </c>
      <c r="E192">
        <f t="shared" si="16"/>
        <v>-220.12511530276873</v>
      </c>
      <c r="F192">
        <f t="shared" si="17"/>
        <v>36287.327024952137</v>
      </c>
      <c r="G192">
        <f t="shared" si="18"/>
        <v>-3037.726591178201</v>
      </c>
      <c r="H192">
        <f t="shared" si="19"/>
        <v>8346.0852157389709</v>
      </c>
    </row>
    <row r="193" spans="2:8" x14ac:dyDescent="0.35">
      <c r="B193">
        <f t="shared" si="20"/>
        <v>13.899999999999967</v>
      </c>
      <c r="C193">
        <f t="shared" si="14"/>
        <v>0</v>
      </c>
      <c r="D193">
        <f t="shared" si="15"/>
        <v>-604.78878374920225</v>
      </c>
      <c r="E193">
        <f t="shared" si="16"/>
        <v>-220.12511530276873</v>
      </c>
      <c r="F193">
        <f t="shared" si="17"/>
        <v>36287.327024952137</v>
      </c>
      <c r="G193">
        <f t="shared" si="18"/>
        <v>-3059.7391027084782</v>
      </c>
      <c r="H193">
        <f t="shared" si="19"/>
        <v>8406.5640941138918</v>
      </c>
    </row>
    <row r="194" spans="2:8" x14ac:dyDescent="0.35">
      <c r="B194">
        <f t="shared" si="20"/>
        <v>13.999999999999966</v>
      </c>
      <c r="C194">
        <f t="shared" si="14"/>
        <v>0</v>
      </c>
      <c r="D194">
        <f t="shared" si="15"/>
        <v>-604.78878374920225</v>
      </c>
      <c r="E194">
        <f t="shared" si="16"/>
        <v>-220.12511530276873</v>
      </c>
      <c r="F194">
        <f t="shared" si="17"/>
        <v>36287.327024952137</v>
      </c>
      <c r="G194">
        <f t="shared" si="18"/>
        <v>-3081.7516142387549</v>
      </c>
      <c r="H194">
        <f t="shared" si="19"/>
        <v>8467.0429724888108</v>
      </c>
    </row>
    <row r="195" spans="2:8" x14ac:dyDescent="0.35">
      <c r="B195">
        <f t="shared" si="20"/>
        <v>14.099999999999966</v>
      </c>
      <c r="C195">
        <f t="shared" si="14"/>
        <v>0</v>
      </c>
      <c r="D195">
        <f t="shared" si="15"/>
        <v>-604.78878374920225</v>
      </c>
      <c r="E195">
        <f t="shared" si="16"/>
        <v>-220.12511530276873</v>
      </c>
      <c r="F195">
        <f t="shared" si="17"/>
        <v>36287.327024952137</v>
      </c>
      <c r="G195">
        <f t="shared" si="18"/>
        <v>-3103.7641257690316</v>
      </c>
      <c r="H195">
        <f t="shared" si="19"/>
        <v>8527.5218508637317</v>
      </c>
    </row>
    <row r="196" spans="2:8" x14ac:dyDescent="0.35">
      <c r="B196">
        <f t="shared" si="20"/>
        <v>14.199999999999966</v>
      </c>
      <c r="C196">
        <f t="shared" si="14"/>
        <v>0</v>
      </c>
      <c r="D196">
        <f t="shared" si="15"/>
        <v>-604.78878374920225</v>
      </c>
      <c r="E196">
        <f t="shared" si="16"/>
        <v>-220.12511530276873</v>
      </c>
      <c r="F196">
        <f t="shared" si="17"/>
        <v>36287.327024952137</v>
      </c>
      <c r="G196">
        <f t="shared" si="18"/>
        <v>-3125.7766372993083</v>
      </c>
      <c r="H196">
        <f t="shared" si="19"/>
        <v>8588.0007292386508</v>
      </c>
    </row>
    <row r="197" spans="2:8" x14ac:dyDescent="0.35">
      <c r="B197">
        <f t="shared" si="20"/>
        <v>14.299999999999965</v>
      </c>
      <c r="C197">
        <f t="shared" si="14"/>
        <v>0</v>
      </c>
      <c r="D197">
        <f t="shared" si="15"/>
        <v>-604.78878374920225</v>
      </c>
      <c r="E197">
        <f t="shared" si="16"/>
        <v>-220.12511530276873</v>
      </c>
      <c r="F197">
        <f t="shared" si="17"/>
        <v>36287.327024952137</v>
      </c>
      <c r="G197">
        <f t="shared" si="18"/>
        <v>-3147.7891488295854</v>
      </c>
      <c r="H197">
        <f t="shared" si="19"/>
        <v>8648.4796076135717</v>
      </c>
    </row>
    <row r="198" spans="2:8" x14ac:dyDescent="0.35">
      <c r="B198">
        <f t="shared" si="20"/>
        <v>14.399999999999965</v>
      </c>
      <c r="C198">
        <f t="shared" si="14"/>
        <v>0</v>
      </c>
      <c r="D198">
        <f t="shared" si="15"/>
        <v>-604.78878374920225</v>
      </c>
      <c r="E198">
        <f t="shared" si="16"/>
        <v>-220.12511530276873</v>
      </c>
      <c r="F198">
        <f t="shared" si="17"/>
        <v>36287.327024952137</v>
      </c>
      <c r="G198">
        <f t="shared" si="18"/>
        <v>-3169.8016603598621</v>
      </c>
      <c r="H198">
        <f t="shared" si="19"/>
        <v>8708.9584859884908</v>
      </c>
    </row>
    <row r="199" spans="2:8" x14ac:dyDescent="0.35">
      <c r="B199">
        <f t="shared" si="20"/>
        <v>14.499999999999964</v>
      </c>
      <c r="C199">
        <f t="shared" si="14"/>
        <v>0</v>
      </c>
      <c r="D199">
        <f t="shared" si="15"/>
        <v>-604.78878374920225</v>
      </c>
      <c r="E199">
        <f t="shared" si="16"/>
        <v>-220.12511530276873</v>
      </c>
      <c r="F199">
        <f t="shared" si="17"/>
        <v>36287.327024952137</v>
      </c>
      <c r="G199">
        <f t="shared" si="18"/>
        <v>-3191.8141718901388</v>
      </c>
      <c r="H199">
        <f t="shared" si="19"/>
        <v>8769.4373643634117</v>
      </c>
    </row>
    <row r="200" spans="2:8" x14ac:dyDescent="0.35">
      <c r="B200">
        <f t="shared" si="20"/>
        <v>14.599999999999964</v>
      </c>
      <c r="C200">
        <f t="shared" si="14"/>
        <v>0</v>
      </c>
      <c r="D200">
        <f t="shared" si="15"/>
        <v>-604.78878374920225</v>
      </c>
      <c r="E200">
        <f t="shared" si="16"/>
        <v>-220.12511530276873</v>
      </c>
      <c r="F200">
        <f t="shared" si="17"/>
        <v>36287.327024952137</v>
      </c>
      <c r="G200">
        <f t="shared" si="18"/>
        <v>-3213.8266834204155</v>
      </c>
      <c r="H200">
        <f t="shared" si="19"/>
        <v>8829.9162427383308</v>
      </c>
    </row>
    <row r="201" spans="2:8" x14ac:dyDescent="0.35">
      <c r="B201">
        <f t="shared" si="20"/>
        <v>14.699999999999964</v>
      </c>
      <c r="C201">
        <f t="shared" si="14"/>
        <v>0</v>
      </c>
      <c r="D201">
        <f t="shared" si="15"/>
        <v>-604.78878374920225</v>
      </c>
      <c r="E201">
        <f t="shared" si="16"/>
        <v>-220.12511530276873</v>
      </c>
      <c r="F201">
        <f t="shared" si="17"/>
        <v>36287.327024952137</v>
      </c>
      <c r="G201">
        <f t="shared" si="18"/>
        <v>-3235.8391949506922</v>
      </c>
      <c r="H201">
        <f t="shared" si="19"/>
        <v>8890.3951211132517</v>
      </c>
    </row>
    <row r="202" spans="2:8" x14ac:dyDescent="0.35">
      <c r="B202">
        <f t="shared" si="20"/>
        <v>14.799999999999963</v>
      </c>
      <c r="C202">
        <f t="shared" si="14"/>
        <v>0</v>
      </c>
      <c r="D202">
        <f t="shared" si="15"/>
        <v>-604.78878374920225</v>
      </c>
      <c r="E202">
        <f t="shared" si="16"/>
        <v>-220.12511530276873</v>
      </c>
      <c r="F202">
        <f t="shared" si="17"/>
        <v>36287.327024952137</v>
      </c>
      <c r="G202">
        <f t="shared" si="18"/>
        <v>-3257.8517064809694</v>
      </c>
      <c r="H202">
        <f t="shared" si="19"/>
        <v>8950.8739994881707</v>
      </c>
    </row>
    <row r="203" spans="2:8" x14ac:dyDescent="0.35">
      <c r="B203">
        <f t="shared" si="20"/>
        <v>14.899999999999963</v>
      </c>
      <c r="C203">
        <f t="shared" si="14"/>
        <v>0</v>
      </c>
      <c r="D203">
        <f t="shared" si="15"/>
        <v>-604.78878374920225</v>
      </c>
      <c r="E203">
        <f t="shared" si="16"/>
        <v>-220.12511530276873</v>
      </c>
      <c r="F203">
        <f t="shared" si="17"/>
        <v>36287.327024952137</v>
      </c>
      <c r="G203">
        <f t="shared" si="18"/>
        <v>-3279.8642180112461</v>
      </c>
      <c r="H203">
        <f t="shared" si="19"/>
        <v>9011.3528778630916</v>
      </c>
    </row>
    <row r="204" spans="2:8" x14ac:dyDescent="0.35">
      <c r="B204">
        <f t="shared" si="20"/>
        <v>14.999999999999963</v>
      </c>
      <c r="C204">
        <f t="shared" si="14"/>
        <v>0</v>
      </c>
      <c r="D204">
        <f t="shared" si="15"/>
        <v>-604.78878374920225</v>
      </c>
      <c r="E204">
        <f t="shared" si="16"/>
        <v>-220.12511530276873</v>
      </c>
      <c r="F204">
        <f t="shared" si="17"/>
        <v>36287.327024952137</v>
      </c>
      <c r="G204">
        <f t="shared" si="18"/>
        <v>-3301.8767295415228</v>
      </c>
      <c r="H204">
        <f t="shared" si="19"/>
        <v>9071.8317562380107</v>
      </c>
    </row>
    <row r="205" spans="2:8" x14ac:dyDescent="0.35">
      <c r="B205">
        <f t="shared" si="20"/>
        <v>15.099999999999962</v>
      </c>
      <c r="C205">
        <f t="shared" si="14"/>
        <v>0</v>
      </c>
      <c r="D205">
        <f t="shared" si="15"/>
        <v>-604.78878374920225</v>
      </c>
      <c r="E205">
        <f t="shared" si="16"/>
        <v>-220.12511530276873</v>
      </c>
      <c r="F205">
        <f t="shared" si="17"/>
        <v>36287.327024952137</v>
      </c>
      <c r="G205">
        <f t="shared" si="18"/>
        <v>-3323.8892410717995</v>
      </c>
      <c r="H205">
        <f t="shared" si="19"/>
        <v>9132.3106346129316</v>
      </c>
    </row>
    <row r="206" spans="2:8" x14ac:dyDescent="0.35">
      <c r="B206">
        <f t="shared" si="20"/>
        <v>15.199999999999962</v>
      </c>
      <c r="C206">
        <f t="shared" si="14"/>
        <v>0</v>
      </c>
      <c r="D206">
        <f t="shared" si="15"/>
        <v>-604.78878374920225</v>
      </c>
      <c r="E206">
        <f t="shared" si="16"/>
        <v>-220.12511530276873</v>
      </c>
      <c r="F206">
        <f t="shared" si="17"/>
        <v>36287.327024952137</v>
      </c>
      <c r="G206">
        <f t="shared" si="18"/>
        <v>-3345.9017526020762</v>
      </c>
      <c r="H206">
        <f t="shared" si="19"/>
        <v>9192.7895129878507</v>
      </c>
    </row>
    <row r="207" spans="2:8" x14ac:dyDescent="0.35">
      <c r="B207">
        <f t="shared" si="20"/>
        <v>15.299999999999962</v>
      </c>
      <c r="C207">
        <f t="shared" si="14"/>
        <v>0</v>
      </c>
      <c r="D207">
        <f t="shared" si="15"/>
        <v>-604.78878374920225</v>
      </c>
      <c r="E207">
        <f t="shared" si="16"/>
        <v>-220.12511530276873</v>
      </c>
      <c r="F207">
        <f t="shared" si="17"/>
        <v>36287.327024952137</v>
      </c>
      <c r="G207">
        <f t="shared" si="18"/>
        <v>-3367.9142641323533</v>
      </c>
      <c r="H207">
        <f t="shared" si="19"/>
        <v>9253.2683913627716</v>
      </c>
    </row>
    <row r="208" spans="2:8" x14ac:dyDescent="0.35">
      <c r="B208">
        <f t="shared" si="20"/>
        <v>15.399999999999961</v>
      </c>
      <c r="C208">
        <f t="shared" si="14"/>
        <v>0</v>
      </c>
      <c r="D208">
        <f t="shared" si="15"/>
        <v>-604.78878374920225</v>
      </c>
      <c r="E208">
        <f t="shared" si="16"/>
        <v>-220.12511530276873</v>
      </c>
      <c r="F208">
        <f t="shared" si="17"/>
        <v>36287.327024952137</v>
      </c>
      <c r="G208">
        <f t="shared" si="18"/>
        <v>-3389.92677566263</v>
      </c>
      <c r="H208">
        <f t="shared" si="19"/>
        <v>9313.7472697376907</v>
      </c>
    </row>
    <row r="209" spans="2:8" x14ac:dyDescent="0.35">
      <c r="B209">
        <f t="shared" si="20"/>
        <v>15.499999999999961</v>
      </c>
      <c r="C209">
        <f t="shared" si="14"/>
        <v>0</v>
      </c>
      <c r="D209">
        <f t="shared" si="15"/>
        <v>-604.78878374920225</v>
      </c>
      <c r="E209">
        <f t="shared" si="16"/>
        <v>-220.12511530276873</v>
      </c>
      <c r="F209">
        <f t="shared" si="17"/>
        <v>36287.327024952137</v>
      </c>
      <c r="G209">
        <f t="shared" si="18"/>
        <v>-3411.9392871929067</v>
      </c>
      <c r="H209">
        <f t="shared" si="19"/>
        <v>9374.2261481126116</v>
      </c>
    </row>
    <row r="210" spans="2:8" x14ac:dyDescent="0.35">
      <c r="B210">
        <f t="shared" si="20"/>
        <v>15.599999999999961</v>
      </c>
      <c r="C210">
        <f t="shared" si="14"/>
        <v>0</v>
      </c>
      <c r="D210">
        <f t="shared" si="15"/>
        <v>-604.78878374920225</v>
      </c>
      <c r="E210">
        <f t="shared" si="16"/>
        <v>-220.12511530276873</v>
      </c>
      <c r="F210">
        <f t="shared" si="17"/>
        <v>36287.327024952137</v>
      </c>
      <c r="G210">
        <f t="shared" si="18"/>
        <v>-3433.9517987231834</v>
      </c>
      <c r="H210">
        <f t="shared" si="19"/>
        <v>9434.7050264875306</v>
      </c>
    </row>
    <row r="211" spans="2:8" x14ac:dyDescent="0.35">
      <c r="B211">
        <f t="shared" si="20"/>
        <v>15.69999999999996</v>
      </c>
      <c r="C211">
        <f t="shared" si="14"/>
        <v>0</v>
      </c>
      <c r="D211">
        <f t="shared" si="15"/>
        <v>-604.78878374920225</v>
      </c>
      <c r="E211">
        <f t="shared" si="16"/>
        <v>-220.12511530276873</v>
      </c>
      <c r="F211">
        <f t="shared" si="17"/>
        <v>36287.327024952137</v>
      </c>
      <c r="G211">
        <f t="shared" si="18"/>
        <v>-3455.9643102534606</v>
      </c>
      <c r="H211">
        <f t="shared" si="19"/>
        <v>9495.1839048624515</v>
      </c>
    </row>
    <row r="212" spans="2:8" x14ac:dyDescent="0.35">
      <c r="B212">
        <f t="shared" si="20"/>
        <v>15.79999999999996</v>
      </c>
      <c r="C212">
        <f t="shared" si="14"/>
        <v>0</v>
      </c>
      <c r="D212">
        <f t="shared" si="15"/>
        <v>-604.78878374920225</v>
      </c>
      <c r="E212">
        <f t="shared" si="16"/>
        <v>-220.12511530276873</v>
      </c>
      <c r="F212">
        <f t="shared" si="17"/>
        <v>36287.327024952137</v>
      </c>
      <c r="G212">
        <f t="shared" si="18"/>
        <v>-3477.9768217837373</v>
      </c>
      <c r="H212">
        <f t="shared" si="19"/>
        <v>9555.6627832373706</v>
      </c>
    </row>
    <row r="213" spans="2:8" x14ac:dyDescent="0.35">
      <c r="B213">
        <f t="shared" si="20"/>
        <v>15.899999999999959</v>
      </c>
      <c r="C213">
        <f t="shared" si="14"/>
        <v>0</v>
      </c>
      <c r="D213">
        <f t="shared" si="15"/>
        <v>-604.78878374920225</v>
      </c>
      <c r="E213">
        <f t="shared" si="16"/>
        <v>-220.12511530276873</v>
      </c>
      <c r="F213">
        <f t="shared" si="17"/>
        <v>36287.327024952137</v>
      </c>
      <c r="G213">
        <f t="shared" si="18"/>
        <v>-3499.9893333140139</v>
      </c>
      <c r="H213">
        <f t="shared" si="19"/>
        <v>9616.1416616122915</v>
      </c>
    </row>
    <row r="214" spans="2:8" x14ac:dyDescent="0.35">
      <c r="B214">
        <f t="shared" si="20"/>
        <v>15.999999999999959</v>
      </c>
      <c r="C214">
        <f t="shared" si="14"/>
        <v>0</v>
      </c>
      <c r="D214">
        <f t="shared" si="15"/>
        <v>-604.78878374920225</v>
      </c>
      <c r="E214">
        <f t="shared" si="16"/>
        <v>-220.12511530276873</v>
      </c>
      <c r="F214">
        <f t="shared" si="17"/>
        <v>36287.327024952137</v>
      </c>
      <c r="G214">
        <f t="shared" si="18"/>
        <v>-3522.0018448442906</v>
      </c>
      <c r="H214">
        <f t="shared" si="19"/>
        <v>9676.6205399872106</v>
      </c>
    </row>
    <row r="215" spans="2:8" x14ac:dyDescent="0.35">
      <c r="B215">
        <f t="shared" si="20"/>
        <v>16.099999999999959</v>
      </c>
      <c r="C215">
        <f t="shared" si="14"/>
        <v>0</v>
      </c>
      <c r="D215">
        <f t="shared" si="15"/>
        <v>-604.78878374920225</v>
      </c>
      <c r="E215">
        <f t="shared" si="16"/>
        <v>-220.12511530276873</v>
      </c>
      <c r="F215">
        <f t="shared" si="17"/>
        <v>36287.327024952137</v>
      </c>
      <c r="G215">
        <f t="shared" si="18"/>
        <v>-3544.0143563745673</v>
      </c>
      <c r="H215">
        <f t="shared" si="19"/>
        <v>9737.0994183621315</v>
      </c>
    </row>
    <row r="216" spans="2:8" x14ac:dyDescent="0.35">
      <c r="B216">
        <f t="shared" si="20"/>
        <v>16.19999999999996</v>
      </c>
      <c r="C216">
        <f t="shared" si="14"/>
        <v>0</v>
      </c>
      <c r="D216">
        <f t="shared" si="15"/>
        <v>-604.78878374920225</v>
      </c>
      <c r="E216">
        <f t="shared" si="16"/>
        <v>-220.12511530276873</v>
      </c>
      <c r="F216">
        <f t="shared" si="17"/>
        <v>36287.327024952137</v>
      </c>
      <c r="G216">
        <f t="shared" si="18"/>
        <v>-3566.0268679048449</v>
      </c>
      <c r="H216">
        <f t="shared" si="19"/>
        <v>9797.5782967370524</v>
      </c>
    </row>
    <row r="217" spans="2:8" x14ac:dyDescent="0.35">
      <c r="B217">
        <f t="shared" si="20"/>
        <v>16.299999999999962</v>
      </c>
      <c r="C217">
        <f t="shared" si="14"/>
        <v>0</v>
      </c>
      <c r="D217">
        <f t="shared" si="15"/>
        <v>-604.78878374920225</v>
      </c>
      <c r="E217">
        <f t="shared" si="16"/>
        <v>-220.12511530276873</v>
      </c>
      <c r="F217">
        <f t="shared" si="17"/>
        <v>36287.327024952137</v>
      </c>
      <c r="G217">
        <f t="shared" si="18"/>
        <v>-3588.0393794351221</v>
      </c>
      <c r="H217">
        <f t="shared" si="19"/>
        <v>9858.0571751119733</v>
      </c>
    </row>
    <row r="218" spans="2:8" x14ac:dyDescent="0.35">
      <c r="B218">
        <f t="shared" si="20"/>
        <v>16.399999999999963</v>
      </c>
      <c r="C218">
        <f t="shared" si="14"/>
        <v>0</v>
      </c>
      <c r="D218">
        <f t="shared" si="15"/>
        <v>-604.78878374920225</v>
      </c>
      <c r="E218">
        <f t="shared" si="16"/>
        <v>-220.12511530276873</v>
      </c>
      <c r="F218">
        <f t="shared" si="17"/>
        <v>36287.327024952137</v>
      </c>
      <c r="G218">
        <f t="shared" si="18"/>
        <v>-3610.0518909653993</v>
      </c>
      <c r="H218">
        <f t="shared" si="19"/>
        <v>9918.5360534868942</v>
      </c>
    </row>
    <row r="219" spans="2:8" x14ac:dyDescent="0.35">
      <c r="B219">
        <f t="shared" si="20"/>
        <v>16.499999999999964</v>
      </c>
      <c r="C219">
        <f t="shared" si="14"/>
        <v>0</v>
      </c>
      <c r="D219">
        <f t="shared" si="15"/>
        <v>-604.78878374920225</v>
      </c>
      <c r="E219">
        <f t="shared" si="16"/>
        <v>-220.12511530276873</v>
      </c>
      <c r="F219">
        <f t="shared" si="17"/>
        <v>36287.327024952137</v>
      </c>
      <c r="G219">
        <f t="shared" si="18"/>
        <v>-3632.0644024956764</v>
      </c>
      <c r="H219">
        <f t="shared" si="19"/>
        <v>9979.0149318618151</v>
      </c>
    </row>
    <row r="220" spans="2:8" x14ac:dyDescent="0.35">
      <c r="B220">
        <f t="shared" si="20"/>
        <v>16.599999999999966</v>
      </c>
      <c r="C220">
        <f t="shared" si="14"/>
        <v>0</v>
      </c>
      <c r="D220">
        <f t="shared" si="15"/>
        <v>-604.78878374920225</v>
      </c>
      <c r="E220">
        <f t="shared" si="16"/>
        <v>-220.12511530276873</v>
      </c>
      <c r="F220">
        <f t="shared" si="17"/>
        <v>36287.327024952137</v>
      </c>
      <c r="G220">
        <f t="shared" si="18"/>
        <v>-3654.0769140259536</v>
      </c>
      <c r="H220">
        <f t="shared" si="19"/>
        <v>10039.493810236736</v>
      </c>
    </row>
    <row r="221" spans="2:8" x14ac:dyDescent="0.35">
      <c r="B221">
        <f t="shared" si="20"/>
        <v>16.699999999999967</v>
      </c>
      <c r="C221">
        <f t="shared" si="14"/>
        <v>0</v>
      </c>
      <c r="D221">
        <f t="shared" si="15"/>
        <v>-604.78878374920225</v>
      </c>
      <c r="E221">
        <f t="shared" si="16"/>
        <v>-220.12511530276873</v>
      </c>
      <c r="F221">
        <f t="shared" si="17"/>
        <v>36287.327024952137</v>
      </c>
      <c r="G221">
        <f t="shared" si="18"/>
        <v>-3676.0894255562307</v>
      </c>
      <c r="H221">
        <f t="shared" si="19"/>
        <v>10099.972688611659</v>
      </c>
    </row>
    <row r="222" spans="2:8" x14ac:dyDescent="0.35">
      <c r="B222">
        <f t="shared" si="20"/>
        <v>16.799999999999969</v>
      </c>
      <c r="C222">
        <f t="shared" si="14"/>
        <v>0</v>
      </c>
      <c r="D222">
        <f t="shared" si="15"/>
        <v>-604.78878374920225</v>
      </c>
      <c r="E222">
        <f t="shared" si="16"/>
        <v>-220.12511530276873</v>
      </c>
      <c r="F222">
        <f t="shared" si="17"/>
        <v>36287.327024952137</v>
      </c>
      <c r="G222">
        <f t="shared" si="18"/>
        <v>-3698.1019370865079</v>
      </c>
      <c r="H222">
        <f t="shared" si="19"/>
        <v>10160.45156698658</v>
      </c>
    </row>
    <row r="223" spans="2:8" x14ac:dyDescent="0.35">
      <c r="B223">
        <f t="shared" si="20"/>
        <v>16.89999999999997</v>
      </c>
      <c r="C223">
        <f t="shared" si="14"/>
        <v>0</v>
      </c>
      <c r="D223">
        <f t="shared" si="15"/>
        <v>-604.78878374920225</v>
      </c>
      <c r="E223">
        <f t="shared" si="16"/>
        <v>-220.12511530276873</v>
      </c>
      <c r="F223">
        <f t="shared" si="17"/>
        <v>36287.327024952137</v>
      </c>
      <c r="G223">
        <f t="shared" si="18"/>
        <v>-3720.114448616785</v>
      </c>
      <c r="H223">
        <f t="shared" si="19"/>
        <v>10220.9304453615</v>
      </c>
    </row>
    <row r="224" spans="2:8" x14ac:dyDescent="0.35">
      <c r="B224">
        <f t="shared" si="20"/>
        <v>16.999999999999972</v>
      </c>
      <c r="C224">
        <f t="shared" si="14"/>
        <v>0</v>
      </c>
      <c r="D224">
        <f t="shared" si="15"/>
        <v>-604.78878374920225</v>
      </c>
      <c r="E224">
        <f t="shared" si="16"/>
        <v>-220.12511530276873</v>
      </c>
      <c r="F224">
        <f t="shared" si="17"/>
        <v>36287.327024952137</v>
      </c>
      <c r="G224">
        <f t="shared" si="18"/>
        <v>-3742.1269601470622</v>
      </c>
      <c r="H224">
        <f t="shared" si="19"/>
        <v>10281.409323736421</v>
      </c>
    </row>
    <row r="225" spans="2:8" x14ac:dyDescent="0.35">
      <c r="B225">
        <f t="shared" si="20"/>
        <v>17.099999999999973</v>
      </c>
      <c r="C225">
        <f t="shared" si="14"/>
        <v>0</v>
      </c>
      <c r="D225">
        <f t="shared" si="15"/>
        <v>-604.78878374920225</v>
      </c>
      <c r="E225">
        <f t="shared" si="16"/>
        <v>-220.12511530276873</v>
      </c>
      <c r="F225">
        <f t="shared" si="17"/>
        <v>36287.327024952137</v>
      </c>
      <c r="G225">
        <f t="shared" si="18"/>
        <v>-3764.1394716773393</v>
      </c>
      <c r="H225">
        <f t="shared" si="19"/>
        <v>10341.888202111342</v>
      </c>
    </row>
    <row r="226" spans="2:8" x14ac:dyDescent="0.35">
      <c r="B226">
        <f t="shared" si="20"/>
        <v>17.199999999999974</v>
      </c>
      <c r="C226">
        <f t="shared" si="14"/>
        <v>0</v>
      </c>
      <c r="D226">
        <f t="shared" si="15"/>
        <v>-604.78878374920225</v>
      </c>
      <c r="E226">
        <f t="shared" si="16"/>
        <v>-220.12511530276873</v>
      </c>
      <c r="F226">
        <f t="shared" si="17"/>
        <v>36287.327024952137</v>
      </c>
      <c r="G226">
        <f t="shared" si="18"/>
        <v>-3786.1519832076165</v>
      </c>
      <c r="H226">
        <f t="shared" si="19"/>
        <v>10402.367080486263</v>
      </c>
    </row>
    <row r="227" spans="2:8" x14ac:dyDescent="0.35">
      <c r="B227">
        <f t="shared" si="20"/>
        <v>17.299999999999976</v>
      </c>
      <c r="C227">
        <f t="shared" si="14"/>
        <v>0</v>
      </c>
      <c r="D227">
        <f t="shared" si="15"/>
        <v>-604.78878374920225</v>
      </c>
      <c r="E227">
        <f t="shared" si="16"/>
        <v>-220.12511530276873</v>
      </c>
      <c r="F227">
        <f t="shared" si="17"/>
        <v>36287.327024952137</v>
      </c>
      <c r="G227">
        <f t="shared" si="18"/>
        <v>-3808.1644947378936</v>
      </c>
      <c r="H227">
        <f t="shared" si="19"/>
        <v>10462.845958861184</v>
      </c>
    </row>
    <row r="228" spans="2:8" x14ac:dyDescent="0.35">
      <c r="B228">
        <f t="shared" si="20"/>
        <v>17.399999999999977</v>
      </c>
      <c r="C228">
        <f t="shared" si="14"/>
        <v>0</v>
      </c>
      <c r="D228">
        <f t="shared" si="15"/>
        <v>-604.78878374920225</v>
      </c>
      <c r="E228">
        <f t="shared" si="16"/>
        <v>-220.12511530276873</v>
      </c>
      <c r="F228">
        <f t="shared" si="17"/>
        <v>36287.327024952137</v>
      </c>
      <c r="G228">
        <f t="shared" si="18"/>
        <v>-3830.1770062681708</v>
      </c>
      <c r="H228">
        <f t="shared" si="19"/>
        <v>10523.324837236105</v>
      </c>
    </row>
    <row r="229" spans="2:8" x14ac:dyDescent="0.35">
      <c r="B229">
        <f t="shared" si="20"/>
        <v>17.499999999999979</v>
      </c>
      <c r="C229">
        <f t="shared" si="14"/>
        <v>0</v>
      </c>
      <c r="D229">
        <f t="shared" si="15"/>
        <v>-604.78878374920225</v>
      </c>
      <c r="E229">
        <f t="shared" si="16"/>
        <v>-220.12511530276873</v>
      </c>
      <c r="F229">
        <f t="shared" si="17"/>
        <v>36287.327024952137</v>
      </c>
      <c r="G229">
        <f t="shared" si="18"/>
        <v>-3852.1895177984479</v>
      </c>
      <c r="H229">
        <f t="shared" si="19"/>
        <v>10583.803715611026</v>
      </c>
    </row>
    <row r="230" spans="2:8" x14ac:dyDescent="0.35">
      <c r="B230">
        <f t="shared" si="20"/>
        <v>17.59999999999998</v>
      </c>
      <c r="C230">
        <f t="shared" si="14"/>
        <v>0</v>
      </c>
      <c r="D230">
        <f t="shared" si="15"/>
        <v>-604.78878374920225</v>
      </c>
      <c r="E230">
        <f t="shared" si="16"/>
        <v>-220.12511530276873</v>
      </c>
      <c r="F230">
        <f t="shared" si="17"/>
        <v>36287.327024952137</v>
      </c>
      <c r="G230">
        <f t="shared" si="18"/>
        <v>-3874.2020293287255</v>
      </c>
      <c r="H230">
        <f t="shared" si="19"/>
        <v>10644.282593985947</v>
      </c>
    </row>
    <row r="231" spans="2:8" x14ac:dyDescent="0.35">
      <c r="B231">
        <f t="shared" si="20"/>
        <v>17.699999999999982</v>
      </c>
      <c r="C231">
        <f t="shared" si="14"/>
        <v>0</v>
      </c>
      <c r="D231">
        <f t="shared" si="15"/>
        <v>-604.78878374920225</v>
      </c>
      <c r="E231">
        <f t="shared" si="16"/>
        <v>-220.12511530276873</v>
      </c>
      <c r="F231">
        <f t="shared" si="17"/>
        <v>36287.327024952137</v>
      </c>
      <c r="G231">
        <f t="shared" si="18"/>
        <v>-3896.2145408590027</v>
      </c>
      <c r="H231">
        <f t="shared" si="19"/>
        <v>10704.761472360869</v>
      </c>
    </row>
    <row r="232" spans="2:8" x14ac:dyDescent="0.35">
      <c r="B232">
        <f t="shared" si="20"/>
        <v>17.799999999999983</v>
      </c>
      <c r="C232">
        <f t="shared" si="14"/>
        <v>0</v>
      </c>
      <c r="D232">
        <f t="shared" si="15"/>
        <v>-604.78878374920225</v>
      </c>
      <c r="E232">
        <f t="shared" si="16"/>
        <v>-220.12511530276873</v>
      </c>
      <c r="F232">
        <f t="shared" si="17"/>
        <v>36287.327024952137</v>
      </c>
      <c r="G232">
        <f t="shared" si="18"/>
        <v>-3918.2270523892798</v>
      </c>
      <c r="H232">
        <f t="shared" si="19"/>
        <v>10765.24035073579</v>
      </c>
    </row>
    <row r="233" spans="2:8" x14ac:dyDescent="0.35">
      <c r="B233">
        <f t="shared" si="20"/>
        <v>17.899999999999984</v>
      </c>
      <c r="C233">
        <f t="shared" si="14"/>
        <v>0</v>
      </c>
      <c r="D233">
        <f t="shared" si="15"/>
        <v>-604.78878374920225</v>
      </c>
      <c r="E233">
        <f t="shared" si="16"/>
        <v>-220.12511530276873</v>
      </c>
      <c r="F233">
        <f t="shared" si="17"/>
        <v>36287.327024952137</v>
      </c>
      <c r="G233">
        <f t="shared" si="18"/>
        <v>-3940.239563919557</v>
      </c>
      <c r="H233">
        <f t="shared" si="19"/>
        <v>10825.719229110711</v>
      </c>
    </row>
    <row r="234" spans="2:8" x14ac:dyDescent="0.35">
      <c r="B234">
        <f t="shared" si="20"/>
        <v>17.999999999999986</v>
      </c>
      <c r="C234">
        <f t="shared" si="14"/>
        <v>-1396.6998684018731</v>
      </c>
      <c r="D234">
        <f t="shared" si="15"/>
        <v>-725.74654049904279</v>
      </c>
      <c r="E234">
        <f t="shared" si="16"/>
        <v>29.169165961926041</v>
      </c>
      <c r="F234">
        <f t="shared" si="17"/>
        <v>36287.327024952137</v>
      </c>
      <c r="G234">
        <f t="shared" si="18"/>
        <v>-3962.2520754498378</v>
      </c>
      <c r="H234">
        <f t="shared" si="19"/>
        <v>10867.738107485631</v>
      </c>
    </row>
    <row r="235" spans="2:8" x14ac:dyDescent="0.35">
      <c r="B235">
        <f t="shared" si="20"/>
        <v>18.099999999999987</v>
      </c>
      <c r="C235">
        <f t="shared" si="14"/>
        <v>-1396.6998684018731</v>
      </c>
      <c r="D235">
        <f t="shared" si="15"/>
        <v>-725.74654049904279</v>
      </c>
      <c r="E235">
        <f t="shared" si="16"/>
        <v>29.169165961926041</v>
      </c>
      <c r="F235">
        <f t="shared" si="17"/>
        <v>36287.327024952137</v>
      </c>
      <c r="G235">
        <f t="shared" si="18"/>
        <v>-3959.3351588536452</v>
      </c>
      <c r="H235">
        <f t="shared" si="19"/>
        <v>10928.086985860553</v>
      </c>
    </row>
    <row r="236" spans="2:8" x14ac:dyDescent="0.35">
      <c r="B236">
        <f t="shared" si="20"/>
        <v>18.199999999999989</v>
      </c>
      <c r="C236">
        <f t="shared" si="14"/>
        <v>-1396.6998684018731</v>
      </c>
      <c r="D236">
        <f t="shared" si="15"/>
        <v>-725.74654049904279</v>
      </c>
      <c r="E236">
        <f t="shared" si="16"/>
        <v>29.169165961926041</v>
      </c>
      <c r="F236">
        <f t="shared" si="17"/>
        <v>36287.327024952137</v>
      </c>
      <c r="G236">
        <f t="shared" si="18"/>
        <v>-3956.4182422574522</v>
      </c>
      <c r="H236">
        <f t="shared" si="19"/>
        <v>10988.435864235475</v>
      </c>
    </row>
    <row r="237" spans="2:8" x14ac:dyDescent="0.35">
      <c r="B237">
        <f t="shared" si="20"/>
        <v>18.29999999999999</v>
      </c>
      <c r="C237">
        <f t="shared" si="14"/>
        <v>-1396.6998684018731</v>
      </c>
      <c r="D237">
        <f t="shared" si="15"/>
        <v>-725.74654049904279</v>
      </c>
      <c r="E237">
        <f t="shared" si="16"/>
        <v>29.169165961926041</v>
      </c>
      <c r="F237">
        <f t="shared" si="17"/>
        <v>36287.327024952137</v>
      </c>
      <c r="G237">
        <f t="shared" si="18"/>
        <v>-3953.5013256612597</v>
      </c>
      <c r="H237">
        <f t="shared" si="19"/>
        <v>11048.784742610394</v>
      </c>
    </row>
    <row r="238" spans="2:8" x14ac:dyDescent="0.35">
      <c r="B238">
        <f t="shared" si="20"/>
        <v>18.399999999999991</v>
      </c>
      <c r="C238">
        <f t="shared" si="14"/>
        <v>-1396.6998684018731</v>
      </c>
      <c r="D238">
        <f t="shared" si="15"/>
        <v>-725.74654049904279</v>
      </c>
      <c r="E238">
        <f t="shared" si="16"/>
        <v>29.169165961926041</v>
      </c>
      <c r="F238">
        <f t="shared" si="17"/>
        <v>36287.327024952137</v>
      </c>
      <c r="G238">
        <f t="shared" si="18"/>
        <v>-3950.5844090650671</v>
      </c>
      <c r="H238">
        <f t="shared" si="19"/>
        <v>11109.133620985316</v>
      </c>
    </row>
    <row r="239" spans="2:8" x14ac:dyDescent="0.35">
      <c r="B239">
        <f t="shared" si="20"/>
        <v>18.499999999999993</v>
      </c>
      <c r="C239">
        <f t="shared" si="14"/>
        <v>-1396.6998684018731</v>
      </c>
      <c r="D239">
        <f t="shared" si="15"/>
        <v>-725.74654049904279</v>
      </c>
      <c r="E239">
        <f t="shared" si="16"/>
        <v>29.169165961926041</v>
      </c>
      <c r="F239">
        <f t="shared" si="17"/>
        <v>36287.327024952137</v>
      </c>
      <c r="G239">
        <f t="shared" si="18"/>
        <v>-3947.6674924688741</v>
      </c>
      <c r="H239">
        <f t="shared" si="19"/>
        <v>11169.482499360236</v>
      </c>
    </row>
    <row r="240" spans="2:8" x14ac:dyDescent="0.35">
      <c r="B240">
        <f t="shared" si="20"/>
        <v>18.599999999999994</v>
      </c>
      <c r="C240">
        <f t="shared" si="14"/>
        <v>-1396.6998684018731</v>
      </c>
      <c r="D240">
        <f t="shared" si="15"/>
        <v>-725.74654049904279</v>
      </c>
      <c r="E240">
        <f t="shared" si="16"/>
        <v>29.169165961926041</v>
      </c>
      <c r="F240">
        <f t="shared" si="17"/>
        <v>36287.327024952137</v>
      </c>
      <c r="G240">
        <f t="shared" si="18"/>
        <v>-3944.7505758726816</v>
      </c>
      <c r="H240">
        <f t="shared" si="19"/>
        <v>11229.83137773516</v>
      </c>
    </row>
    <row r="241" spans="2:8" x14ac:dyDescent="0.35">
      <c r="B241">
        <f t="shared" si="20"/>
        <v>18.699999999999996</v>
      </c>
      <c r="C241">
        <f t="shared" si="14"/>
        <v>-1396.6998684018731</v>
      </c>
      <c r="D241">
        <f t="shared" si="15"/>
        <v>-725.74654049904279</v>
      </c>
      <c r="E241">
        <f t="shared" si="16"/>
        <v>29.169165961926041</v>
      </c>
      <c r="F241">
        <f t="shared" si="17"/>
        <v>36287.327024952137</v>
      </c>
      <c r="G241">
        <f t="shared" si="18"/>
        <v>-3941.8336592764895</v>
      </c>
      <c r="H241">
        <f t="shared" si="19"/>
        <v>11290.180256110079</v>
      </c>
    </row>
    <row r="242" spans="2:8" x14ac:dyDescent="0.35">
      <c r="B242">
        <f t="shared" si="20"/>
        <v>18.799999999999997</v>
      </c>
      <c r="C242">
        <f t="shared" si="14"/>
        <v>-1396.6998684018731</v>
      </c>
      <c r="D242">
        <f t="shared" si="15"/>
        <v>-725.74654049904279</v>
      </c>
      <c r="E242">
        <f t="shared" si="16"/>
        <v>29.169165961926041</v>
      </c>
      <c r="F242">
        <f t="shared" si="17"/>
        <v>36287.327024952137</v>
      </c>
      <c r="G242">
        <f t="shared" si="18"/>
        <v>-3938.9167426802969</v>
      </c>
      <c r="H242">
        <f t="shared" si="19"/>
        <v>11350.529134485001</v>
      </c>
    </row>
    <row r="243" spans="2:8" x14ac:dyDescent="0.35">
      <c r="B243">
        <f t="shared" si="20"/>
        <v>18.899999999999999</v>
      </c>
      <c r="C243">
        <f t="shared" si="14"/>
        <v>-1396.6998684018731</v>
      </c>
      <c r="D243">
        <f t="shared" si="15"/>
        <v>-725.74654049904279</v>
      </c>
      <c r="E243">
        <f t="shared" si="16"/>
        <v>29.169165961926041</v>
      </c>
      <c r="F243">
        <f t="shared" si="17"/>
        <v>36287.327024952137</v>
      </c>
      <c r="G243">
        <f t="shared" si="18"/>
        <v>-3935.9998260841039</v>
      </c>
      <c r="H243">
        <f t="shared" si="19"/>
        <v>11410.878012859921</v>
      </c>
    </row>
    <row r="244" spans="2:8" x14ac:dyDescent="0.35">
      <c r="B244">
        <f t="shared" si="20"/>
        <v>19</v>
      </c>
      <c r="C244">
        <f t="shared" si="14"/>
        <v>-1396.6998684018731</v>
      </c>
      <c r="D244">
        <f t="shared" si="15"/>
        <v>-725.74654049904279</v>
      </c>
      <c r="E244">
        <f t="shared" si="16"/>
        <v>29.169165961926041</v>
      </c>
      <c r="F244">
        <f t="shared" si="17"/>
        <v>36287.327024952137</v>
      </c>
      <c r="G244">
        <f t="shared" si="18"/>
        <v>-3933.0829094879114</v>
      </c>
      <c r="H244">
        <f t="shared" si="19"/>
        <v>11471.226891234843</v>
      </c>
    </row>
    <row r="245" spans="2:8" x14ac:dyDescent="0.35">
      <c r="B245">
        <f t="shared" si="20"/>
        <v>19.100000000000001</v>
      </c>
      <c r="C245">
        <f t="shared" si="14"/>
        <v>-1396.6998684018731</v>
      </c>
      <c r="D245">
        <f t="shared" si="15"/>
        <v>-725.74654049904279</v>
      </c>
      <c r="E245">
        <f t="shared" si="16"/>
        <v>29.169165961926041</v>
      </c>
      <c r="F245">
        <f t="shared" si="17"/>
        <v>36287.327024952137</v>
      </c>
      <c r="G245">
        <f t="shared" si="18"/>
        <v>-3930.1659928917188</v>
      </c>
      <c r="H245">
        <f t="shared" si="19"/>
        <v>11531.575769609764</v>
      </c>
    </row>
    <row r="246" spans="2:8" x14ac:dyDescent="0.35">
      <c r="B246">
        <f t="shared" si="20"/>
        <v>19.200000000000003</v>
      </c>
      <c r="C246">
        <f t="shared" si="14"/>
        <v>-1396.6998684018731</v>
      </c>
      <c r="D246">
        <f t="shared" si="15"/>
        <v>-725.74654049904279</v>
      </c>
      <c r="E246">
        <f t="shared" si="16"/>
        <v>29.169165961926041</v>
      </c>
      <c r="F246">
        <f t="shared" si="17"/>
        <v>36287.327024952137</v>
      </c>
      <c r="G246">
        <f t="shared" si="18"/>
        <v>-3927.2490762955258</v>
      </c>
      <c r="H246">
        <f t="shared" si="19"/>
        <v>11591.924647984684</v>
      </c>
    </row>
    <row r="247" spans="2:8" x14ac:dyDescent="0.35">
      <c r="B247">
        <f t="shared" si="20"/>
        <v>19.300000000000004</v>
      </c>
      <c r="C247">
        <f t="shared" ref="C247:C310" si="21">IF(B247&lt;$B$41,0,IF(AND($B$41&lt;=B247,B247&lt;$B$41+$G$8),$B$15,$B$15+$B$12))</f>
        <v>-1396.6998684018731</v>
      </c>
      <c r="D247">
        <f t="shared" ref="D247:D310" si="22">IF(B247&lt;$B$41,$B$13,IF(AND($B$41&lt;=B247,B247&lt;$B$41+$G$8),$B$13+$B$16,$B$13+$B$16+$B$10))</f>
        <v>-725.74654049904279</v>
      </c>
      <c r="E247">
        <f t="shared" ref="E247:E310" si="23">IF(B247&lt;$B$41,$B$14,IF(AND($B$41&lt;=B247,B247&lt;$B$41+$G$8),$B$14+$B$17,$B$14+$B$17+$B$11))</f>
        <v>29.169165961926041</v>
      </c>
      <c r="F247">
        <f t="shared" ref="F247:F310" si="24">IF(B247&lt;$B$41,-$G$6*$B$13,IF(AND($B$41&lt;=B247,B247&lt;$B$41+$G$8),-$G$6*$B$13,-$G$6*$B$13-$G$5*$B$10))</f>
        <v>36287.327024952137</v>
      </c>
      <c r="G247">
        <f t="shared" ref="G247:G310" si="25">IF(B247&lt;$B$41,$B$14*B247,IF(AND($B$41&lt;=B247,B247&lt;$B$41+$G$8),$B$14*B247-(-B247+$B$41)*$B$17,$B$14*B247-(-B247+$B$41)*$B$17-(-B247+$B$41+$G$8)*$B$11+$G$5*$B$12))</f>
        <v>-3924.3321596993333</v>
      </c>
      <c r="H247">
        <f t="shared" ref="H247:H310" si="26">IF(B247&lt;$B$41,-$B$13*B247,IF(AND($B$41&lt;=B247,B247&lt;=$B$41+$G$8),-$B$13*B247+(-B247+B234)*B209,-$B$13*B247+(-B247+$B$41)*$B$16+(-B247+$B$41+$G$8)*$B$10))</f>
        <v>11652.273526359606</v>
      </c>
    </row>
    <row r="248" spans="2:8" x14ac:dyDescent="0.35">
      <c r="B248">
        <f t="shared" ref="B248:B297" si="27">B247+0.1</f>
        <v>19.400000000000006</v>
      </c>
      <c r="C248">
        <f t="shared" si="21"/>
        <v>-1396.6998684018731</v>
      </c>
      <c r="D248">
        <f t="shared" si="22"/>
        <v>-725.74654049904279</v>
      </c>
      <c r="E248">
        <f t="shared" si="23"/>
        <v>29.169165961926041</v>
      </c>
      <c r="F248">
        <f t="shared" si="24"/>
        <v>36287.327024952137</v>
      </c>
      <c r="G248">
        <f t="shared" si="25"/>
        <v>-3921.4152431031407</v>
      </c>
      <c r="H248">
        <f t="shared" si="26"/>
        <v>11712.622404734526</v>
      </c>
    </row>
    <row r="249" spans="2:8" x14ac:dyDescent="0.35">
      <c r="B249">
        <f t="shared" si="27"/>
        <v>19.500000000000007</v>
      </c>
      <c r="C249">
        <f t="shared" si="21"/>
        <v>-1396.6998684018731</v>
      </c>
      <c r="D249">
        <f t="shared" si="22"/>
        <v>-725.74654049904279</v>
      </c>
      <c r="E249">
        <f t="shared" si="23"/>
        <v>29.169165961926041</v>
      </c>
      <c r="F249">
        <f t="shared" si="24"/>
        <v>36287.327024952137</v>
      </c>
      <c r="G249">
        <f t="shared" si="25"/>
        <v>-3918.4983265069477</v>
      </c>
      <c r="H249">
        <f t="shared" si="26"/>
        <v>11772.971283109448</v>
      </c>
    </row>
    <row r="250" spans="2:8" x14ac:dyDescent="0.35">
      <c r="B250">
        <f t="shared" si="27"/>
        <v>19.600000000000009</v>
      </c>
      <c r="C250">
        <f t="shared" si="21"/>
        <v>-1396.6998684018731</v>
      </c>
      <c r="D250">
        <f t="shared" si="22"/>
        <v>-725.74654049904279</v>
      </c>
      <c r="E250">
        <f t="shared" si="23"/>
        <v>29.169165961926041</v>
      </c>
      <c r="F250">
        <f t="shared" si="24"/>
        <v>36287.327024952137</v>
      </c>
      <c r="G250">
        <f t="shared" si="25"/>
        <v>-3915.5814099107552</v>
      </c>
      <c r="H250">
        <f t="shared" si="26"/>
        <v>11833.320161484369</v>
      </c>
    </row>
    <row r="251" spans="2:8" x14ac:dyDescent="0.35">
      <c r="B251">
        <f t="shared" si="27"/>
        <v>19.70000000000001</v>
      </c>
      <c r="C251">
        <f t="shared" si="21"/>
        <v>-1396.6998684018731</v>
      </c>
      <c r="D251">
        <f t="shared" si="22"/>
        <v>-725.74654049904279</v>
      </c>
      <c r="E251">
        <f t="shared" si="23"/>
        <v>29.169165961926041</v>
      </c>
      <c r="F251">
        <f t="shared" si="24"/>
        <v>36287.327024952137</v>
      </c>
      <c r="G251">
        <f t="shared" si="25"/>
        <v>-3912.6644933145626</v>
      </c>
      <c r="H251">
        <f t="shared" si="26"/>
        <v>11893.669039859291</v>
      </c>
    </row>
    <row r="252" spans="2:8" x14ac:dyDescent="0.35">
      <c r="B252">
        <f t="shared" si="27"/>
        <v>19.800000000000011</v>
      </c>
      <c r="C252">
        <f t="shared" si="21"/>
        <v>-1396.6998684018731</v>
      </c>
      <c r="D252">
        <f t="shared" si="22"/>
        <v>-725.74654049904279</v>
      </c>
      <c r="E252">
        <f t="shared" si="23"/>
        <v>29.169165961926041</v>
      </c>
      <c r="F252">
        <f t="shared" si="24"/>
        <v>36287.327024952137</v>
      </c>
      <c r="G252">
        <f t="shared" si="25"/>
        <v>-3909.7475767183701</v>
      </c>
      <c r="H252">
        <f t="shared" si="26"/>
        <v>11954.017918234211</v>
      </c>
    </row>
    <row r="253" spans="2:8" x14ac:dyDescent="0.35">
      <c r="B253">
        <f t="shared" si="27"/>
        <v>19.900000000000013</v>
      </c>
      <c r="C253">
        <f t="shared" si="21"/>
        <v>-1396.6998684018731</v>
      </c>
      <c r="D253">
        <f t="shared" si="22"/>
        <v>-725.74654049904279</v>
      </c>
      <c r="E253">
        <f t="shared" si="23"/>
        <v>29.169165961926041</v>
      </c>
      <c r="F253">
        <f t="shared" si="24"/>
        <v>36287.327024952137</v>
      </c>
      <c r="G253">
        <f t="shared" si="25"/>
        <v>-3906.8306601221771</v>
      </c>
      <c r="H253">
        <f t="shared" si="26"/>
        <v>12014.366796609133</v>
      </c>
    </row>
    <row r="254" spans="2:8" x14ac:dyDescent="0.35">
      <c r="B254">
        <f t="shared" si="27"/>
        <v>20.000000000000014</v>
      </c>
      <c r="C254">
        <f t="shared" si="21"/>
        <v>-1396.6998684018731</v>
      </c>
      <c r="D254">
        <f t="shared" si="22"/>
        <v>-725.74654049904279</v>
      </c>
      <c r="E254">
        <f t="shared" si="23"/>
        <v>29.169165961926041</v>
      </c>
      <c r="F254">
        <f t="shared" si="24"/>
        <v>36287.327024952137</v>
      </c>
      <c r="G254">
        <f t="shared" si="25"/>
        <v>-3903.9137435259845</v>
      </c>
      <c r="H254">
        <f t="shared" si="26"/>
        <v>12074.715674984054</v>
      </c>
    </row>
    <row r="255" spans="2:8" x14ac:dyDescent="0.35">
      <c r="B255">
        <f t="shared" si="27"/>
        <v>20.100000000000016</v>
      </c>
      <c r="C255">
        <f t="shared" si="21"/>
        <v>-1396.6998684018731</v>
      </c>
      <c r="D255">
        <f t="shared" si="22"/>
        <v>-725.74654049904279</v>
      </c>
      <c r="E255">
        <f t="shared" si="23"/>
        <v>29.169165961926041</v>
      </c>
      <c r="F255">
        <f t="shared" si="24"/>
        <v>36287.327024952137</v>
      </c>
      <c r="G255">
        <f t="shared" si="25"/>
        <v>-3900.996826929792</v>
      </c>
      <c r="H255">
        <f t="shared" si="26"/>
        <v>12135.064553358974</v>
      </c>
    </row>
    <row r="256" spans="2:8" x14ac:dyDescent="0.35">
      <c r="B256">
        <f t="shared" si="27"/>
        <v>20.200000000000017</v>
      </c>
      <c r="C256">
        <f t="shared" si="21"/>
        <v>-1396.6998684018731</v>
      </c>
      <c r="D256">
        <f t="shared" si="22"/>
        <v>-725.74654049904279</v>
      </c>
      <c r="E256">
        <f t="shared" si="23"/>
        <v>29.169165961926041</v>
      </c>
      <c r="F256">
        <f t="shared" si="24"/>
        <v>36287.327024952137</v>
      </c>
      <c r="G256">
        <f t="shared" si="25"/>
        <v>-3898.0799103335994</v>
      </c>
      <c r="H256">
        <f t="shared" si="26"/>
        <v>12195.413431733896</v>
      </c>
    </row>
    <row r="257" spans="2:8" x14ac:dyDescent="0.35">
      <c r="B257">
        <f t="shared" si="27"/>
        <v>20.300000000000018</v>
      </c>
      <c r="C257">
        <f t="shared" si="21"/>
        <v>-1396.6998684018731</v>
      </c>
      <c r="D257">
        <f t="shared" si="22"/>
        <v>-725.74654049904279</v>
      </c>
      <c r="E257">
        <f t="shared" si="23"/>
        <v>29.169165961926041</v>
      </c>
      <c r="F257">
        <f t="shared" si="24"/>
        <v>36287.327024952137</v>
      </c>
      <c r="G257">
        <f t="shared" si="25"/>
        <v>-3895.1629937374064</v>
      </c>
      <c r="H257">
        <f t="shared" si="26"/>
        <v>12255.762310108816</v>
      </c>
    </row>
    <row r="258" spans="2:8" x14ac:dyDescent="0.35">
      <c r="B258">
        <f t="shared" si="27"/>
        <v>20.40000000000002</v>
      </c>
      <c r="C258">
        <f t="shared" si="21"/>
        <v>-1396.6998684018731</v>
      </c>
      <c r="D258">
        <f t="shared" si="22"/>
        <v>-725.74654049904279</v>
      </c>
      <c r="E258">
        <f t="shared" si="23"/>
        <v>29.169165961926041</v>
      </c>
      <c r="F258">
        <f t="shared" si="24"/>
        <v>36287.327024952137</v>
      </c>
      <c r="G258">
        <f t="shared" si="25"/>
        <v>-3892.2460771412138</v>
      </c>
      <c r="H258">
        <f t="shared" si="26"/>
        <v>12316.111188483737</v>
      </c>
    </row>
    <row r="259" spans="2:8" x14ac:dyDescent="0.35">
      <c r="B259">
        <f t="shared" si="27"/>
        <v>20.500000000000021</v>
      </c>
      <c r="C259">
        <f t="shared" si="21"/>
        <v>-1396.6998684018731</v>
      </c>
      <c r="D259">
        <f t="shared" si="22"/>
        <v>-725.74654049904279</v>
      </c>
      <c r="E259">
        <f t="shared" si="23"/>
        <v>29.169165961926041</v>
      </c>
      <c r="F259">
        <f t="shared" si="24"/>
        <v>36287.327024952137</v>
      </c>
      <c r="G259">
        <f t="shared" si="25"/>
        <v>-3889.3291605450213</v>
      </c>
      <c r="H259">
        <f t="shared" si="26"/>
        <v>12376.460066858657</v>
      </c>
    </row>
    <row r="260" spans="2:8" x14ac:dyDescent="0.35">
      <c r="B260">
        <f t="shared" si="27"/>
        <v>20.600000000000023</v>
      </c>
      <c r="C260">
        <f t="shared" si="21"/>
        <v>-1396.6998684018731</v>
      </c>
      <c r="D260">
        <f t="shared" si="22"/>
        <v>-725.74654049904279</v>
      </c>
      <c r="E260">
        <f t="shared" si="23"/>
        <v>29.169165961926041</v>
      </c>
      <c r="F260">
        <f t="shared" si="24"/>
        <v>36287.327024952137</v>
      </c>
      <c r="G260">
        <f t="shared" si="25"/>
        <v>-3886.4122439488283</v>
      </c>
      <c r="H260">
        <f t="shared" si="26"/>
        <v>12436.808945233581</v>
      </c>
    </row>
    <row r="261" spans="2:8" x14ac:dyDescent="0.35">
      <c r="B261">
        <f t="shared" si="27"/>
        <v>20.700000000000024</v>
      </c>
      <c r="C261">
        <f t="shared" si="21"/>
        <v>-1396.6998684018731</v>
      </c>
      <c r="D261">
        <f t="shared" si="22"/>
        <v>-725.74654049904279</v>
      </c>
      <c r="E261">
        <f t="shared" si="23"/>
        <v>29.169165961926041</v>
      </c>
      <c r="F261">
        <f t="shared" si="24"/>
        <v>36287.327024952137</v>
      </c>
      <c r="G261">
        <f t="shared" si="25"/>
        <v>-3883.4953273526357</v>
      </c>
      <c r="H261">
        <f t="shared" si="26"/>
        <v>12497.157823608501</v>
      </c>
    </row>
    <row r="262" spans="2:8" x14ac:dyDescent="0.35">
      <c r="B262">
        <f t="shared" si="27"/>
        <v>20.800000000000026</v>
      </c>
      <c r="C262">
        <f t="shared" si="21"/>
        <v>-1396.6998684018731</v>
      </c>
      <c r="D262">
        <f t="shared" si="22"/>
        <v>-725.74654049904279</v>
      </c>
      <c r="E262">
        <f t="shared" si="23"/>
        <v>29.169165961926041</v>
      </c>
      <c r="F262">
        <f t="shared" si="24"/>
        <v>36287.327024952137</v>
      </c>
      <c r="G262">
        <f t="shared" si="25"/>
        <v>-3880.5784107564432</v>
      </c>
      <c r="H262">
        <f t="shared" si="26"/>
        <v>12557.506701983422</v>
      </c>
    </row>
    <row r="263" spans="2:8" x14ac:dyDescent="0.35">
      <c r="B263">
        <f t="shared" si="27"/>
        <v>20.900000000000027</v>
      </c>
      <c r="C263">
        <f t="shared" si="21"/>
        <v>-1396.6998684018731</v>
      </c>
      <c r="D263">
        <f t="shared" si="22"/>
        <v>-725.74654049904279</v>
      </c>
      <c r="E263">
        <f t="shared" si="23"/>
        <v>29.169165961926041</v>
      </c>
      <c r="F263">
        <f t="shared" si="24"/>
        <v>36287.327024952137</v>
      </c>
      <c r="G263">
        <f t="shared" si="25"/>
        <v>-3877.6614941602511</v>
      </c>
      <c r="H263">
        <f t="shared" si="26"/>
        <v>12617.855580358344</v>
      </c>
    </row>
    <row r="264" spans="2:8" x14ac:dyDescent="0.35">
      <c r="B264">
        <f t="shared" si="27"/>
        <v>21.000000000000028</v>
      </c>
      <c r="C264">
        <f t="shared" si="21"/>
        <v>-1396.6998684018731</v>
      </c>
      <c r="D264">
        <f t="shared" si="22"/>
        <v>-725.74654049904279</v>
      </c>
      <c r="E264">
        <f t="shared" si="23"/>
        <v>29.169165961926041</v>
      </c>
      <c r="F264">
        <f t="shared" si="24"/>
        <v>36287.327024952137</v>
      </c>
      <c r="G264">
        <f t="shared" si="25"/>
        <v>-3874.7445775640585</v>
      </c>
      <c r="H264">
        <f t="shared" si="26"/>
        <v>12678.204458733264</v>
      </c>
    </row>
    <row r="265" spans="2:8" x14ac:dyDescent="0.35">
      <c r="B265">
        <f t="shared" si="27"/>
        <v>21.10000000000003</v>
      </c>
      <c r="C265">
        <f t="shared" si="21"/>
        <v>-1396.6998684018731</v>
      </c>
      <c r="D265">
        <f t="shared" si="22"/>
        <v>-725.74654049904279</v>
      </c>
      <c r="E265">
        <f t="shared" si="23"/>
        <v>29.169165961926041</v>
      </c>
      <c r="F265">
        <f t="shared" si="24"/>
        <v>36287.327024952137</v>
      </c>
      <c r="G265">
        <f t="shared" si="25"/>
        <v>-3871.827660967866</v>
      </c>
      <c r="H265">
        <f t="shared" si="26"/>
        <v>12738.553337108186</v>
      </c>
    </row>
    <row r="266" spans="2:8" x14ac:dyDescent="0.35">
      <c r="B266">
        <f t="shared" si="27"/>
        <v>21.200000000000031</v>
      </c>
      <c r="C266">
        <f t="shared" si="21"/>
        <v>-1396.6998684018731</v>
      </c>
      <c r="D266">
        <f t="shared" si="22"/>
        <v>-725.74654049904279</v>
      </c>
      <c r="E266">
        <f t="shared" si="23"/>
        <v>29.169165961926041</v>
      </c>
      <c r="F266">
        <f t="shared" si="24"/>
        <v>36287.327024952137</v>
      </c>
      <c r="G266">
        <f t="shared" si="25"/>
        <v>-3868.9107443716734</v>
      </c>
      <c r="H266">
        <f t="shared" si="26"/>
        <v>12798.902215483105</v>
      </c>
    </row>
    <row r="267" spans="2:8" x14ac:dyDescent="0.35">
      <c r="B267">
        <f t="shared" si="27"/>
        <v>21.300000000000033</v>
      </c>
      <c r="C267">
        <f t="shared" si="21"/>
        <v>-1396.6998684018731</v>
      </c>
      <c r="D267">
        <f t="shared" si="22"/>
        <v>-725.74654049904279</v>
      </c>
      <c r="E267">
        <f t="shared" si="23"/>
        <v>29.169165961926041</v>
      </c>
      <c r="F267">
        <f t="shared" si="24"/>
        <v>36287.327024952137</v>
      </c>
      <c r="G267">
        <f t="shared" si="25"/>
        <v>-3865.9938277754809</v>
      </c>
      <c r="H267">
        <f t="shared" si="26"/>
        <v>12859.251093858027</v>
      </c>
    </row>
    <row r="268" spans="2:8" x14ac:dyDescent="0.35">
      <c r="B268">
        <f t="shared" si="27"/>
        <v>21.400000000000034</v>
      </c>
      <c r="C268">
        <f t="shared" si="21"/>
        <v>-1396.6998684018731</v>
      </c>
      <c r="D268">
        <f t="shared" si="22"/>
        <v>-725.74654049904279</v>
      </c>
      <c r="E268">
        <f t="shared" si="23"/>
        <v>29.169165961926041</v>
      </c>
      <c r="F268">
        <f t="shared" si="24"/>
        <v>36287.327024952137</v>
      </c>
      <c r="G268">
        <f t="shared" si="25"/>
        <v>-3863.0769111792879</v>
      </c>
      <c r="H268">
        <f t="shared" si="26"/>
        <v>12919.599972232947</v>
      </c>
    </row>
    <row r="269" spans="2:8" x14ac:dyDescent="0.35">
      <c r="B269">
        <f t="shared" si="27"/>
        <v>21.500000000000036</v>
      </c>
      <c r="C269">
        <f t="shared" si="21"/>
        <v>-1396.6998684018731</v>
      </c>
      <c r="D269">
        <f t="shared" si="22"/>
        <v>-725.74654049904279</v>
      </c>
      <c r="E269">
        <f t="shared" si="23"/>
        <v>29.169165961926041</v>
      </c>
      <c r="F269">
        <f t="shared" si="24"/>
        <v>36287.327024952137</v>
      </c>
      <c r="G269">
        <f t="shared" si="25"/>
        <v>-3860.1599945830953</v>
      </c>
      <c r="H269">
        <f t="shared" si="26"/>
        <v>12979.948850607871</v>
      </c>
    </row>
    <row r="270" spans="2:8" x14ac:dyDescent="0.35">
      <c r="B270">
        <f t="shared" si="27"/>
        <v>21.600000000000037</v>
      </c>
      <c r="C270">
        <f t="shared" si="21"/>
        <v>-1396.6998684018731</v>
      </c>
      <c r="D270">
        <f t="shared" si="22"/>
        <v>-725.74654049904279</v>
      </c>
      <c r="E270">
        <f t="shared" si="23"/>
        <v>29.169165961926041</v>
      </c>
      <c r="F270">
        <f t="shared" si="24"/>
        <v>36287.327024952137</v>
      </c>
      <c r="G270">
        <f t="shared" si="25"/>
        <v>-3857.2430779869028</v>
      </c>
      <c r="H270">
        <f t="shared" si="26"/>
        <v>13040.297728982792</v>
      </c>
    </row>
    <row r="271" spans="2:8" x14ac:dyDescent="0.35">
      <c r="B271">
        <f t="shared" si="27"/>
        <v>21.700000000000038</v>
      </c>
      <c r="C271">
        <f t="shared" si="21"/>
        <v>-1396.6998684018731</v>
      </c>
      <c r="D271">
        <f t="shared" si="22"/>
        <v>-725.74654049904279</v>
      </c>
      <c r="E271">
        <f t="shared" si="23"/>
        <v>29.169165961926041</v>
      </c>
      <c r="F271">
        <f t="shared" si="24"/>
        <v>36287.327024952137</v>
      </c>
      <c r="G271">
        <f t="shared" si="25"/>
        <v>-3854.3261613907098</v>
      </c>
      <c r="H271">
        <f t="shared" si="26"/>
        <v>13100.646607357712</v>
      </c>
    </row>
    <row r="272" spans="2:8" x14ac:dyDescent="0.35">
      <c r="B272">
        <f t="shared" si="27"/>
        <v>21.80000000000004</v>
      </c>
      <c r="C272">
        <f t="shared" si="21"/>
        <v>-1396.6998684018731</v>
      </c>
      <c r="D272">
        <f t="shared" si="22"/>
        <v>-725.74654049904279</v>
      </c>
      <c r="E272">
        <f t="shared" si="23"/>
        <v>29.169165961926041</v>
      </c>
      <c r="F272">
        <f t="shared" si="24"/>
        <v>36287.327024952137</v>
      </c>
      <c r="G272">
        <f t="shared" si="25"/>
        <v>-3851.4092447945172</v>
      </c>
      <c r="H272">
        <f t="shared" si="26"/>
        <v>13160.995485732634</v>
      </c>
    </row>
    <row r="273" spans="2:8" x14ac:dyDescent="0.35">
      <c r="B273">
        <f t="shared" si="27"/>
        <v>21.900000000000041</v>
      </c>
      <c r="C273">
        <f t="shared" si="21"/>
        <v>-1396.6998684018731</v>
      </c>
      <c r="D273">
        <f t="shared" si="22"/>
        <v>-725.74654049904279</v>
      </c>
      <c r="E273">
        <f t="shared" si="23"/>
        <v>29.169165961926041</v>
      </c>
      <c r="F273">
        <f t="shared" si="24"/>
        <v>36287.327024952137</v>
      </c>
      <c r="G273">
        <f t="shared" si="25"/>
        <v>-3848.4923281983247</v>
      </c>
      <c r="H273">
        <f t="shared" si="26"/>
        <v>13221.344364107554</v>
      </c>
    </row>
    <row r="274" spans="2:8" x14ac:dyDescent="0.35">
      <c r="B274">
        <f t="shared" si="27"/>
        <v>22.000000000000043</v>
      </c>
      <c r="C274">
        <f t="shared" si="21"/>
        <v>-1396.6998684018731</v>
      </c>
      <c r="D274">
        <f t="shared" si="22"/>
        <v>-725.74654049904279</v>
      </c>
      <c r="E274">
        <f t="shared" si="23"/>
        <v>29.169165961926041</v>
      </c>
      <c r="F274">
        <f t="shared" si="24"/>
        <v>36287.327024952137</v>
      </c>
      <c r="G274">
        <f t="shared" si="25"/>
        <v>-3845.5754116021317</v>
      </c>
      <c r="H274">
        <f t="shared" si="26"/>
        <v>13281.693242482475</v>
      </c>
    </row>
    <row r="275" spans="2:8" x14ac:dyDescent="0.35">
      <c r="B275">
        <f t="shared" si="27"/>
        <v>22.100000000000044</v>
      </c>
      <c r="C275">
        <f t="shared" si="21"/>
        <v>-1396.6998684018731</v>
      </c>
      <c r="D275">
        <f t="shared" si="22"/>
        <v>-725.74654049904279</v>
      </c>
      <c r="E275">
        <f t="shared" si="23"/>
        <v>29.169165961926041</v>
      </c>
      <c r="F275">
        <f t="shared" si="24"/>
        <v>36287.327024952137</v>
      </c>
      <c r="G275">
        <f t="shared" si="25"/>
        <v>-3842.6584950059391</v>
      </c>
      <c r="H275">
        <f t="shared" si="26"/>
        <v>13342.042120857395</v>
      </c>
    </row>
    <row r="276" spans="2:8" x14ac:dyDescent="0.35">
      <c r="B276">
        <f t="shared" si="27"/>
        <v>22.200000000000045</v>
      </c>
      <c r="C276">
        <f t="shared" si="21"/>
        <v>-1396.6998684018731</v>
      </c>
      <c r="D276">
        <f t="shared" si="22"/>
        <v>-725.74654049904279</v>
      </c>
      <c r="E276">
        <f t="shared" si="23"/>
        <v>29.169165961926041</v>
      </c>
      <c r="F276">
        <f t="shared" si="24"/>
        <v>36287.327024952137</v>
      </c>
      <c r="G276">
        <f t="shared" si="25"/>
        <v>-3839.7415784097466</v>
      </c>
      <c r="H276">
        <f t="shared" si="26"/>
        <v>13402.390999232317</v>
      </c>
    </row>
    <row r="277" spans="2:8" x14ac:dyDescent="0.35">
      <c r="B277">
        <f t="shared" si="27"/>
        <v>22.300000000000047</v>
      </c>
      <c r="C277">
        <f t="shared" si="21"/>
        <v>-1396.6998684018731</v>
      </c>
      <c r="D277">
        <f t="shared" si="22"/>
        <v>-725.74654049904279</v>
      </c>
      <c r="E277">
        <f t="shared" si="23"/>
        <v>29.169165961926041</v>
      </c>
      <c r="F277">
        <f t="shared" si="24"/>
        <v>36287.327024952137</v>
      </c>
      <c r="G277">
        <f t="shared" si="25"/>
        <v>-3836.8246618135536</v>
      </c>
      <c r="H277">
        <f t="shared" si="26"/>
        <v>13462.739877607237</v>
      </c>
    </row>
    <row r="278" spans="2:8" x14ac:dyDescent="0.35">
      <c r="B278">
        <f t="shared" si="27"/>
        <v>22.400000000000048</v>
      </c>
      <c r="C278">
        <f t="shared" si="21"/>
        <v>-1396.6998684018731</v>
      </c>
      <c r="D278">
        <f t="shared" si="22"/>
        <v>-725.74654049904279</v>
      </c>
      <c r="E278">
        <f t="shared" si="23"/>
        <v>29.169165961926041</v>
      </c>
      <c r="F278">
        <f t="shared" si="24"/>
        <v>36287.327024952137</v>
      </c>
      <c r="G278">
        <f t="shared" si="25"/>
        <v>-3833.907745217361</v>
      </c>
      <c r="H278">
        <f t="shared" si="26"/>
        <v>13523.088755982159</v>
      </c>
    </row>
    <row r="279" spans="2:8" x14ac:dyDescent="0.35">
      <c r="B279">
        <f t="shared" si="27"/>
        <v>22.50000000000005</v>
      </c>
      <c r="C279">
        <f t="shared" si="21"/>
        <v>-1396.6998684018731</v>
      </c>
      <c r="D279">
        <f t="shared" si="22"/>
        <v>-725.74654049904279</v>
      </c>
      <c r="E279">
        <f t="shared" si="23"/>
        <v>29.169165961926041</v>
      </c>
      <c r="F279">
        <f t="shared" si="24"/>
        <v>36287.327024952137</v>
      </c>
      <c r="G279">
        <f t="shared" si="25"/>
        <v>-3830.9908286211685</v>
      </c>
      <c r="H279">
        <f t="shared" si="26"/>
        <v>13583.437634357082</v>
      </c>
    </row>
    <row r="280" spans="2:8" x14ac:dyDescent="0.35">
      <c r="B280">
        <f t="shared" si="27"/>
        <v>22.600000000000051</v>
      </c>
      <c r="C280">
        <f t="shared" si="21"/>
        <v>-1396.6998684018731</v>
      </c>
      <c r="D280">
        <f t="shared" si="22"/>
        <v>-725.74654049904279</v>
      </c>
      <c r="E280">
        <f t="shared" si="23"/>
        <v>29.169165961926041</v>
      </c>
      <c r="F280">
        <f t="shared" si="24"/>
        <v>36287.327024952137</v>
      </c>
      <c r="G280">
        <f t="shared" si="25"/>
        <v>-3828.0739120249755</v>
      </c>
      <c r="H280">
        <f t="shared" si="26"/>
        <v>13643.786512732002</v>
      </c>
    </row>
    <row r="281" spans="2:8" x14ac:dyDescent="0.35">
      <c r="B281">
        <f t="shared" si="27"/>
        <v>22.700000000000053</v>
      </c>
      <c r="C281">
        <f t="shared" si="21"/>
        <v>-1396.6998684018731</v>
      </c>
      <c r="D281">
        <f t="shared" si="22"/>
        <v>-725.74654049904279</v>
      </c>
      <c r="E281">
        <f t="shared" si="23"/>
        <v>29.169165961926041</v>
      </c>
      <c r="F281">
        <f t="shared" si="24"/>
        <v>36287.327024952137</v>
      </c>
      <c r="G281">
        <f t="shared" si="25"/>
        <v>-3825.1569954287834</v>
      </c>
      <c r="H281">
        <f t="shared" si="26"/>
        <v>13704.135391106924</v>
      </c>
    </row>
    <row r="282" spans="2:8" x14ac:dyDescent="0.35">
      <c r="B282">
        <f t="shared" si="27"/>
        <v>22.800000000000054</v>
      </c>
      <c r="C282">
        <f t="shared" si="21"/>
        <v>-1396.6998684018731</v>
      </c>
      <c r="D282">
        <f t="shared" si="22"/>
        <v>-725.74654049904279</v>
      </c>
      <c r="E282">
        <f t="shared" si="23"/>
        <v>29.169165961926041</v>
      </c>
      <c r="F282">
        <f t="shared" si="24"/>
        <v>36287.327024952137</v>
      </c>
      <c r="G282">
        <f t="shared" si="25"/>
        <v>-3822.2400788325904</v>
      </c>
      <c r="H282">
        <f t="shared" si="26"/>
        <v>13764.484269481844</v>
      </c>
    </row>
    <row r="283" spans="2:8" x14ac:dyDescent="0.35">
      <c r="B283">
        <f t="shared" si="27"/>
        <v>22.900000000000055</v>
      </c>
      <c r="C283">
        <f t="shared" si="21"/>
        <v>-1396.6998684018731</v>
      </c>
      <c r="D283">
        <f t="shared" si="22"/>
        <v>-725.74654049904279</v>
      </c>
      <c r="E283">
        <f t="shared" si="23"/>
        <v>29.169165961926041</v>
      </c>
      <c r="F283">
        <f t="shared" si="24"/>
        <v>36287.327024952137</v>
      </c>
      <c r="G283">
        <f t="shared" si="25"/>
        <v>-3819.3231622363978</v>
      </c>
      <c r="H283">
        <f t="shared" si="26"/>
        <v>13824.833147856765</v>
      </c>
    </row>
    <row r="284" spans="2:8" x14ac:dyDescent="0.35">
      <c r="B284">
        <f t="shared" si="27"/>
        <v>23.000000000000057</v>
      </c>
      <c r="C284">
        <f t="shared" si="21"/>
        <v>-1396.6998684018731</v>
      </c>
      <c r="D284">
        <f t="shared" si="22"/>
        <v>-725.74654049904279</v>
      </c>
      <c r="E284">
        <f t="shared" si="23"/>
        <v>29.169165961926041</v>
      </c>
      <c r="F284">
        <f t="shared" si="24"/>
        <v>36287.327024952137</v>
      </c>
      <c r="G284">
        <f t="shared" si="25"/>
        <v>-3816.4062456402053</v>
      </c>
      <c r="H284">
        <f t="shared" si="26"/>
        <v>13885.182026231685</v>
      </c>
    </row>
    <row r="285" spans="2:8" x14ac:dyDescent="0.35">
      <c r="B285">
        <f t="shared" si="27"/>
        <v>23.100000000000058</v>
      </c>
      <c r="C285">
        <f t="shared" si="21"/>
        <v>-1396.6998684018731</v>
      </c>
      <c r="D285">
        <f t="shared" si="22"/>
        <v>-725.74654049904279</v>
      </c>
      <c r="E285">
        <f t="shared" si="23"/>
        <v>29.169165961926041</v>
      </c>
      <c r="F285">
        <f t="shared" si="24"/>
        <v>36287.327024952137</v>
      </c>
      <c r="G285">
        <f t="shared" si="25"/>
        <v>-3813.4893290440123</v>
      </c>
      <c r="H285">
        <f t="shared" si="26"/>
        <v>13945.530904606607</v>
      </c>
    </row>
    <row r="286" spans="2:8" x14ac:dyDescent="0.35">
      <c r="B286">
        <f t="shared" si="27"/>
        <v>23.20000000000006</v>
      </c>
      <c r="C286">
        <f t="shared" si="21"/>
        <v>-1396.6998684018731</v>
      </c>
      <c r="D286">
        <f t="shared" si="22"/>
        <v>-725.74654049904279</v>
      </c>
      <c r="E286">
        <f t="shared" si="23"/>
        <v>29.169165961926041</v>
      </c>
      <c r="F286">
        <f t="shared" si="24"/>
        <v>36287.327024952137</v>
      </c>
      <c r="G286">
        <f t="shared" si="25"/>
        <v>-3810.5724124478197</v>
      </c>
      <c r="H286">
        <f t="shared" si="26"/>
        <v>14005.879782981527</v>
      </c>
    </row>
    <row r="287" spans="2:8" x14ac:dyDescent="0.35">
      <c r="B287">
        <f t="shared" si="27"/>
        <v>23.300000000000061</v>
      </c>
      <c r="C287">
        <f t="shared" si="21"/>
        <v>-1396.6998684018731</v>
      </c>
      <c r="D287">
        <f t="shared" si="22"/>
        <v>-725.74654049904279</v>
      </c>
      <c r="E287">
        <f t="shared" si="23"/>
        <v>29.169165961926041</v>
      </c>
      <c r="F287">
        <f t="shared" si="24"/>
        <v>36287.327024952137</v>
      </c>
      <c r="G287">
        <f t="shared" si="25"/>
        <v>-3807.6554958516272</v>
      </c>
      <c r="H287">
        <f t="shared" si="26"/>
        <v>14066.228661356448</v>
      </c>
    </row>
    <row r="288" spans="2:8" x14ac:dyDescent="0.35">
      <c r="B288">
        <f t="shared" si="27"/>
        <v>23.400000000000063</v>
      </c>
      <c r="C288">
        <f t="shared" si="21"/>
        <v>-1396.6998684018731</v>
      </c>
      <c r="D288">
        <f t="shared" si="22"/>
        <v>-725.74654049904279</v>
      </c>
      <c r="E288">
        <f t="shared" si="23"/>
        <v>29.169165961926041</v>
      </c>
      <c r="F288">
        <f t="shared" si="24"/>
        <v>36287.327024952137</v>
      </c>
      <c r="G288">
        <f t="shared" si="25"/>
        <v>-3804.7385792554342</v>
      </c>
      <c r="H288">
        <f t="shared" si="26"/>
        <v>14126.577539731372</v>
      </c>
    </row>
    <row r="289" spans="2:8" x14ac:dyDescent="0.35">
      <c r="B289">
        <f t="shared" si="27"/>
        <v>23.500000000000064</v>
      </c>
      <c r="C289">
        <f t="shared" si="21"/>
        <v>-1396.6998684018731</v>
      </c>
      <c r="D289">
        <f t="shared" si="22"/>
        <v>-725.74654049904279</v>
      </c>
      <c r="E289">
        <f t="shared" si="23"/>
        <v>29.169165961926041</v>
      </c>
      <c r="F289">
        <f t="shared" si="24"/>
        <v>36287.327024952137</v>
      </c>
      <c r="G289">
        <f t="shared" si="25"/>
        <v>-3801.8216626592425</v>
      </c>
      <c r="H289">
        <f t="shared" si="26"/>
        <v>14186.926418106292</v>
      </c>
    </row>
    <row r="290" spans="2:8" x14ac:dyDescent="0.35">
      <c r="B290">
        <f t="shared" si="27"/>
        <v>23.600000000000065</v>
      </c>
      <c r="C290">
        <f t="shared" si="21"/>
        <v>-1396.6998684018731</v>
      </c>
      <c r="D290">
        <f t="shared" si="22"/>
        <v>-725.74654049904279</v>
      </c>
      <c r="E290">
        <f t="shared" si="23"/>
        <v>29.169165961926041</v>
      </c>
      <c r="F290">
        <f t="shared" si="24"/>
        <v>36287.327024952137</v>
      </c>
      <c r="G290">
        <f t="shared" si="25"/>
        <v>-3798.90474606305</v>
      </c>
      <c r="H290">
        <f t="shared" si="26"/>
        <v>14247.275296481213</v>
      </c>
    </row>
    <row r="291" spans="2:8" x14ac:dyDescent="0.35">
      <c r="B291">
        <f t="shared" si="27"/>
        <v>23.700000000000067</v>
      </c>
      <c r="C291">
        <f t="shared" si="21"/>
        <v>-1396.6998684018731</v>
      </c>
      <c r="D291">
        <f t="shared" si="22"/>
        <v>-725.74654049904279</v>
      </c>
      <c r="E291">
        <f t="shared" si="23"/>
        <v>29.169165961926041</v>
      </c>
      <c r="F291">
        <f t="shared" si="24"/>
        <v>36287.327024952137</v>
      </c>
      <c r="G291">
        <f t="shared" si="25"/>
        <v>-3795.987829466857</v>
      </c>
      <c r="H291">
        <f t="shared" si="26"/>
        <v>14307.624174856133</v>
      </c>
    </row>
    <row r="292" spans="2:8" x14ac:dyDescent="0.35">
      <c r="B292">
        <f t="shared" si="27"/>
        <v>23.800000000000068</v>
      </c>
      <c r="C292">
        <f t="shared" si="21"/>
        <v>-1396.6998684018731</v>
      </c>
      <c r="D292">
        <f t="shared" si="22"/>
        <v>-725.74654049904279</v>
      </c>
      <c r="E292">
        <f t="shared" si="23"/>
        <v>29.169165961926041</v>
      </c>
      <c r="F292">
        <f t="shared" si="24"/>
        <v>36287.327024952137</v>
      </c>
      <c r="G292">
        <f t="shared" si="25"/>
        <v>-3793.0709128706644</v>
      </c>
      <c r="H292">
        <f t="shared" si="26"/>
        <v>14367.973053231055</v>
      </c>
    </row>
    <row r="293" spans="2:8" x14ac:dyDescent="0.35">
      <c r="B293">
        <f t="shared" si="27"/>
        <v>23.90000000000007</v>
      </c>
      <c r="C293">
        <f t="shared" si="21"/>
        <v>-1396.6998684018731</v>
      </c>
      <c r="D293">
        <f t="shared" si="22"/>
        <v>-725.74654049904279</v>
      </c>
      <c r="E293">
        <f t="shared" si="23"/>
        <v>29.169165961926041</v>
      </c>
      <c r="F293">
        <f t="shared" si="24"/>
        <v>36287.327024952137</v>
      </c>
      <c r="G293">
        <f t="shared" si="25"/>
        <v>-3790.1539962744719</v>
      </c>
      <c r="H293">
        <f t="shared" si="26"/>
        <v>14428.321931605975</v>
      </c>
    </row>
    <row r="294" spans="2:8" x14ac:dyDescent="0.35">
      <c r="B294">
        <f t="shared" si="27"/>
        <v>24.000000000000071</v>
      </c>
      <c r="C294">
        <f t="shared" si="21"/>
        <v>-1396.6998684018731</v>
      </c>
      <c r="D294">
        <f t="shared" si="22"/>
        <v>-725.74654049904279</v>
      </c>
      <c r="E294">
        <f t="shared" si="23"/>
        <v>29.169165961926041</v>
      </c>
      <c r="F294">
        <f t="shared" si="24"/>
        <v>36287.327024952137</v>
      </c>
      <c r="G294">
        <f t="shared" si="25"/>
        <v>-3787.2370796782789</v>
      </c>
      <c r="H294">
        <f t="shared" si="26"/>
        <v>14488.670809980897</v>
      </c>
    </row>
    <row r="295" spans="2:8" x14ac:dyDescent="0.35">
      <c r="B295">
        <f t="shared" si="27"/>
        <v>24.100000000000072</v>
      </c>
      <c r="C295">
        <f t="shared" si="21"/>
        <v>-1396.6998684018731</v>
      </c>
      <c r="D295">
        <f t="shared" si="22"/>
        <v>-725.74654049904279</v>
      </c>
      <c r="E295">
        <f t="shared" si="23"/>
        <v>29.169165961926041</v>
      </c>
      <c r="F295">
        <f t="shared" si="24"/>
        <v>36287.327024952137</v>
      </c>
      <c r="G295">
        <f t="shared" si="25"/>
        <v>-3784.3201630820868</v>
      </c>
      <c r="H295">
        <f t="shared" si="26"/>
        <v>14549.019688355816</v>
      </c>
    </row>
    <row r="296" spans="2:8" x14ac:dyDescent="0.35">
      <c r="B296">
        <f t="shared" si="27"/>
        <v>24.200000000000074</v>
      </c>
      <c r="C296">
        <f t="shared" si="21"/>
        <v>-1396.6998684018731</v>
      </c>
      <c r="D296">
        <f t="shared" si="22"/>
        <v>-725.74654049904279</v>
      </c>
      <c r="E296">
        <f t="shared" si="23"/>
        <v>29.169165961926041</v>
      </c>
      <c r="F296">
        <f t="shared" si="24"/>
        <v>36287.327024952137</v>
      </c>
      <c r="G296">
        <f t="shared" si="25"/>
        <v>-3781.4032464858938</v>
      </c>
      <c r="H296">
        <f t="shared" si="26"/>
        <v>14609.368566730738</v>
      </c>
    </row>
    <row r="297" spans="2:8" x14ac:dyDescent="0.35">
      <c r="B297">
        <f t="shared" si="27"/>
        <v>24.300000000000075</v>
      </c>
      <c r="C297">
        <f t="shared" si="21"/>
        <v>-1396.6998684018731</v>
      </c>
      <c r="D297">
        <f t="shared" si="22"/>
        <v>-725.74654049904279</v>
      </c>
      <c r="E297">
        <f t="shared" si="23"/>
        <v>29.169165961926041</v>
      </c>
      <c r="F297">
        <f t="shared" si="24"/>
        <v>36287.327024952137</v>
      </c>
      <c r="G297">
        <f t="shared" si="25"/>
        <v>-3778.4863298897012</v>
      </c>
      <c r="H297">
        <f t="shared" si="26"/>
        <v>14669.71744510566</v>
      </c>
    </row>
    <row r="298" spans="2:8" x14ac:dyDescent="0.35">
      <c r="B298">
        <f>B297+0.1</f>
        <v>24.400000000000077</v>
      </c>
      <c r="C298">
        <f t="shared" si="21"/>
        <v>-1396.6998684018731</v>
      </c>
      <c r="D298">
        <f t="shared" si="22"/>
        <v>-725.74654049904279</v>
      </c>
      <c r="E298">
        <f t="shared" si="23"/>
        <v>29.169165961926041</v>
      </c>
      <c r="F298">
        <f t="shared" si="24"/>
        <v>36287.327024952137</v>
      </c>
      <c r="G298">
        <f t="shared" si="25"/>
        <v>-3775.5694132935087</v>
      </c>
      <c r="H298">
        <f t="shared" si="26"/>
        <v>14730.066323480582</v>
      </c>
    </row>
    <row r="299" spans="2:8" x14ac:dyDescent="0.35">
      <c r="B299">
        <f t="shared" ref="B299:B362" si="28">B298+0.1</f>
        <v>24.500000000000078</v>
      </c>
      <c r="C299">
        <f t="shared" si="21"/>
        <v>-1396.6998684018731</v>
      </c>
      <c r="D299">
        <f t="shared" si="22"/>
        <v>-725.74654049904279</v>
      </c>
      <c r="E299">
        <f t="shared" si="23"/>
        <v>29.169165961926041</v>
      </c>
      <c r="F299">
        <f t="shared" si="24"/>
        <v>36287.327024952137</v>
      </c>
      <c r="G299">
        <f t="shared" si="25"/>
        <v>-3772.6524966973157</v>
      </c>
      <c r="H299">
        <f t="shared" si="26"/>
        <v>14790.415201855503</v>
      </c>
    </row>
    <row r="300" spans="2:8" x14ac:dyDescent="0.35">
      <c r="B300">
        <f t="shared" si="28"/>
        <v>24.60000000000008</v>
      </c>
      <c r="C300">
        <f t="shared" si="21"/>
        <v>-1396.6998684018731</v>
      </c>
      <c r="D300">
        <f t="shared" si="22"/>
        <v>-725.74654049904279</v>
      </c>
      <c r="E300">
        <f t="shared" si="23"/>
        <v>29.169165961926041</v>
      </c>
      <c r="F300">
        <f t="shared" si="24"/>
        <v>36287.327024952137</v>
      </c>
      <c r="G300">
        <f t="shared" si="25"/>
        <v>-3769.7355801011231</v>
      </c>
      <c r="H300">
        <f t="shared" si="26"/>
        <v>14850.764080230423</v>
      </c>
    </row>
    <row r="301" spans="2:8" x14ac:dyDescent="0.35">
      <c r="B301">
        <f t="shared" si="28"/>
        <v>24.700000000000081</v>
      </c>
      <c r="C301">
        <f t="shared" si="21"/>
        <v>-1396.6998684018731</v>
      </c>
      <c r="D301">
        <f t="shared" si="22"/>
        <v>-725.74654049904279</v>
      </c>
      <c r="E301">
        <f t="shared" si="23"/>
        <v>29.169165961926041</v>
      </c>
      <c r="F301">
        <f t="shared" si="24"/>
        <v>36287.327024952137</v>
      </c>
      <c r="G301">
        <f t="shared" si="25"/>
        <v>-3766.8186635049306</v>
      </c>
      <c r="H301">
        <f t="shared" si="26"/>
        <v>14911.112958605345</v>
      </c>
    </row>
    <row r="302" spans="2:8" x14ac:dyDescent="0.35">
      <c r="B302">
        <f t="shared" si="28"/>
        <v>24.800000000000082</v>
      </c>
      <c r="C302">
        <f t="shared" si="21"/>
        <v>-1396.6998684018731</v>
      </c>
      <c r="D302">
        <f t="shared" si="22"/>
        <v>-725.74654049904279</v>
      </c>
      <c r="E302">
        <f t="shared" si="23"/>
        <v>29.169165961926041</v>
      </c>
      <c r="F302">
        <f t="shared" si="24"/>
        <v>36287.327024952137</v>
      </c>
      <c r="G302">
        <f t="shared" si="25"/>
        <v>-3763.9017469087376</v>
      </c>
      <c r="H302">
        <f t="shared" si="26"/>
        <v>14971.461836980265</v>
      </c>
    </row>
    <row r="303" spans="2:8" x14ac:dyDescent="0.35">
      <c r="B303">
        <f t="shared" si="28"/>
        <v>24.900000000000084</v>
      </c>
      <c r="C303">
        <f t="shared" si="21"/>
        <v>-1396.6998684018731</v>
      </c>
      <c r="D303">
        <f t="shared" si="22"/>
        <v>-725.74654049904279</v>
      </c>
      <c r="E303">
        <f t="shared" si="23"/>
        <v>29.169165961926041</v>
      </c>
      <c r="F303">
        <f t="shared" si="24"/>
        <v>36287.327024952137</v>
      </c>
      <c r="G303">
        <f t="shared" si="25"/>
        <v>-3760.984830312545</v>
      </c>
      <c r="H303">
        <f t="shared" si="26"/>
        <v>15031.810715355186</v>
      </c>
    </row>
    <row r="304" spans="2:8" x14ac:dyDescent="0.35">
      <c r="B304">
        <f t="shared" si="28"/>
        <v>25.000000000000085</v>
      </c>
      <c r="C304">
        <f t="shared" si="21"/>
        <v>-1396.6998684018731</v>
      </c>
      <c r="D304">
        <f t="shared" si="22"/>
        <v>-725.74654049904279</v>
      </c>
      <c r="E304">
        <f t="shared" si="23"/>
        <v>29.169165961926041</v>
      </c>
      <c r="F304">
        <f t="shared" si="24"/>
        <v>36287.327024952137</v>
      </c>
      <c r="G304">
        <f t="shared" si="25"/>
        <v>-3758.0679137163525</v>
      </c>
      <c r="H304">
        <f t="shared" si="26"/>
        <v>15092.159593730106</v>
      </c>
    </row>
    <row r="305" spans="2:8" x14ac:dyDescent="0.35">
      <c r="B305">
        <f t="shared" si="28"/>
        <v>25.100000000000087</v>
      </c>
      <c r="C305">
        <f t="shared" si="21"/>
        <v>-1396.6998684018731</v>
      </c>
      <c r="D305">
        <f t="shared" si="22"/>
        <v>-725.74654049904279</v>
      </c>
      <c r="E305">
        <f t="shared" si="23"/>
        <v>29.169165961926041</v>
      </c>
      <c r="F305">
        <f t="shared" si="24"/>
        <v>36287.327024952137</v>
      </c>
      <c r="G305">
        <f t="shared" si="25"/>
        <v>-3755.1509971201594</v>
      </c>
      <c r="H305">
        <f t="shared" si="26"/>
        <v>15152.508472105028</v>
      </c>
    </row>
    <row r="306" spans="2:8" x14ac:dyDescent="0.35">
      <c r="B306">
        <f t="shared" si="28"/>
        <v>25.200000000000088</v>
      </c>
      <c r="C306">
        <f t="shared" si="21"/>
        <v>-1396.6998684018731</v>
      </c>
      <c r="D306">
        <f t="shared" si="22"/>
        <v>-725.74654049904279</v>
      </c>
      <c r="E306">
        <f t="shared" si="23"/>
        <v>29.169165961926041</v>
      </c>
      <c r="F306">
        <f t="shared" si="24"/>
        <v>36287.327024952137</v>
      </c>
      <c r="G306">
        <f t="shared" si="25"/>
        <v>-3752.2340805239669</v>
      </c>
      <c r="H306">
        <f t="shared" si="26"/>
        <v>15212.85735047995</v>
      </c>
    </row>
    <row r="307" spans="2:8" x14ac:dyDescent="0.35">
      <c r="B307">
        <f t="shared" si="28"/>
        <v>25.30000000000009</v>
      </c>
      <c r="C307">
        <f t="shared" si="21"/>
        <v>-1396.6998684018731</v>
      </c>
      <c r="D307">
        <f t="shared" si="22"/>
        <v>-725.74654049904279</v>
      </c>
      <c r="E307">
        <f t="shared" si="23"/>
        <v>29.169165961926041</v>
      </c>
      <c r="F307">
        <f t="shared" si="24"/>
        <v>36287.327024952137</v>
      </c>
      <c r="G307">
        <f t="shared" si="25"/>
        <v>-3749.3171639277743</v>
      </c>
      <c r="H307">
        <f t="shared" si="26"/>
        <v>15273.20622885487</v>
      </c>
    </row>
    <row r="308" spans="2:8" x14ac:dyDescent="0.35">
      <c r="B308">
        <f t="shared" si="28"/>
        <v>25.400000000000091</v>
      </c>
      <c r="C308">
        <f t="shared" si="21"/>
        <v>-1396.6998684018731</v>
      </c>
      <c r="D308">
        <f t="shared" si="22"/>
        <v>-725.74654049904279</v>
      </c>
      <c r="E308">
        <f t="shared" si="23"/>
        <v>29.169165961926041</v>
      </c>
      <c r="F308">
        <f t="shared" si="24"/>
        <v>36287.327024952137</v>
      </c>
      <c r="G308">
        <f t="shared" si="25"/>
        <v>-3746.4002473315813</v>
      </c>
      <c r="H308">
        <f t="shared" si="26"/>
        <v>15333.555107229793</v>
      </c>
    </row>
    <row r="309" spans="2:8" x14ac:dyDescent="0.35">
      <c r="B309">
        <f t="shared" si="28"/>
        <v>25.500000000000092</v>
      </c>
      <c r="C309">
        <f t="shared" si="21"/>
        <v>-1396.6998684018731</v>
      </c>
      <c r="D309">
        <f t="shared" si="22"/>
        <v>-725.74654049904279</v>
      </c>
      <c r="E309">
        <f t="shared" si="23"/>
        <v>29.169165961926041</v>
      </c>
      <c r="F309">
        <f t="shared" si="24"/>
        <v>36287.327024952137</v>
      </c>
      <c r="G309">
        <f t="shared" si="25"/>
        <v>-3743.4833307353892</v>
      </c>
      <c r="H309">
        <f t="shared" si="26"/>
        <v>15393.903985604713</v>
      </c>
    </row>
    <row r="310" spans="2:8" x14ac:dyDescent="0.35">
      <c r="B310">
        <f t="shared" si="28"/>
        <v>25.600000000000094</v>
      </c>
      <c r="C310">
        <f t="shared" si="21"/>
        <v>-1396.6998684018731</v>
      </c>
      <c r="D310">
        <f t="shared" si="22"/>
        <v>-725.74654049904279</v>
      </c>
      <c r="E310">
        <f t="shared" si="23"/>
        <v>29.169165961926041</v>
      </c>
      <c r="F310">
        <f t="shared" si="24"/>
        <v>36287.327024952137</v>
      </c>
      <c r="G310">
        <f t="shared" si="25"/>
        <v>-3740.5664141391962</v>
      </c>
      <c r="H310">
        <f t="shared" si="26"/>
        <v>15454.252863979635</v>
      </c>
    </row>
    <row r="311" spans="2:8" x14ac:dyDescent="0.35">
      <c r="B311">
        <f t="shared" si="28"/>
        <v>25.700000000000095</v>
      </c>
      <c r="C311">
        <f t="shared" ref="C311:C374" si="29">IF(B311&lt;$B$41,0,IF(AND($B$41&lt;=B311,B311&lt;$B$41+$G$8),$B$15,$B$15+$B$12))</f>
        <v>-1396.6998684018731</v>
      </c>
      <c r="D311">
        <f t="shared" ref="D311:D374" si="30">IF(B311&lt;$B$41,$B$13,IF(AND($B$41&lt;=B311,B311&lt;$B$41+$G$8),$B$13+$B$16,$B$13+$B$16+$B$10))</f>
        <v>-725.74654049904279</v>
      </c>
      <c r="E311">
        <f t="shared" ref="E311:E374" si="31">IF(B311&lt;$B$41,$B$14,IF(AND($B$41&lt;=B311,B311&lt;$B$41+$G$8),$B$14+$B$17,$B$14+$B$17+$B$11))</f>
        <v>29.169165961926041</v>
      </c>
      <c r="F311">
        <f t="shared" ref="F311:F374" si="32">IF(B311&lt;$B$41,-$G$6*$B$13,IF(AND($B$41&lt;=B311,B311&lt;$B$41+$G$8),-$G$6*$B$13,-$G$6*$B$13-$G$5*$B$10))</f>
        <v>36287.327024952137</v>
      </c>
      <c r="G311">
        <f t="shared" ref="G311:G374" si="33">IF(B311&lt;$B$41,$B$14*B311,IF(AND($B$41&lt;=B311,B311&lt;$B$41+$G$8),$B$14*B311-(-B311+$B$41)*$B$17,$B$14*B311-(-B311+$B$41)*$B$17-(-B311+$B$41+$G$8)*$B$11+$G$5*$B$12))</f>
        <v>-3737.6494975430037</v>
      </c>
      <c r="H311">
        <f t="shared" ref="H311:H374" si="34">IF(B311&lt;$B$41,-$B$13*B311,IF(AND($B$41&lt;=B311,B311&lt;=$B$41+$G$8),-$B$13*B311+(-B311+B298)*B273,-$B$13*B311+(-B311+$B$41)*$B$16+(-B311+$B$41+$G$8)*$B$10))</f>
        <v>15514.601742354555</v>
      </c>
    </row>
    <row r="312" spans="2:8" x14ac:dyDescent="0.35">
      <c r="B312">
        <f t="shared" si="28"/>
        <v>25.800000000000097</v>
      </c>
      <c r="C312">
        <f t="shared" si="29"/>
        <v>-1396.6998684018731</v>
      </c>
      <c r="D312">
        <f t="shared" si="30"/>
        <v>-725.74654049904279</v>
      </c>
      <c r="E312">
        <f t="shared" si="31"/>
        <v>29.169165961926041</v>
      </c>
      <c r="F312">
        <f t="shared" si="32"/>
        <v>36287.327024952137</v>
      </c>
      <c r="G312">
        <f t="shared" si="33"/>
        <v>-3734.7325809468111</v>
      </c>
      <c r="H312">
        <f t="shared" si="34"/>
        <v>15574.950620729476</v>
      </c>
    </row>
    <row r="313" spans="2:8" x14ac:dyDescent="0.35">
      <c r="B313">
        <f t="shared" si="28"/>
        <v>25.900000000000098</v>
      </c>
      <c r="C313">
        <f t="shared" si="29"/>
        <v>-1396.6998684018731</v>
      </c>
      <c r="D313">
        <f t="shared" si="30"/>
        <v>-725.74654049904279</v>
      </c>
      <c r="E313">
        <f t="shared" si="31"/>
        <v>29.169165961926041</v>
      </c>
      <c r="F313">
        <f t="shared" si="32"/>
        <v>36287.327024952137</v>
      </c>
      <c r="G313">
        <f t="shared" si="33"/>
        <v>-3731.8156643506181</v>
      </c>
      <c r="H313">
        <f t="shared" si="34"/>
        <v>15635.299499104398</v>
      </c>
    </row>
    <row r="314" spans="2:8" x14ac:dyDescent="0.35">
      <c r="B314">
        <f t="shared" si="28"/>
        <v>26.000000000000099</v>
      </c>
      <c r="C314">
        <f t="shared" si="29"/>
        <v>-1396.6998684018731</v>
      </c>
      <c r="D314">
        <f t="shared" si="30"/>
        <v>-725.74654049904279</v>
      </c>
      <c r="E314">
        <f t="shared" si="31"/>
        <v>29.169165961926041</v>
      </c>
      <c r="F314">
        <f t="shared" si="32"/>
        <v>36287.327024952137</v>
      </c>
      <c r="G314">
        <f t="shared" si="33"/>
        <v>-3728.8987477544256</v>
      </c>
      <c r="H314">
        <f t="shared" si="34"/>
        <v>15695.648377479318</v>
      </c>
    </row>
    <row r="315" spans="2:8" x14ac:dyDescent="0.35">
      <c r="B315">
        <f t="shared" si="28"/>
        <v>26.100000000000101</v>
      </c>
      <c r="C315">
        <f t="shared" si="29"/>
        <v>-1396.6998684018731</v>
      </c>
      <c r="D315">
        <f t="shared" si="30"/>
        <v>-725.74654049904279</v>
      </c>
      <c r="E315">
        <f t="shared" si="31"/>
        <v>29.169165961926041</v>
      </c>
      <c r="F315">
        <f t="shared" si="32"/>
        <v>36287.327024952137</v>
      </c>
      <c r="G315">
        <f t="shared" si="33"/>
        <v>-3725.981831158233</v>
      </c>
      <c r="H315">
        <f t="shared" si="34"/>
        <v>15755.997255854239</v>
      </c>
    </row>
    <row r="316" spans="2:8" x14ac:dyDescent="0.35">
      <c r="B316">
        <f t="shared" si="28"/>
        <v>26.200000000000102</v>
      </c>
      <c r="C316">
        <f t="shared" si="29"/>
        <v>-1396.6998684018731</v>
      </c>
      <c r="D316">
        <f t="shared" si="30"/>
        <v>-725.74654049904279</v>
      </c>
      <c r="E316">
        <f t="shared" si="31"/>
        <v>29.169165961926041</v>
      </c>
      <c r="F316">
        <f t="shared" si="32"/>
        <v>36287.327024952137</v>
      </c>
      <c r="G316">
        <f t="shared" si="33"/>
        <v>-3723.0649145620409</v>
      </c>
      <c r="H316">
        <f t="shared" si="34"/>
        <v>15816.346134229159</v>
      </c>
    </row>
    <row r="317" spans="2:8" x14ac:dyDescent="0.35">
      <c r="B317">
        <f t="shared" si="28"/>
        <v>26.300000000000104</v>
      </c>
      <c r="C317">
        <f t="shared" si="29"/>
        <v>-1396.6998684018731</v>
      </c>
      <c r="D317">
        <f t="shared" si="30"/>
        <v>-725.74654049904279</v>
      </c>
      <c r="E317">
        <f t="shared" si="31"/>
        <v>29.169165961926041</v>
      </c>
      <c r="F317">
        <f t="shared" si="32"/>
        <v>36287.327024952137</v>
      </c>
      <c r="G317">
        <f t="shared" si="33"/>
        <v>-3720.1479979658484</v>
      </c>
      <c r="H317">
        <f t="shared" si="34"/>
        <v>15876.695012604083</v>
      </c>
    </row>
    <row r="318" spans="2:8" x14ac:dyDescent="0.35">
      <c r="B318">
        <f t="shared" si="28"/>
        <v>26.400000000000105</v>
      </c>
      <c r="C318">
        <f t="shared" si="29"/>
        <v>-1396.6998684018731</v>
      </c>
      <c r="D318">
        <f t="shared" si="30"/>
        <v>-725.74654049904279</v>
      </c>
      <c r="E318">
        <f t="shared" si="31"/>
        <v>29.169165961926041</v>
      </c>
      <c r="F318">
        <f t="shared" si="32"/>
        <v>36287.327024952137</v>
      </c>
      <c r="G318">
        <f t="shared" si="33"/>
        <v>-3717.2310813696558</v>
      </c>
      <c r="H318">
        <f t="shared" si="34"/>
        <v>15937.043890979003</v>
      </c>
    </row>
    <row r="319" spans="2:8" x14ac:dyDescent="0.35">
      <c r="B319">
        <f t="shared" si="28"/>
        <v>26.500000000000107</v>
      </c>
      <c r="C319">
        <f t="shared" si="29"/>
        <v>-1396.6998684018731</v>
      </c>
      <c r="D319">
        <f t="shared" si="30"/>
        <v>-725.74654049904279</v>
      </c>
      <c r="E319">
        <f t="shared" si="31"/>
        <v>29.169165961926041</v>
      </c>
      <c r="F319">
        <f t="shared" si="32"/>
        <v>36287.327024952137</v>
      </c>
      <c r="G319">
        <f t="shared" si="33"/>
        <v>-3714.3141647734633</v>
      </c>
      <c r="H319">
        <f t="shared" si="34"/>
        <v>15997.392769353924</v>
      </c>
    </row>
    <row r="320" spans="2:8" x14ac:dyDescent="0.35">
      <c r="B320">
        <f t="shared" si="28"/>
        <v>26.600000000000108</v>
      </c>
      <c r="C320">
        <f t="shared" si="29"/>
        <v>-1396.6998684018731</v>
      </c>
      <c r="D320">
        <f t="shared" si="30"/>
        <v>-725.74654049904279</v>
      </c>
      <c r="E320">
        <f t="shared" si="31"/>
        <v>29.169165961926041</v>
      </c>
      <c r="F320">
        <f t="shared" si="32"/>
        <v>36287.327024952137</v>
      </c>
      <c r="G320">
        <f t="shared" si="33"/>
        <v>-3711.3972481772703</v>
      </c>
      <c r="H320">
        <f t="shared" si="34"/>
        <v>16057.741647728844</v>
      </c>
    </row>
    <row r="321" spans="2:8" x14ac:dyDescent="0.35">
      <c r="B321">
        <f t="shared" si="28"/>
        <v>26.700000000000109</v>
      </c>
      <c r="C321">
        <f t="shared" si="29"/>
        <v>-1396.6998684018731</v>
      </c>
      <c r="D321">
        <f t="shared" si="30"/>
        <v>-725.74654049904279</v>
      </c>
      <c r="E321">
        <f t="shared" si="31"/>
        <v>29.169165961926041</v>
      </c>
      <c r="F321">
        <f t="shared" si="32"/>
        <v>36287.327024952137</v>
      </c>
      <c r="G321">
        <f t="shared" si="33"/>
        <v>-3708.4803315810777</v>
      </c>
      <c r="H321">
        <f t="shared" si="34"/>
        <v>16118.090526103766</v>
      </c>
    </row>
    <row r="322" spans="2:8" x14ac:dyDescent="0.35">
      <c r="B322">
        <f t="shared" si="28"/>
        <v>26.800000000000111</v>
      </c>
      <c r="C322">
        <f t="shared" si="29"/>
        <v>-1396.6998684018731</v>
      </c>
      <c r="D322">
        <f t="shared" si="30"/>
        <v>-725.74654049904279</v>
      </c>
      <c r="E322">
        <f t="shared" si="31"/>
        <v>29.169165961926041</v>
      </c>
      <c r="F322">
        <f t="shared" si="32"/>
        <v>36287.327024952137</v>
      </c>
      <c r="G322">
        <f t="shared" si="33"/>
        <v>-3705.5634149848852</v>
      </c>
      <c r="H322">
        <f t="shared" si="34"/>
        <v>16178.439404478688</v>
      </c>
    </row>
    <row r="323" spans="2:8" x14ac:dyDescent="0.35">
      <c r="B323">
        <f t="shared" si="28"/>
        <v>26.900000000000112</v>
      </c>
      <c r="C323">
        <f t="shared" si="29"/>
        <v>-1396.6998684018731</v>
      </c>
      <c r="D323">
        <f t="shared" si="30"/>
        <v>-725.74654049904279</v>
      </c>
      <c r="E323">
        <f t="shared" si="31"/>
        <v>29.169165961926041</v>
      </c>
      <c r="F323">
        <f t="shared" si="32"/>
        <v>36287.327024952137</v>
      </c>
      <c r="G323">
        <f t="shared" si="33"/>
        <v>-3702.6464983886922</v>
      </c>
      <c r="H323">
        <f t="shared" si="34"/>
        <v>16238.788282853608</v>
      </c>
    </row>
    <row r="324" spans="2:8" x14ac:dyDescent="0.35">
      <c r="B324">
        <f t="shared" si="28"/>
        <v>27.000000000000114</v>
      </c>
      <c r="C324">
        <f t="shared" si="29"/>
        <v>-1396.6998684018731</v>
      </c>
      <c r="D324">
        <f t="shared" si="30"/>
        <v>-725.74654049904279</v>
      </c>
      <c r="E324">
        <f t="shared" si="31"/>
        <v>29.169165961926041</v>
      </c>
      <c r="F324">
        <f t="shared" si="32"/>
        <v>36287.327024952137</v>
      </c>
      <c r="G324">
        <f t="shared" si="33"/>
        <v>-3699.7295817924996</v>
      </c>
      <c r="H324">
        <f t="shared" si="34"/>
        <v>16299.137161228529</v>
      </c>
    </row>
    <row r="325" spans="2:8" x14ac:dyDescent="0.35">
      <c r="B325">
        <f t="shared" si="28"/>
        <v>27.100000000000115</v>
      </c>
      <c r="C325">
        <f t="shared" si="29"/>
        <v>-1396.6998684018731</v>
      </c>
      <c r="D325">
        <f t="shared" si="30"/>
        <v>-725.74654049904279</v>
      </c>
      <c r="E325">
        <f t="shared" si="31"/>
        <v>29.169165961926041</v>
      </c>
      <c r="F325">
        <f t="shared" si="32"/>
        <v>36287.327024952137</v>
      </c>
      <c r="G325">
        <f t="shared" si="33"/>
        <v>-3696.8126651963071</v>
      </c>
      <c r="H325">
        <f t="shared" si="34"/>
        <v>16359.486039603449</v>
      </c>
    </row>
    <row r="326" spans="2:8" x14ac:dyDescent="0.35">
      <c r="B326">
        <f t="shared" si="28"/>
        <v>27.200000000000117</v>
      </c>
      <c r="C326">
        <f t="shared" si="29"/>
        <v>-1396.6998684018731</v>
      </c>
      <c r="D326">
        <f t="shared" si="30"/>
        <v>-725.74654049904279</v>
      </c>
      <c r="E326">
        <f t="shared" si="31"/>
        <v>29.169165961926041</v>
      </c>
      <c r="F326">
        <f t="shared" si="32"/>
        <v>36287.327024952137</v>
      </c>
      <c r="G326">
        <f t="shared" si="33"/>
        <v>-3693.8957486001145</v>
      </c>
      <c r="H326">
        <f t="shared" si="34"/>
        <v>16419.834917978369</v>
      </c>
    </row>
    <row r="327" spans="2:8" x14ac:dyDescent="0.35">
      <c r="B327">
        <f t="shared" si="28"/>
        <v>27.300000000000118</v>
      </c>
      <c r="C327">
        <f t="shared" si="29"/>
        <v>-1396.6998684018731</v>
      </c>
      <c r="D327">
        <f t="shared" si="30"/>
        <v>-725.74654049904279</v>
      </c>
      <c r="E327">
        <f t="shared" si="31"/>
        <v>29.169165961926041</v>
      </c>
      <c r="F327">
        <f t="shared" si="32"/>
        <v>36287.327024952137</v>
      </c>
      <c r="G327">
        <f t="shared" si="33"/>
        <v>-3690.9788320039215</v>
      </c>
      <c r="H327">
        <f t="shared" si="34"/>
        <v>16480.183796353293</v>
      </c>
    </row>
    <row r="328" spans="2:8" x14ac:dyDescent="0.35">
      <c r="B328">
        <f t="shared" si="28"/>
        <v>27.400000000000119</v>
      </c>
      <c r="C328">
        <f t="shared" si="29"/>
        <v>-1396.6998684018731</v>
      </c>
      <c r="D328">
        <f t="shared" si="30"/>
        <v>-725.74654049904279</v>
      </c>
      <c r="E328">
        <f t="shared" si="31"/>
        <v>29.169165961926041</v>
      </c>
      <c r="F328">
        <f t="shared" si="32"/>
        <v>36287.327024952137</v>
      </c>
      <c r="G328">
        <f t="shared" si="33"/>
        <v>-3688.061915407729</v>
      </c>
      <c r="H328">
        <f t="shared" si="34"/>
        <v>16540.532674728212</v>
      </c>
    </row>
    <row r="329" spans="2:8" x14ac:dyDescent="0.35">
      <c r="B329">
        <f t="shared" si="28"/>
        <v>27.500000000000121</v>
      </c>
      <c r="C329">
        <f t="shared" si="29"/>
        <v>-1396.6998684018731</v>
      </c>
      <c r="D329">
        <f t="shared" si="30"/>
        <v>-725.74654049904279</v>
      </c>
      <c r="E329">
        <f t="shared" si="31"/>
        <v>29.169165961926041</v>
      </c>
      <c r="F329">
        <f t="shared" si="32"/>
        <v>36287.327024952137</v>
      </c>
      <c r="G329">
        <f t="shared" si="33"/>
        <v>-3685.1449988115364</v>
      </c>
      <c r="H329">
        <f t="shared" si="34"/>
        <v>16600.881553103132</v>
      </c>
    </row>
    <row r="330" spans="2:8" x14ac:dyDescent="0.35">
      <c r="B330">
        <f t="shared" si="28"/>
        <v>27.600000000000122</v>
      </c>
      <c r="C330">
        <f t="shared" si="29"/>
        <v>-1396.6998684018731</v>
      </c>
      <c r="D330">
        <f t="shared" si="30"/>
        <v>-725.74654049904279</v>
      </c>
      <c r="E330">
        <f t="shared" si="31"/>
        <v>29.169165961926041</v>
      </c>
      <c r="F330">
        <f t="shared" si="32"/>
        <v>36287.327024952137</v>
      </c>
      <c r="G330">
        <f t="shared" si="33"/>
        <v>-3682.2280822153434</v>
      </c>
      <c r="H330">
        <f t="shared" si="34"/>
        <v>16661.230431478052</v>
      </c>
    </row>
    <row r="331" spans="2:8" x14ac:dyDescent="0.35">
      <c r="B331">
        <f t="shared" si="28"/>
        <v>27.700000000000124</v>
      </c>
      <c r="C331">
        <f t="shared" si="29"/>
        <v>-1396.6998684018731</v>
      </c>
      <c r="D331">
        <f t="shared" si="30"/>
        <v>-725.74654049904279</v>
      </c>
      <c r="E331">
        <f t="shared" si="31"/>
        <v>29.169165961926041</v>
      </c>
      <c r="F331">
        <f t="shared" si="32"/>
        <v>36287.327024952137</v>
      </c>
      <c r="G331">
        <f t="shared" si="33"/>
        <v>-3679.3111656191509</v>
      </c>
      <c r="H331">
        <f t="shared" si="34"/>
        <v>16721.579309852976</v>
      </c>
    </row>
    <row r="332" spans="2:8" x14ac:dyDescent="0.35">
      <c r="B332">
        <f t="shared" si="28"/>
        <v>27.800000000000125</v>
      </c>
      <c r="C332">
        <f t="shared" si="29"/>
        <v>-1396.6998684018731</v>
      </c>
      <c r="D332">
        <f t="shared" si="30"/>
        <v>-725.74654049904279</v>
      </c>
      <c r="E332">
        <f t="shared" si="31"/>
        <v>29.169165961926041</v>
      </c>
      <c r="F332">
        <f t="shared" si="32"/>
        <v>36287.327024952137</v>
      </c>
      <c r="G332">
        <f t="shared" si="33"/>
        <v>-3676.3942490229583</v>
      </c>
      <c r="H332">
        <f t="shared" si="34"/>
        <v>16781.928188227899</v>
      </c>
    </row>
    <row r="333" spans="2:8" x14ac:dyDescent="0.35">
      <c r="B333">
        <f t="shared" si="28"/>
        <v>27.900000000000126</v>
      </c>
      <c r="C333">
        <f t="shared" si="29"/>
        <v>-1396.6998684018731</v>
      </c>
      <c r="D333">
        <f t="shared" si="30"/>
        <v>-725.74654049904279</v>
      </c>
      <c r="E333">
        <f t="shared" si="31"/>
        <v>29.169165961926041</v>
      </c>
      <c r="F333">
        <f t="shared" si="32"/>
        <v>36287.327024952137</v>
      </c>
      <c r="G333">
        <f t="shared" si="33"/>
        <v>-3673.4773324267658</v>
      </c>
      <c r="H333">
        <f t="shared" si="34"/>
        <v>16842.277066602819</v>
      </c>
    </row>
    <row r="334" spans="2:8" x14ac:dyDescent="0.35">
      <c r="B334">
        <f t="shared" si="28"/>
        <v>28.000000000000128</v>
      </c>
      <c r="C334">
        <f t="shared" si="29"/>
        <v>-1396.6998684018731</v>
      </c>
      <c r="D334">
        <f t="shared" si="30"/>
        <v>-725.74654049904279</v>
      </c>
      <c r="E334">
        <f t="shared" si="31"/>
        <v>29.169165961926041</v>
      </c>
      <c r="F334">
        <f t="shared" si="32"/>
        <v>36287.327024952137</v>
      </c>
      <c r="G334">
        <f t="shared" si="33"/>
        <v>-3670.5604158305728</v>
      </c>
      <c r="H334">
        <f t="shared" si="34"/>
        <v>16902.625944977743</v>
      </c>
    </row>
    <row r="335" spans="2:8" x14ac:dyDescent="0.35">
      <c r="B335">
        <f t="shared" si="28"/>
        <v>28.100000000000129</v>
      </c>
      <c r="C335">
        <f t="shared" si="29"/>
        <v>-1396.6998684018731</v>
      </c>
      <c r="D335">
        <f t="shared" si="30"/>
        <v>-725.74654049904279</v>
      </c>
      <c r="E335">
        <f t="shared" si="31"/>
        <v>29.169165961926041</v>
      </c>
      <c r="F335">
        <f t="shared" si="32"/>
        <v>36287.327024952137</v>
      </c>
      <c r="G335">
        <f t="shared" si="33"/>
        <v>-3667.6434992343802</v>
      </c>
      <c r="H335">
        <f t="shared" si="34"/>
        <v>16962.974823352662</v>
      </c>
    </row>
    <row r="336" spans="2:8" x14ac:dyDescent="0.35">
      <c r="B336">
        <f t="shared" si="28"/>
        <v>28.200000000000131</v>
      </c>
      <c r="C336">
        <f t="shared" si="29"/>
        <v>-1396.6998684018731</v>
      </c>
      <c r="D336">
        <f t="shared" si="30"/>
        <v>-725.74654049904279</v>
      </c>
      <c r="E336">
        <f t="shared" si="31"/>
        <v>29.169165961926041</v>
      </c>
      <c r="F336">
        <f t="shared" si="32"/>
        <v>36287.327024952137</v>
      </c>
      <c r="G336">
        <f t="shared" si="33"/>
        <v>-3664.7265826381877</v>
      </c>
      <c r="H336">
        <f t="shared" si="34"/>
        <v>17023.323701727582</v>
      </c>
    </row>
    <row r="337" spans="2:8" x14ac:dyDescent="0.35">
      <c r="B337">
        <f t="shared" si="28"/>
        <v>28.300000000000132</v>
      </c>
      <c r="C337">
        <f t="shared" si="29"/>
        <v>-1396.6998684018731</v>
      </c>
      <c r="D337">
        <f t="shared" si="30"/>
        <v>-725.74654049904279</v>
      </c>
      <c r="E337">
        <f t="shared" si="31"/>
        <v>29.169165961926041</v>
      </c>
      <c r="F337">
        <f t="shared" si="32"/>
        <v>36287.327024952137</v>
      </c>
      <c r="G337">
        <f t="shared" si="33"/>
        <v>-3661.8096660419947</v>
      </c>
      <c r="H337">
        <f t="shared" si="34"/>
        <v>17083.672580102502</v>
      </c>
    </row>
    <row r="338" spans="2:8" x14ac:dyDescent="0.35">
      <c r="B338">
        <f t="shared" si="28"/>
        <v>28.400000000000134</v>
      </c>
      <c r="C338">
        <f t="shared" si="29"/>
        <v>-1396.6998684018731</v>
      </c>
      <c r="D338">
        <f t="shared" si="30"/>
        <v>-725.74654049904279</v>
      </c>
      <c r="E338">
        <f t="shared" si="31"/>
        <v>29.169165961926041</v>
      </c>
      <c r="F338">
        <f t="shared" si="32"/>
        <v>36287.327024952137</v>
      </c>
      <c r="G338">
        <f t="shared" si="33"/>
        <v>-3658.8927494458021</v>
      </c>
      <c r="H338">
        <f t="shared" si="34"/>
        <v>17144.021458477426</v>
      </c>
    </row>
    <row r="339" spans="2:8" x14ac:dyDescent="0.35">
      <c r="B339">
        <f t="shared" si="28"/>
        <v>28.500000000000135</v>
      </c>
      <c r="C339">
        <f t="shared" si="29"/>
        <v>-1396.6998684018731</v>
      </c>
      <c r="D339">
        <f t="shared" si="30"/>
        <v>-725.74654049904279</v>
      </c>
      <c r="E339">
        <f t="shared" si="31"/>
        <v>29.169165961926041</v>
      </c>
      <c r="F339">
        <f t="shared" si="32"/>
        <v>36287.327024952137</v>
      </c>
      <c r="G339">
        <f t="shared" si="33"/>
        <v>-3655.9758328496096</v>
      </c>
      <c r="H339">
        <f t="shared" si="34"/>
        <v>17204.370336852346</v>
      </c>
    </row>
    <row r="340" spans="2:8" x14ac:dyDescent="0.35">
      <c r="B340">
        <f t="shared" si="28"/>
        <v>28.600000000000136</v>
      </c>
      <c r="C340">
        <f t="shared" si="29"/>
        <v>-1396.6998684018731</v>
      </c>
      <c r="D340">
        <f t="shared" si="30"/>
        <v>-725.74654049904279</v>
      </c>
      <c r="E340">
        <f t="shared" si="31"/>
        <v>29.169165961926041</v>
      </c>
      <c r="F340">
        <f t="shared" si="32"/>
        <v>36287.327024952137</v>
      </c>
      <c r="G340">
        <f t="shared" si="33"/>
        <v>-3653.058916253417</v>
      </c>
      <c r="H340">
        <f t="shared" si="34"/>
        <v>17264.719215227266</v>
      </c>
    </row>
    <row r="341" spans="2:8" x14ac:dyDescent="0.35">
      <c r="B341">
        <f t="shared" si="28"/>
        <v>28.700000000000138</v>
      </c>
      <c r="C341">
        <f t="shared" si="29"/>
        <v>-1396.6998684018731</v>
      </c>
      <c r="D341">
        <f t="shared" si="30"/>
        <v>-725.74654049904279</v>
      </c>
      <c r="E341">
        <f t="shared" si="31"/>
        <v>29.169165961926041</v>
      </c>
      <c r="F341">
        <f t="shared" si="32"/>
        <v>36287.327024952137</v>
      </c>
      <c r="G341">
        <f t="shared" si="33"/>
        <v>-3650.141999657224</v>
      </c>
      <c r="H341">
        <f t="shared" si="34"/>
        <v>17325.068093602189</v>
      </c>
    </row>
    <row r="342" spans="2:8" x14ac:dyDescent="0.35">
      <c r="B342">
        <f t="shared" si="28"/>
        <v>28.800000000000139</v>
      </c>
      <c r="C342">
        <f t="shared" si="29"/>
        <v>-1396.6998684018731</v>
      </c>
      <c r="D342">
        <f t="shared" si="30"/>
        <v>-725.74654049904279</v>
      </c>
      <c r="E342">
        <f t="shared" si="31"/>
        <v>29.169165961926041</v>
      </c>
      <c r="F342">
        <f t="shared" si="32"/>
        <v>36287.327024952137</v>
      </c>
      <c r="G342">
        <f t="shared" si="33"/>
        <v>-3647.2250830610324</v>
      </c>
      <c r="H342">
        <f t="shared" si="34"/>
        <v>17385.416971977109</v>
      </c>
    </row>
    <row r="343" spans="2:8" x14ac:dyDescent="0.35">
      <c r="B343">
        <f t="shared" si="28"/>
        <v>28.900000000000141</v>
      </c>
      <c r="C343">
        <f t="shared" si="29"/>
        <v>-1396.6998684018731</v>
      </c>
      <c r="D343">
        <f t="shared" si="30"/>
        <v>-725.74654049904279</v>
      </c>
      <c r="E343">
        <f t="shared" si="31"/>
        <v>29.169165961926041</v>
      </c>
      <c r="F343">
        <f t="shared" si="32"/>
        <v>36287.327024952137</v>
      </c>
      <c r="G343">
        <f t="shared" si="33"/>
        <v>-3644.3081664648398</v>
      </c>
      <c r="H343">
        <f t="shared" si="34"/>
        <v>17445.765850352029</v>
      </c>
    </row>
    <row r="344" spans="2:8" x14ac:dyDescent="0.35">
      <c r="B344">
        <f t="shared" si="28"/>
        <v>29.000000000000142</v>
      </c>
      <c r="C344">
        <f t="shared" si="29"/>
        <v>-1396.6998684018731</v>
      </c>
      <c r="D344">
        <f t="shared" si="30"/>
        <v>-725.74654049904279</v>
      </c>
      <c r="E344">
        <f t="shared" si="31"/>
        <v>29.169165961926041</v>
      </c>
      <c r="F344">
        <f t="shared" si="32"/>
        <v>36287.327024952137</v>
      </c>
      <c r="G344">
        <f t="shared" si="33"/>
        <v>-3641.3912498686468</v>
      </c>
      <c r="H344">
        <f t="shared" si="34"/>
        <v>17506.114728726949</v>
      </c>
    </row>
    <row r="345" spans="2:8" x14ac:dyDescent="0.35">
      <c r="B345">
        <f t="shared" si="28"/>
        <v>29.100000000000144</v>
      </c>
      <c r="C345">
        <f t="shared" si="29"/>
        <v>-1396.6998684018731</v>
      </c>
      <c r="D345">
        <f t="shared" si="30"/>
        <v>-725.74654049904279</v>
      </c>
      <c r="E345">
        <f t="shared" si="31"/>
        <v>29.169165961926041</v>
      </c>
      <c r="F345">
        <f t="shared" si="32"/>
        <v>36287.327024952137</v>
      </c>
      <c r="G345">
        <f t="shared" si="33"/>
        <v>-3638.4743332724543</v>
      </c>
      <c r="H345">
        <f t="shared" si="34"/>
        <v>17566.463607101872</v>
      </c>
    </row>
    <row r="346" spans="2:8" x14ac:dyDescent="0.35">
      <c r="B346">
        <f t="shared" si="28"/>
        <v>29.200000000000145</v>
      </c>
      <c r="C346">
        <f t="shared" si="29"/>
        <v>-1396.6998684018731</v>
      </c>
      <c r="D346">
        <f t="shared" si="30"/>
        <v>-725.74654049904279</v>
      </c>
      <c r="E346">
        <f t="shared" si="31"/>
        <v>29.169165961926041</v>
      </c>
      <c r="F346">
        <f t="shared" si="32"/>
        <v>36287.327024952137</v>
      </c>
      <c r="G346">
        <f t="shared" si="33"/>
        <v>-3635.5574166762617</v>
      </c>
      <c r="H346">
        <f t="shared" si="34"/>
        <v>17626.812485476792</v>
      </c>
    </row>
    <row r="347" spans="2:8" x14ac:dyDescent="0.35">
      <c r="B347">
        <f t="shared" si="28"/>
        <v>29.300000000000146</v>
      </c>
      <c r="C347">
        <f t="shared" si="29"/>
        <v>-1396.6998684018731</v>
      </c>
      <c r="D347">
        <f t="shared" si="30"/>
        <v>-725.74654049904279</v>
      </c>
      <c r="E347">
        <f t="shared" si="31"/>
        <v>29.169165961926041</v>
      </c>
      <c r="F347">
        <f t="shared" si="32"/>
        <v>36287.327024952137</v>
      </c>
      <c r="G347">
        <f t="shared" si="33"/>
        <v>-3632.6405000800692</v>
      </c>
      <c r="H347">
        <f t="shared" si="34"/>
        <v>17687.161363851712</v>
      </c>
    </row>
    <row r="348" spans="2:8" x14ac:dyDescent="0.35">
      <c r="B348">
        <f t="shared" si="28"/>
        <v>29.400000000000148</v>
      </c>
      <c r="C348">
        <f t="shared" si="29"/>
        <v>-1396.6998684018731</v>
      </c>
      <c r="D348">
        <f t="shared" si="30"/>
        <v>-725.74654049904279</v>
      </c>
      <c r="E348">
        <f t="shared" si="31"/>
        <v>29.169165961926041</v>
      </c>
      <c r="F348">
        <f t="shared" si="32"/>
        <v>36287.327024952137</v>
      </c>
      <c r="G348">
        <f t="shared" si="33"/>
        <v>-3629.7235834838762</v>
      </c>
      <c r="H348">
        <f t="shared" si="34"/>
        <v>17747.510242226635</v>
      </c>
    </row>
    <row r="349" spans="2:8" x14ac:dyDescent="0.35">
      <c r="B349">
        <f t="shared" si="28"/>
        <v>29.500000000000149</v>
      </c>
      <c r="C349">
        <f t="shared" si="29"/>
        <v>-1396.6998684018731</v>
      </c>
      <c r="D349">
        <f t="shared" si="30"/>
        <v>-725.74654049904279</v>
      </c>
      <c r="E349">
        <f t="shared" si="31"/>
        <v>29.169165961926041</v>
      </c>
      <c r="F349">
        <f t="shared" si="32"/>
        <v>36287.327024952137</v>
      </c>
      <c r="G349">
        <f t="shared" si="33"/>
        <v>-3626.8066668876836</v>
      </c>
      <c r="H349">
        <f t="shared" si="34"/>
        <v>17807.859120601555</v>
      </c>
    </row>
    <row r="350" spans="2:8" x14ac:dyDescent="0.35">
      <c r="B350">
        <f t="shared" si="28"/>
        <v>29.600000000000151</v>
      </c>
      <c r="C350">
        <f t="shared" si="29"/>
        <v>-1396.6998684018731</v>
      </c>
      <c r="D350">
        <f t="shared" si="30"/>
        <v>-725.74654049904279</v>
      </c>
      <c r="E350">
        <f t="shared" si="31"/>
        <v>29.169165961926041</v>
      </c>
      <c r="F350">
        <f t="shared" si="32"/>
        <v>36287.327024952137</v>
      </c>
      <c r="G350">
        <f t="shared" si="33"/>
        <v>-3623.8897502914911</v>
      </c>
      <c r="H350">
        <f t="shared" si="34"/>
        <v>17868.207998976475</v>
      </c>
    </row>
    <row r="351" spans="2:8" x14ac:dyDescent="0.35">
      <c r="B351">
        <f t="shared" si="28"/>
        <v>29.700000000000152</v>
      </c>
      <c r="C351">
        <f t="shared" si="29"/>
        <v>-1396.6998684018731</v>
      </c>
      <c r="D351">
        <f t="shared" si="30"/>
        <v>-725.74654049904279</v>
      </c>
      <c r="E351">
        <f t="shared" si="31"/>
        <v>29.169165961926041</v>
      </c>
      <c r="F351">
        <f t="shared" si="32"/>
        <v>36287.327024952137</v>
      </c>
      <c r="G351">
        <f t="shared" si="33"/>
        <v>-3620.972833695298</v>
      </c>
      <c r="H351">
        <f t="shared" si="34"/>
        <v>17928.556877351399</v>
      </c>
    </row>
    <row r="352" spans="2:8" x14ac:dyDescent="0.35">
      <c r="B352">
        <f t="shared" si="28"/>
        <v>29.800000000000153</v>
      </c>
      <c r="C352">
        <f t="shared" si="29"/>
        <v>-1396.6998684018731</v>
      </c>
      <c r="D352">
        <f t="shared" si="30"/>
        <v>-725.74654049904279</v>
      </c>
      <c r="E352">
        <f t="shared" si="31"/>
        <v>29.169165961926041</v>
      </c>
      <c r="F352">
        <f t="shared" si="32"/>
        <v>36287.327024952137</v>
      </c>
      <c r="G352">
        <f t="shared" si="33"/>
        <v>-3618.0559170991055</v>
      </c>
      <c r="H352">
        <f t="shared" si="34"/>
        <v>17988.905755726322</v>
      </c>
    </row>
    <row r="353" spans="2:8" x14ac:dyDescent="0.35">
      <c r="B353">
        <f t="shared" si="28"/>
        <v>29.900000000000155</v>
      </c>
      <c r="C353">
        <f t="shared" si="29"/>
        <v>-1396.6998684018731</v>
      </c>
      <c r="D353">
        <f t="shared" si="30"/>
        <v>-725.74654049904279</v>
      </c>
      <c r="E353">
        <f t="shared" si="31"/>
        <v>29.169165961926041</v>
      </c>
      <c r="F353">
        <f t="shared" si="32"/>
        <v>36287.327024952137</v>
      </c>
      <c r="G353">
        <f t="shared" si="33"/>
        <v>-3615.1390005029129</v>
      </c>
      <c r="H353">
        <f t="shared" si="34"/>
        <v>18049.254634101242</v>
      </c>
    </row>
    <row r="354" spans="2:8" x14ac:dyDescent="0.35">
      <c r="B354">
        <f t="shared" si="28"/>
        <v>30.000000000000156</v>
      </c>
      <c r="C354">
        <f t="shared" si="29"/>
        <v>-1396.6998684018731</v>
      </c>
      <c r="D354">
        <f t="shared" si="30"/>
        <v>-725.74654049904279</v>
      </c>
      <c r="E354">
        <f t="shared" si="31"/>
        <v>29.169165961926041</v>
      </c>
      <c r="F354">
        <f t="shared" si="32"/>
        <v>36287.327024952137</v>
      </c>
      <c r="G354">
        <f t="shared" si="33"/>
        <v>-3612.2220839067204</v>
      </c>
      <c r="H354">
        <f t="shared" si="34"/>
        <v>18109.603512476162</v>
      </c>
    </row>
    <row r="355" spans="2:8" x14ac:dyDescent="0.35">
      <c r="B355">
        <f t="shared" si="28"/>
        <v>30.100000000000158</v>
      </c>
      <c r="C355">
        <f t="shared" si="29"/>
        <v>-1396.6998684018731</v>
      </c>
      <c r="D355">
        <f t="shared" si="30"/>
        <v>-725.74654049904279</v>
      </c>
      <c r="E355">
        <f t="shared" si="31"/>
        <v>29.169165961926041</v>
      </c>
      <c r="F355">
        <f t="shared" si="32"/>
        <v>36287.327024952137</v>
      </c>
      <c r="G355">
        <f t="shared" si="33"/>
        <v>-3609.3051673105274</v>
      </c>
      <c r="H355">
        <f t="shared" si="34"/>
        <v>18169.952390851082</v>
      </c>
    </row>
    <row r="356" spans="2:8" x14ac:dyDescent="0.35">
      <c r="B356">
        <f t="shared" si="28"/>
        <v>30.200000000000159</v>
      </c>
      <c r="C356">
        <f t="shared" si="29"/>
        <v>-1396.6998684018731</v>
      </c>
      <c r="D356">
        <f t="shared" si="30"/>
        <v>-725.74654049904279</v>
      </c>
      <c r="E356">
        <f t="shared" si="31"/>
        <v>29.169165961926041</v>
      </c>
      <c r="F356">
        <f t="shared" si="32"/>
        <v>36287.327024952137</v>
      </c>
      <c r="G356">
        <f t="shared" si="33"/>
        <v>-3606.3882507143348</v>
      </c>
      <c r="H356">
        <f t="shared" si="34"/>
        <v>18230.301269226005</v>
      </c>
    </row>
    <row r="357" spans="2:8" x14ac:dyDescent="0.35">
      <c r="B357">
        <f t="shared" si="28"/>
        <v>30.300000000000161</v>
      </c>
      <c r="C357">
        <f t="shared" si="29"/>
        <v>-1396.6998684018731</v>
      </c>
      <c r="D357">
        <f t="shared" si="30"/>
        <v>-725.74654049904279</v>
      </c>
      <c r="E357">
        <f t="shared" si="31"/>
        <v>29.169165961926041</v>
      </c>
      <c r="F357">
        <f t="shared" si="32"/>
        <v>36287.327024952137</v>
      </c>
      <c r="G357">
        <f t="shared" si="33"/>
        <v>-3603.4713341181423</v>
      </c>
      <c r="H357">
        <f t="shared" si="34"/>
        <v>18290.650147600925</v>
      </c>
    </row>
    <row r="358" spans="2:8" x14ac:dyDescent="0.35">
      <c r="B358">
        <f t="shared" si="28"/>
        <v>30.400000000000162</v>
      </c>
      <c r="C358">
        <f t="shared" si="29"/>
        <v>-1396.6998684018731</v>
      </c>
      <c r="D358">
        <f t="shared" si="30"/>
        <v>-725.74654049904279</v>
      </c>
      <c r="E358">
        <f t="shared" si="31"/>
        <v>29.169165961926041</v>
      </c>
      <c r="F358">
        <f t="shared" si="32"/>
        <v>36287.327024952137</v>
      </c>
      <c r="G358">
        <f t="shared" si="33"/>
        <v>-3600.5544175219493</v>
      </c>
      <c r="H358">
        <f t="shared" si="34"/>
        <v>18350.999025975845</v>
      </c>
    </row>
    <row r="359" spans="2:8" x14ac:dyDescent="0.35">
      <c r="B359">
        <f t="shared" si="28"/>
        <v>30.500000000000163</v>
      </c>
      <c r="C359">
        <f t="shared" si="29"/>
        <v>-1396.6998684018731</v>
      </c>
      <c r="D359">
        <f t="shared" si="30"/>
        <v>-725.74654049904279</v>
      </c>
      <c r="E359">
        <f t="shared" si="31"/>
        <v>29.169165961926041</v>
      </c>
      <c r="F359">
        <f t="shared" si="32"/>
        <v>36287.327024952137</v>
      </c>
      <c r="G359">
        <f t="shared" si="33"/>
        <v>-3597.6375009257567</v>
      </c>
      <c r="H359">
        <f t="shared" si="34"/>
        <v>18411.347904350769</v>
      </c>
    </row>
    <row r="360" spans="2:8" x14ac:dyDescent="0.35">
      <c r="B360">
        <f t="shared" si="28"/>
        <v>30.600000000000165</v>
      </c>
      <c r="C360">
        <f t="shared" si="29"/>
        <v>-1396.6998684018731</v>
      </c>
      <c r="D360">
        <f t="shared" si="30"/>
        <v>-725.74654049904279</v>
      </c>
      <c r="E360">
        <f t="shared" si="31"/>
        <v>29.169165961926041</v>
      </c>
      <c r="F360">
        <f t="shared" si="32"/>
        <v>36287.327024952137</v>
      </c>
      <c r="G360">
        <f t="shared" si="33"/>
        <v>-3594.7205843295642</v>
      </c>
      <c r="H360">
        <f t="shared" si="34"/>
        <v>18471.696782725689</v>
      </c>
    </row>
    <row r="361" spans="2:8" x14ac:dyDescent="0.35">
      <c r="B361">
        <f t="shared" si="28"/>
        <v>30.700000000000166</v>
      </c>
      <c r="C361">
        <f t="shared" si="29"/>
        <v>-1396.6998684018731</v>
      </c>
      <c r="D361">
        <f t="shared" si="30"/>
        <v>-725.74654049904279</v>
      </c>
      <c r="E361">
        <f t="shared" si="31"/>
        <v>29.169165961926041</v>
      </c>
      <c r="F361">
        <f t="shared" si="32"/>
        <v>36287.327024952137</v>
      </c>
      <c r="G361">
        <f t="shared" si="33"/>
        <v>-3591.8036677333716</v>
      </c>
      <c r="H361">
        <f t="shared" si="34"/>
        <v>18532.045661100608</v>
      </c>
    </row>
    <row r="362" spans="2:8" x14ac:dyDescent="0.35">
      <c r="B362">
        <f t="shared" si="28"/>
        <v>30.800000000000168</v>
      </c>
      <c r="C362">
        <f t="shared" si="29"/>
        <v>-1396.6998684018731</v>
      </c>
      <c r="D362">
        <f t="shared" si="30"/>
        <v>-725.74654049904279</v>
      </c>
      <c r="E362">
        <f t="shared" si="31"/>
        <v>29.169165961926041</v>
      </c>
      <c r="F362">
        <f t="shared" si="32"/>
        <v>36287.327024952137</v>
      </c>
      <c r="G362">
        <f t="shared" si="33"/>
        <v>-3588.8867511371786</v>
      </c>
      <c r="H362">
        <f t="shared" si="34"/>
        <v>18592.394539475528</v>
      </c>
    </row>
    <row r="363" spans="2:8" x14ac:dyDescent="0.35">
      <c r="B363">
        <f t="shared" ref="B363:B426" si="35">B362+0.1</f>
        <v>30.900000000000169</v>
      </c>
      <c r="C363">
        <f t="shared" si="29"/>
        <v>-1396.6998684018731</v>
      </c>
      <c r="D363">
        <f t="shared" si="30"/>
        <v>-725.74654049904279</v>
      </c>
      <c r="E363">
        <f t="shared" si="31"/>
        <v>29.169165961926041</v>
      </c>
      <c r="F363">
        <f t="shared" si="32"/>
        <v>36287.327024952137</v>
      </c>
      <c r="G363">
        <f t="shared" si="33"/>
        <v>-3585.9698345409861</v>
      </c>
      <c r="H363">
        <f t="shared" si="34"/>
        <v>18652.743417850452</v>
      </c>
    </row>
    <row r="364" spans="2:8" x14ac:dyDescent="0.35">
      <c r="B364">
        <f t="shared" si="35"/>
        <v>31.000000000000171</v>
      </c>
      <c r="C364">
        <f t="shared" si="29"/>
        <v>-1396.6998684018731</v>
      </c>
      <c r="D364">
        <f t="shared" si="30"/>
        <v>-725.74654049904279</v>
      </c>
      <c r="E364">
        <f t="shared" si="31"/>
        <v>29.169165961926041</v>
      </c>
      <c r="F364">
        <f t="shared" si="32"/>
        <v>36287.327024952137</v>
      </c>
      <c r="G364">
        <f t="shared" si="33"/>
        <v>-3583.0529179447935</v>
      </c>
      <c r="H364">
        <f t="shared" si="34"/>
        <v>18713.092296225372</v>
      </c>
    </row>
    <row r="365" spans="2:8" x14ac:dyDescent="0.35">
      <c r="B365">
        <f t="shared" si="35"/>
        <v>31.100000000000172</v>
      </c>
      <c r="C365">
        <f t="shared" si="29"/>
        <v>-1396.6998684018731</v>
      </c>
      <c r="D365">
        <f t="shared" si="30"/>
        <v>-725.74654049904279</v>
      </c>
      <c r="E365">
        <f t="shared" si="31"/>
        <v>29.169165961926041</v>
      </c>
      <c r="F365">
        <f t="shared" si="32"/>
        <v>36287.327024952137</v>
      </c>
      <c r="G365">
        <f t="shared" si="33"/>
        <v>-3580.1360013486005</v>
      </c>
      <c r="H365">
        <f t="shared" si="34"/>
        <v>18773.441174600292</v>
      </c>
    </row>
    <row r="366" spans="2:8" x14ac:dyDescent="0.35">
      <c r="B366">
        <f t="shared" si="35"/>
        <v>31.200000000000173</v>
      </c>
      <c r="C366">
        <f t="shared" si="29"/>
        <v>-1396.6998684018731</v>
      </c>
      <c r="D366">
        <f t="shared" si="30"/>
        <v>-725.74654049904279</v>
      </c>
      <c r="E366">
        <f t="shared" si="31"/>
        <v>29.169165961926041</v>
      </c>
      <c r="F366">
        <f t="shared" si="32"/>
        <v>36287.327024952137</v>
      </c>
      <c r="G366">
        <f t="shared" si="33"/>
        <v>-3577.219084752408</v>
      </c>
      <c r="H366">
        <f t="shared" si="34"/>
        <v>18833.790052975215</v>
      </c>
    </row>
    <row r="367" spans="2:8" x14ac:dyDescent="0.35">
      <c r="B367">
        <f t="shared" si="35"/>
        <v>31.300000000000175</v>
      </c>
      <c r="C367">
        <f t="shared" si="29"/>
        <v>-1396.6998684018731</v>
      </c>
      <c r="D367">
        <f t="shared" si="30"/>
        <v>-725.74654049904279</v>
      </c>
      <c r="E367">
        <f t="shared" si="31"/>
        <v>29.169165961926041</v>
      </c>
      <c r="F367">
        <f t="shared" si="32"/>
        <v>36287.327024952137</v>
      </c>
      <c r="G367">
        <f t="shared" si="33"/>
        <v>-3574.3021681562154</v>
      </c>
      <c r="H367">
        <f t="shared" si="34"/>
        <v>18894.138931350135</v>
      </c>
    </row>
    <row r="368" spans="2:8" x14ac:dyDescent="0.35">
      <c r="B368">
        <f t="shared" si="35"/>
        <v>31.400000000000176</v>
      </c>
      <c r="C368">
        <f t="shared" si="29"/>
        <v>-1396.6998684018731</v>
      </c>
      <c r="D368">
        <f t="shared" si="30"/>
        <v>-725.74654049904279</v>
      </c>
      <c r="E368">
        <f t="shared" si="31"/>
        <v>29.169165961926041</v>
      </c>
      <c r="F368">
        <f t="shared" si="32"/>
        <v>36287.327024952137</v>
      </c>
      <c r="G368">
        <f t="shared" si="33"/>
        <v>-3571.3852515600229</v>
      </c>
      <c r="H368">
        <f t="shared" si="34"/>
        <v>18954.487809725055</v>
      </c>
    </row>
    <row r="369" spans="2:8" x14ac:dyDescent="0.35">
      <c r="B369">
        <f t="shared" si="35"/>
        <v>31.500000000000178</v>
      </c>
      <c r="C369">
        <f t="shared" si="29"/>
        <v>-1396.6998684018731</v>
      </c>
      <c r="D369">
        <f t="shared" si="30"/>
        <v>-725.74654049904279</v>
      </c>
      <c r="E369">
        <f t="shared" si="31"/>
        <v>29.169165961926041</v>
      </c>
      <c r="F369">
        <f t="shared" si="32"/>
        <v>36287.327024952137</v>
      </c>
      <c r="G369">
        <f t="shared" si="33"/>
        <v>-3568.4683349638308</v>
      </c>
      <c r="H369">
        <f t="shared" si="34"/>
        <v>19014.836688099975</v>
      </c>
    </row>
    <row r="370" spans="2:8" x14ac:dyDescent="0.35">
      <c r="B370">
        <f t="shared" si="35"/>
        <v>31.600000000000179</v>
      </c>
      <c r="C370">
        <f t="shared" si="29"/>
        <v>-1396.6998684018731</v>
      </c>
      <c r="D370">
        <f t="shared" si="30"/>
        <v>-725.74654049904279</v>
      </c>
      <c r="E370">
        <f t="shared" si="31"/>
        <v>29.169165961926041</v>
      </c>
      <c r="F370">
        <f t="shared" si="32"/>
        <v>36287.327024952137</v>
      </c>
      <c r="G370">
        <f t="shared" si="33"/>
        <v>-3565.5514183676382</v>
      </c>
      <c r="H370">
        <f t="shared" si="34"/>
        <v>19075.185566474902</v>
      </c>
    </row>
    <row r="371" spans="2:8" x14ac:dyDescent="0.35">
      <c r="B371">
        <f t="shared" si="35"/>
        <v>31.70000000000018</v>
      </c>
      <c r="C371">
        <f t="shared" si="29"/>
        <v>-1396.6998684018731</v>
      </c>
      <c r="D371">
        <f t="shared" si="30"/>
        <v>-725.74654049904279</v>
      </c>
      <c r="E371">
        <f t="shared" si="31"/>
        <v>29.169165961926041</v>
      </c>
      <c r="F371">
        <f t="shared" si="32"/>
        <v>36287.327024952137</v>
      </c>
      <c r="G371">
        <f t="shared" si="33"/>
        <v>-3562.6345017714457</v>
      </c>
      <c r="H371">
        <f t="shared" si="34"/>
        <v>19135.534444849822</v>
      </c>
    </row>
    <row r="372" spans="2:8" x14ac:dyDescent="0.35">
      <c r="B372">
        <f t="shared" si="35"/>
        <v>31.800000000000182</v>
      </c>
      <c r="C372">
        <f t="shared" si="29"/>
        <v>-1396.6998684018731</v>
      </c>
      <c r="D372">
        <f t="shared" si="30"/>
        <v>-725.74654049904279</v>
      </c>
      <c r="E372">
        <f t="shared" si="31"/>
        <v>29.169165961926041</v>
      </c>
      <c r="F372">
        <f t="shared" si="32"/>
        <v>36287.327024952137</v>
      </c>
      <c r="G372">
        <f t="shared" si="33"/>
        <v>-3559.7175851752527</v>
      </c>
      <c r="H372">
        <f t="shared" si="34"/>
        <v>19195.883323224742</v>
      </c>
    </row>
    <row r="373" spans="2:8" x14ac:dyDescent="0.35">
      <c r="B373">
        <f t="shared" si="35"/>
        <v>31.900000000000183</v>
      </c>
      <c r="C373">
        <f t="shared" si="29"/>
        <v>-1396.6998684018731</v>
      </c>
      <c r="D373">
        <f t="shared" si="30"/>
        <v>-725.74654049904279</v>
      </c>
      <c r="E373">
        <f t="shared" si="31"/>
        <v>29.169165961926041</v>
      </c>
      <c r="F373">
        <f t="shared" si="32"/>
        <v>36287.327024952137</v>
      </c>
      <c r="G373">
        <f t="shared" si="33"/>
        <v>-3556.8006685790601</v>
      </c>
      <c r="H373">
        <f t="shared" si="34"/>
        <v>19256.232201599661</v>
      </c>
    </row>
    <row r="374" spans="2:8" x14ac:dyDescent="0.35">
      <c r="B374">
        <f t="shared" si="35"/>
        <v>32.000000000000185</v>
      </c>
      <c r="C374">
        <f t="shared" si="29"/>
        <v>-1396.6998684018731</v>
      </c>
      <c r="D374">
        <f t="shared" si="30"/>
        <v>-725.74654049904279</v>
      </c>
      <c r="E374">
        <f t="shared" si="31"/>
        <v>29.169165961926041</v>
      </c>
      <c r="F374">
        <f t="shared" si="32"/>
        <v>36287.327024952137</v>
      </c>
      <c r="G374">
        <f t="shared" si="33"/>
        <v>-3553.8837519828676</v>
      </c>
      <c r="H374">
        <f t="shared" si="34"/>
        <v>19316.581079974585</v>
      </c>
    </row>
    <row r="375" spans="2:8" x14ac:dyDescent="0.35">
      <c r="B375">
        <f t="shared" si="35"/>
        <v>32.100000000000186</v>
      </c>
      <c r="C375">
        <f t="shared" ref="C375:C438" si="36">IF(B375&lt;$B$41,0,IF(AND($B$41&lt;=B375,B375&lt;$B$41+$G$8),$B$15,$B$15+$B$12))</f>
        <v>-1396.6998684018731</v>
      </c>
      <c r="D375">
        <f t="shared" ref="D375:D438" si="37">IF(B375&lt;$B$41,$B$13,IF(AND($B$41&lt;=B375,B375&lt;$B$41+$G$8),$B$13+$B$16,$B$13+$B$16+$B$10))</f>
        <v>-725.74654049904279</v>
      </c>
      <c r="E375">
        <f t="shared" ref="E375:E438" si="38">IF(B375&lt;$B$41,$B$14,IF(AND($B$41&lt;=B375,B375&lt;$B$41+$G$8),$B$14+$B$17,$B$14+$B$17+$B$11))</f>
        <v>29.169165961926041</v>
      </c>
      <c r="F375">
        <f t="shared" ref="F375:F438" si="39">IF(B375&lt;$B$41,-$G$6*$B$13,IF(AND($B$41&lt;=B375,B375&lt;$B$41+$G$8),-$G$6*$B$13,-$G$6*$B$13-$G$5*$B$10))</f>
        <v>36287.327024952137</v>
      </c>
      <c r="G375">
        <f t="shared" ref="G375:G438" si="40">IF(B375&lt;$B$41,$B$14*B375,IF(AND($B$41&lt;=B375,B375&lt;$B$41+$G$8),$B$14*B375-(-B375+$B$41)*$B$17,$B$14*B375-(-B375+$B$41)*$B$17-(-B375+$B$41+$G$8)*$B$11+$G$5*$B$12))</f>
        <v>-3550.966835386675</v>
      </c>
      <c r="H375">
        <f t="shared" ref="H375:H438" si="41">IF(B375&lt;$B$41,-$B$13*B375,IF(AND($B$41&lt;=B375,B375&lt;=$B$41+$G$8),-$B$13*B375+(-B375+B362)*B337,-$B$13*B375+(-B375+$B$41)*$B$16+(-B375+$B$41+$G$8)*$B$10))</f>
        <v>19376.929958349505</v>
      </c>
    </row>
    <row r="376" spans="2:8" x14ac:dyDescent="0.35">
      <c r="B376">
        <f t="shared" si="35"/>
        <v>32.200000000000188</v>
      </c>
      <c r="C376">
        <f t="shared" si="36"/>
        <v>-1396.6998684018731</v>
      </c>
      <c r="D376">
        <f t="shared" si="37"/>
        <v>-725.74654049904279</v>
      </c>
      <c r="E376">
        <f t="shared" si="38"/>
        <v>29.169165961926041</v>
      </c>
      <c r="F376">
        <f t="shared" si="39"/>
        <v>36287.327024952137</v>
      </c>
      <c r="G376">
        <f t="shared" si="40"/>
        <v>-3548.049918790482</v>
      </c>
      <c r="H376">
        <f t="shared" si="41"/>
        <v>19437.278836724425</v>
      </c>
    </row>
    <row r="377" spans="2:8" x14ac:dyDescent="0.35">
      <c r="B377">
        <f t="shared" si="35"/>
        <v>32.300000000000189</v>
      </c>
      <c r="C377">
        <f t="shared" si="36"/>
        <v>-1396.6998684018731</v>
      </c>
      <c r="D377">
        <f t="shared" si="37"/>
        <v>-725.74654049904279</v>
      </c>
      <c r="E377">
        <f t="shared" si="38"/>
        <v>29.169165961926041</v>
      </c>
      <c r="F377">
        <f t="shared" si="39"/>
        <v>36287.327024952137</v>
      </c>
      <c r="G377">
        <f t="shared" si="40"/>
        <v>-3545.1330021942895</v>
      </c>
      <c r="H377">
        <f t="shared" si="41"/>
        <v>19497.627715099348</v>
      </c>
    </row>
    <row r="378" spans="2:8" x14ac:dyDescent="0.35">
      <c r="B378">
        <f t="shared" si="35"/>
        <v>32.40000000000019</v>
      </c>
      <c r="C378">
        <f t="shared" si="36"/>
        <v>-1396.6998684018731</v>
      </c>
      <c r="D378">
        <f t="shared" si="37"/>
        <v>-725.74654049904279</v>
      </c>
      <c r="E378">
        <f t="shared" si="38"/>
        <v>29.169165961926041</v>
      </c>
      <c r="F378">
        <f t="shared" si="39"/>
        <v>36287.327024952137</v>
      </c>
      <c r="G378">
        <f t="shared" si="40"/>
        <v>-3542.2160855980969</v>
      </c>
      <c r="H378">
        <f t="shared" si="41"/>
        <v>19557.976593474268</v>
      </c>
    </row>
    <row r="379" spans="2:8" x14ac:dyDescent="0.35">
      <c r="B379">
        <f t="shared" si="35"/>
        <v>32.500000000000192</v>
      </c>
      <c r="C379">
        <f t="shared" si="36"/>
        <v>-1396.6998684018731</v>
      </c>
      <c r="D379">
        <f t="shared" si="37"/>
        <v>-725.74654049904279</v>
      </c>
      <c r="E379">
        <f t="shared" si="38"/>
        <v>29.169165961926041</v>
      </c>
      <c r="F379">
        <f t="shared" si="39"/>
        <v>36287.327024952137</v>
      </c>
      <c r="G379">
        <f t="shared" si="40"/>
        <v>-3539.2991690019039</v>
      </c>
      <c r="H379">
        <f t="shared" si="41"/>
        <v>19618.325471849188</v>
      </c>
    </row>
    <row r="380" spans="2:8" x14ac:dyDescent="0.35">
      <c r="B380">
        <f t="shared" si="35"/>
        <v>32.600000000000193</v>
      </c>
      <c r="C380">
        <f t="shared" si="36"/>
        <v>-1396.6998684018731</v>
      </c>
      <c r="D380">
        <f t="shared" si="37"/>
        <v>-725.74654049904279</v>
      </c>
      <c r="E380">
        <f t="shared" si="38"/>
        <v>29.169165961926041</v>
      </c>
      <c r="F380">
        <f t="shared" si="39"/>
        <v>36287.327024952137</v>
      </c>
      <c r="G380">
        <f t="shared" si="40"/>
        <v>-3536.3822524057114</v>
      </c>
      <c r="H380">
        <f t="shared" si="41"/>
        <v>19678.674350224108</v>
      </c>
    </row>
    <row r="381" spans="2:8" x14ac:dyDescent="0.35">
      <c r="B381">
        <f t="shared" si="35"/>
        <v>32.700000000000195</v>
      </c>
      <c r="C381">
        <f t="shared" si="36"/>
        <v>-1396.6998684018731</v>
      </c>
      <c r="D381">
        <f t="shared" si="37"/>
        <v>-725.74654049904279</v>
      </c>
      <c r="E381">
        <f t="shared" si="38"/>
        <v>29.169165961926041</v>
      </c>
      <c r="F381">
        <f t="shared" si="39"/>
        <v>36287.327024952137</v>
      </c>
      <c r="G381">
        <f t="shared" si="40"/>
        <v>-3533.4653358095188</v>
      </c>
      <c r="H381">
        <f t="shared" si="41"/>
        <v>19739.023228599031</v>
      </c>
    </row>
    <row r="382" spans="2:8" x14ac:dyDescent="0.35">
      <c r="B382">
        <f t="shared" si="35"/>
        <v>32.800000000000196</v>
      </c>
      <c r="C382">
        <f t="shared" si="36"/>
        <v>-1396.6998684018731</v>
      </c>
      <c r="D382">
        <f t="shared" si="37"/>
        <v>-725.74654049904279</v>
      </c>
      <c r="E382">
        <f t="shared" si="38"/>
        <v>29.169165961926041</v>
      </c>
      <c r="F382">
        <f t="shared" si="39"/>
        <v>36287.327024952137</v>
      </c>
      <c r="G382">
        <f t="shared" si="40"/>
        <v>-3530.5484192133263</v>
      </c>
      <c r="H382">
        <f t="shared" si="41"/>
        <v>19799.372106973951</v>
      </c>
    </row>
    <row r="383" spans="2:8" x14ac:dyDescent="0.35">
      <c r="B383">
        <f t="shared" si="35"/>
        <v>32.900000000000198</v>
      </c>
      <c r="C383">
        <f t="shared" si="36"/>
        <v>-1396.6998684018731</v>
      </c>
      <c r="D383">
        <f t="shared" si="37"/>
        <v>-725.74654049904279</v>
      </c>
      <c r="E383">
        <f t="shared" si="38"/>
        <v>29.169165961926041</v>
      </c>
      <c r="F383">
        <f t="shared" si="39"/>
        <v>36287.327024952137</v>
      </c>
      <c r="G383">
        <f t="shared" si="40"/>
        <v>-3527.6315026171333</v>
      </c>
      <c r="H383">
        <f t="shared" si="41"/>
        <v>19859.720985348871</v>
      </c>
    </row>
    <row r="384" spans="2:8" x14ac:dyDescent="0.35">
      <c r="B384">
        <f t="shared" si="35"/>
        <v>33.000000000000199</v>
      </c>
      <c r="C384">
        <f t="shared" si="36"/>
        <v>-1396.6998684018731</v>
      </c>
      <c r="D384">
        <f t="shared" si="37"/>
        <v>-725.74654049904279</v>
      </c>
      <c r="E384">
        <f t="shared" si="38"/>
        <v>29.169165961926041</v>
      </c>
      <c r="F384">
        <f t="shared" si="39"/>
        <v>36287.327024952137</v>
      </c>
      <c r="G384">
        <f t="shared" si="40"/>
        <v>-3524.7145860209407</v>
      </c>
      <c r="H384">
        <f t="shared" si="41"/>
        <v>19920.069863723795</v>
      </c>
    </row>
    <row r="385" spans="2:8" x14ac:dyDescent="0.35">
      <c r="B385">
        <f t="shared" si="35"/>
        <v>33.1000000000002</v>
      </c>
      <c r="C385">
        <f t="shared" si="36"/>
        <v>-1396.6998684018731</v>
      </c>
      <c r="D385">
        <f t="shared" si="37"/>
        <v>-725.74654049904279</v>
      </c>
      <c r="E385">
        <f t="shared" si="38"/>
        <v>29.169165961926041</v>
      </c>
      <c r="F385">
        <f t="shared" si="39"/>
        <v>36287.327024952137</v>
      </c>
      <c r="G385">
        <f t="shared" si="40"/>
        <v>-3521.7976694247482</v>
      </c>
      <c r="H385">
        <f t="shared" si="41"/>
        <v>19980.418742098715</v>
      </c>
    </row>
    <row r="386" spans="2:8" x14ac:dyDescent="0.35">
      <c r="B386">
        <f t="shared" si="35"/>
        <v>33.200000000000202</v>
      </c>
      <c r="C386">
        <f t="shared" si="36"/>
        <v>-1396.6998684018731</v>
      </c>
      <c r="D386">
        <f t="shared" si="37"/>
        <v>-725.74654049904279</v>
      </c>
      <c r="E386">
        <f t="shared" si="38"/>
        <v>29.169165961926041</v>
      </c>
      <c r="F386">
        <f t="shared" si="39"/>
        <v>36287.327024952137</v>
      </c>
      <c r="G386">
        <f t="shared" si="40"/>
        <v>-3518.8807528285552</v>
      </c>
      <c r="H386">
        <f t="shared" si="41"/>
        <v>20040.767620473634</v>
      </c>
    </row>
    <row r="387" spans="2:8" x14ac:dyDescent="0.35">
      <c r="B387">
        <f t="shared" si="35"/>
        <v>33.300000000000203</v>
      </c>
      <c r="C387">
        <f t="shared" si="36"/>
        <v>-1396.6998684018731</v>
      </c>
      <c r="D387">
        <f t="shared" si="37"/>
        <v>-725.74654049904279</v>
      </c>
      <c r="E387">
        <f t="shared" si="38"/>
        <v>29.169165961926041</v>
      </c>
      <c r="F387">
        <f t="shared" si="39"/>
        <v>36287.327024952137</v>
      </c>
      <c r="G387">
        <f t="shared" si="40"/>
        <v>-3515.9638362323626</v>
      </c>
      <c r="H387">
        <f t="shared" si="41"/>
        <v>20101.116498848554</v>
      </c>
    </row>
    <row r="388" spans="2:8" x14ac:dyDescent="0.35">
      <c r="B388">
        <f t="shared" si="35"/>
        <v>33.400000000000205</v>
      </c>
      <c r="C388">
        <f t="shared" si="36"/>
        <v>-1396.6998684018731</v>
      </c>
      <c r="D388">
        <f t="shared" si="37"/>
        <v>-725.74654049904279</v>
      </c>
      <c r="E388">
        <f t="shared" si="38"/>
        <v>29.169165961926041</v>
      </c>
      <c r="F388">
        <f t="shared" si="39"/>
        <v>36287.327024952137</v>
      </c>
      <c r="G388">
        <f t="shared" si="40"/>
        <v>-3513.0469196361701</v>
      </c>
      <c r="H388">
        <f t="shared" si="41"/>
        <v>20161.465377223478</v>
      </c>
    </row>
    <row r="389" spans="2:8" x14ac:dyDescent="0.35">
      <c r="B389">
        <f t="shared" si="35"/>
        <v>33.500000000000206</v>
      </c>
      <c r="C389">
        <f t="shared" si="36"/>
        <v>-1396.6998684018731</v>
      </c>
      <c r="D389">
        <f t="shared" si="37"/>
        <v>-725.74654049904279</v>
      </c>
      <c r="E389">
        <f t="shared" si="38"/>
        <v>29.169165961926041</v>
      </c>
      <c r="F389">
        <f t="shared" si="39"/>
        <v>36287.327024952137</v>
      </c>
      <c r="G389">
        <f t="shared" si="40"/>
        <v>-3510.1300030399775</v>
      </c>
      <c r="H389">
        <f t="shared" si="41"/>
        <v>20221.814255598398</v>
      </c>
    </row>
    <row r="390" spans="2:8" x14ac:dyDescent="0.35">
      <c r="B390">
        <f t="shared" si="35"/>
        <v>33.600000000000207</v>
      </c>
      <c r="C390">
        <f t="shared" si="36"/>
        <v>-1396.6998684018731</v>
      </c>
      <c r="D390">
        <f t="shared" si="37"/>
        <v>-725.74654049904279</v>
      </c>
      <c r="E390">
        <f t="shared" si="38"/>
        <v>29.169165961926041</v>
      </c>
      <c r="F390">
        <f t="shared" si="39"/>
        <v>36287.327024952137</v>
      </c>
      <c r="G390">
        <f t="shared" si="40"/>
        <v>-3507.2130864437845</v>
      </c>
      <c r="H390">
        <f t="shared" si="41"/>
        <v>20282.163133973321</v>
      </c>
    </row>
    <row r="391" spans="2:8" x14ac:dyDescent="0.35">
      <c r="B391">
        <f t="shared" si="35"/>
        <v>33.700000000000209</v>
      </c>
      <c r="C391">
        <f t="shared" si="36"/>
        <v>-1396.6998684018731</v>
      </c>
      <c r="D391">
        <f t="shared" si="37"/>
        <v>-725.74654049904279</v>
      </c>
      <c r="E391">
        <f t="shared" si="38"/>
        <v>29.169165961926041</v>
      </c>
      <c r="F391">
        <f t="shared" si="39"/>
        <v>36287.327024952137</v>
      </c>
      <c r="G391">
        <f t="shared" si="40"/>
        <v>-3504.296169847592</v>
      </c>
      <c r="H391">
        <f t="shared" si="41"/>
        <v>20342.512012348245</v>
      </c>
    </row>
    <row r="392" spans="2:8" x14ac:dyDescent="0.35">
      <c r="B392">
        <f t="shared" si="35"/>
        <v>33.80000000000021</v>
      </c>
      <c r="C392">
        <f t="shared" si="36"/>
        <v>-1396.6998684018731</v>
      </c>
      <c r="D392">
        <f t="shared" si="37"/>
        <v>-725.74654049904279</v>
      </c>
      <c r="E392">
        <f t="shared" si="38"/>
        <v>29.169165961926041</v>
      </c>
      <c r="F392">
        <f t="shared" si="39"/>
        <v>36287.327024952137</v>
      </c>
      <c r="G392">
        <f t="shared" si="40"/>
        <v>-3501.3792532513994</v>
      </c>
      <c r="H392">
        <f t="shared" si="41"/>
        <v>20402.860890723165</v>
      </c>
    </row>
    <row r="393" spans="2:8" x14ac:dyDescent="0.35">
      <c r="B393">
        <f t="shared" si="35"/>
        <v>33.900000000000212</v>
      </c>
      <c r="C393">
        <f t="shared" si="36"/>
        <v>-1396.6998684018731</v>
      </c>
      <c r="D393">
        <f t="shared" si="37"/>
        <v>-725.74654049904279</v>
      </c>
      <c r="E393">
        <f t="shared" si="38"/>
        <v>29.169165961926041</v>
      </c>
      <c r="F393">
        <f t="shared" si="39"/>
        <v>36287.327024952137</v>
      </c>
      <c r="G393">
        <f t="shared" si="40"/>
        <v>-3498.4623366552064</v>
      </c>
      <c r="H393">
        <f t="shared" si="41"/>
        <v>20463.209769098085</v>
      </c>
    </row>
    <row r="394" spans="2:8" x14ac:dyDescent="0.35">
      <c r="B394">
        <f t="shared" si="35"/>
        <v>34.000000000000213</v>
      </c>
      <c r="C394">
        <f t="shared" si="36"/>
        <v>-1396.6998684018731</v>
      </c>
      <c r="D394">
        <f t="shared" si="37"/>
        <v>-725.74654049904279</v>
      </c>
      <c r="E394">
        <f t="shared" si="38"/>
        <v>29.169165961926041</v>
      </c>
      <c r="F394">
        <f t="shared" si="39"/>
        <v>36287.327024952137</v>
      </c>
      <c r="G394">
        <f t="shared" si="40"/>
        <v>-3495.5454200590138</v>
      </c>
      <c r="H394">
        <f t="shared" si="41"/>
        <v>20523.558647473004</v>
      </c>
    </row>
    <row r="395" spans="2:8" x14ac:dyDescent="0.35">
      <c r="B395">
        <f t="shared" si="35"/>
        <v>34.100000000000215</v>
      </c>
      <c r="C395">
        <f t="shared" si="36"/>
        <v>-1396.6998684018731</v>
      </c>
      <c r="D395">
        <f t="shared" si="37"/>
        <v>-725.74654049904279</v>
      </c>
      <c r="E395">
        <f t="shared" si="38"/>
        <v>29.169165961926041</v>
      </c>
      <c r="F395">
        <f t="shared" si="39"/>
        <v>36287.327024952137</v>
      </c>
      <c r="G395">
        <f t="shared" si="40"/>
        <v>-3492.6285034628222</v>
      </c>
      <c r="H395">
        <f t="shared" si="41"/>
        <v>20583.907525847928</v>
      </c>
    </row>
    <row r="396" spans="2:8" x14ac:dyDescent="0.35">
      <c r="B396">
        <f t="shared" si="35"/>
        <v>34.200000000000216</v>
      </c>
      <c r="C396">
        <f t="shared" si="36"/>
        <v>-1396.6998684018731</v>
      </c>
      <c r="D396">
        <f t="shared" si="37"/>
        <v>-725.74654049904279</v>
      </c>
      <c r="E396">
        <f t="shared" si="38"/>
        <v>29.169165961926041</v>
      </c>
      <c r="F396">
        <f t="shared" si="39"/>
        <v>36287.327024952137</v>
      </c>
      <c r="G396">
        <f t="shared" si="40"/>
        <v>-3489.7115868666297</v>
      </c>
      <c r="H396">
        <f t="shared" si="41"/>
        <v>20644.256404222848</v>
      </c>
    </row>
    <row r="397" spans="2:8" x14ac:dyDescent="0.35">
      <c r="B397">
        <f t="shared" si="35"/>
        <v>34.300000000000217</v>
      </c>
      <c r="C397">
        <f t="shared" si="36"/>
        <v>-1396.6998684018731</v>
      </c>
      <c r="D397">
        <f t="shared" si="37"/>
        <v>-725.74654049904279</v>
      </c>
      <c r="E397">
        <f t="shared" si="38"/>
        <v>29.169165961926041</v>
      </c>
      <c r="F397">
        <f t="shared" si="39"/>
        <v>36287.327024952137</v>
      </c>
      <c r="G397">
        <f t="shared" si="40"/>
        <v>-3486.7946702704367</v>
      </c>
      <c r="H397">
        <f t="shared" si="41"/>
        <v>20704.605282597768</v>
      </c>
    </row>
    <row r="398" spans="2:8" x14ac:dyDescent="0.35">
      <c r="B398">
        <f t="shared" si="35"/>
        <v>34.400000000000219</v>
      </c>
      <c r="C398">
        <f t="shared" si="36"/>
        <v>-1396.6998684018731</v>
      </c>
      <c r="D398">
        <f t="shared" si="37"/>
        <v>-725.74654049904279</v>
      </c>
      <c r="E398">
        <f t="shared" si="38"/>
        <v>29.169165961926041</v>
      </c>
      <c r="F398">
        <f t="shared" si="39"/>
        <v>36287.327024952137</v>
      </c>
      <c r="G398">
        <f t="shared" si="40"/>
        <v>-3483.8777536742441</v>
      </c>
      <c r="H398">
        <f t="shared" si="41"/>
        <v>20764.954160972688</v>
      </c>
    </row>
    <row r="399" spans="2:8" x14ac:dyDescent="0.35">
      <c r="B399">
        <f t="shared" si="35"/>
        <v>34.50000000000022</v>
      </c>
      <c r="C399">
        <f t="shared" si="36"/>
        <v>-1396.6998684018731</v>
      </c>
      <c r="D399">
        <f t="shared" si="37"/>
        <v>-725.74654049904279</v>
      </c>
      <c r="E399">
        <f t="shared" si="38"/>
        <v>29.169165961926041</v>
      </c>
      <c r="F399">
        <f t="shared" si="39"/>
        <v>36287.327024952137</v>
      </c>
      <c r="G399">
        <f t="shared" si="40"/>
        <v>-3480.9608370780516</v>
      </c>
      <c r="H399">
        <f t="shared" si="41"/>
        <v>20825.303039347611</v>
      </c>
    </row>
    <row r="400" spans="2:8" x14ac:dyDescent="0.35">
      <c r="B400">
        <f t="shared" si="35"/>
        <v>34.600000000000222</v>
      </c>
      <c r="C400">
        <f t="shared" si="36"/>
        <v>-1396.6998684018731</v>
      </c>
      <c r="D400">
        <f t="shared" si="37"/>
        <v>-725.74654049904279</v>
      </c>
      <c r="E400">
        <f t="shared" si="38"/>
        <v>29.169165961926041</v>
      </c>
      <c r="F400">
        <f t="shared" si="39"/>
        <v>36287.327024952137</v>
      </c>
      <c r="G400">
        <f t="shared" si="40"/>
        <v>-3478.0439204818585</v>
      </c>
      <c r="H400">
        <f t="shared" si="41"/>
        <v>20885.651917722531</v>
      </c>
    </row>
    <row r="401" spans="2:8" x14ac:dyDescent="0.35">
      <c r="B401">
        <f t="shared" si="35"/>
        <v>34.700000000000223</v>
      </c>
      <c r="C401">
        <f t="shared" si="36"/>
        <v>-1396.6998684018731</v>
      </c>
      <c r="D401">
        <f t="shared" si="37"/>
        <v>-725.74654049904279</v>
      </c>
      <c r="E401">
        <f t="shared" si="38"/>
        <v>29.169165961926041</v>
      </c>
      <c r="F401">
        <f t="shared" si="39"/>
        <v>36287.327024952137</v>
      </c>
      <c r="G401">
        <f t="shared" si="40"/>
        <v>-3475.1270038856665</v>
      </c>
      <c r="H401">
        <f t="shared" si="41"/>
        <v>20946.000796097451</v>
      </c>
    </row>
    <row r="402" spans="2:8" x14ac:dyDescent="0.35">
      <c r="B402">
        <f t="shared" si="35"/>
        <v>34.800000000000225</v>
      </c>
      <c r="C402">
        <f t="shared" si="36"/>
        <v>-1396.6998684018731</v>
      </c>
      <c r="D402">
        <f t="shared" si="37"/>
        <v>-725.74654049904279</v>
      </c>
      <c r="E402">
        <f t="shared" si="38"/>
        <v>29.169165961926041</v>
      </c>
      <c r="F402">
        <f t="shared" si="39"/>
        <v>36287.327024952137</v>
      </c>
      <c r="G402">
        <f t="shared" si="40"/>
        <v>-3472.2100872894734</v>
      </c>
      <c r="H402">
        <f t="shared" si="41"/>
        <v>21006.349674472374</v>
      </c>
    </row>
    <row r="403" spans="2:8" x14ac:dyDescent="0.35">
      <c r="B403">
        <f t="shared" si="35"/>
        <v>34.900000000000226</v>
      </c>
      <c r="C403">
        <f t="shared" si="36"/>
        <v>-1396.6998684018731</v>
      </c>
      <c r="D403">
        <f t="shared" si="37"/>
        <v>-725.74654049904279</v>
      </c>
      <c r="E403">
        <f t="shared" si="38"/>
        <v>29.169165961926041</v>
      </c>
      <c r="F403">
        <f t="shared" si="39"/>
        <v>36287.327024952137</v>
      </c>
      <c r="G403">
        <f t="shared" si="40"/>
        <v>-3469.2931706932804</v>
      </c>
      <c r="H403">
        <f t="shared" si="41"/>
        <v>21066.698552847294</v>
      </c>
    </row>
    <row r="404" spans="2:8" x14ac:dyDescent="0.35">
      <c r="B404">
        <f t="shared" si="35"/>
        <v>35.000000000000227</v>
      </c>
      <c r="C404">
        <f t="shared" si="36"/>
        <v>-1396.6998684018731</v>
      </c>
      <c r="D404">
        <f t="shared" si="37"/>
        <v>-725.74654049904279</v>
      </c>
      <c r="E404">
        <f t="shared" si="38"/>
        <v>29.169165961926041</v>
      </c>
      <c r="F404">
        <f t="shared" si="39"/>
        <v>36287.327024952137</v>
      </c>
      <c r="G404">
        <f t="shared" si="40"/>
        <v>-3466.3762540970883</v>
      </c>
      <c r="H404">
        <f t="shared" si="41"/>
        <v>21127.047431222214</v>
      </c>
    </row>
    <row r="405" spans="2:8" x14ac:dyDescent="0.35">
      <c r="B405">
        <f t="shared" si="35"/>
        <v>35.100000000000229</v>
      </c>
      <c r="C405">
        <f t="shared" si="36"/>
        <v>-1396.6998684018731</v>
      </c>
      <c r="D405">
        <f t="shared" si="37"/>
        <v>-725.74654049904279</v>
      </c>
      <c r="E405">
        <f t="shared" si="38"/>
        <v>29.169165961926041</v>
      </c>
      <c r="F405">
        <f t="shared" si="39"/>
        <v>36287.327024952137</v>
      </c>
      <c r="G405">
        <f t="shared" si="40"/>
        <v>-3463.4593375008953</v>
      </c>
      <c r="H405">
        <f t="shared" si="41"/>
        <v>21187.396309597134</v>
      </c>
    </row>
    <row r="406" spans="2:8" x14ac:dyDescent="0.35">
      <c r="B406">
        <f t="shared" si="35"/>
        <v>35.20000000000023</v>
      </c>
      <c r="C406">
        <f t="shared" si="36"/>
        <v>-1396.6998684018731</v>
      </c>
      <c r="D406">
        <f t="shared" si="37"/>
        <v>-725.74654049904279</v>
      </c>
      <c r="E406">
        <f t="shared" si="38"/>
        <v>29.169165961926041</v>
      </c>
      <c r="F406">
        <f t="shared" si="39"/>
        <v>36287.327024952137</v>
      </c>
      <c r="G406">
        <f t="shared" si="40"/>
        <v>-3460.5424209047023</v>
      </c>
      <c r="H406">
        <f t="shared" si="41"/>
        <v>21247.745187972057</v>
      </c>
    </row>
    <row r="407" spans="2:8" x14ac:dyDescent="0.35">
      <c r="B407">
        <f t="shared" si="35"/>
        <v>35.300000000000232</v>
      </c>
      <c r="C407">
        <f t="shared" si="36"/>
        <v>-1396.6998684018731</v>
      </c>
      <c r="D407">
        <f t="shared" si="37"/>
        <v>-725.74654049904279</v>
      </c>
      <c r="E407">
        <f t="shared" si="38"/>
        <v>29.169165961926041</v>
      </c>
      <c r="F407">
        <f t="shared" si="39"/>
        <v>36287.327024952137</v>
      </c>
      <c r="G407">
        <f t="shared" si="40"/>
        <v>-3457.6255043085102</v>
      </c>
      <c r="H407">
        <f t="shared" si="41"/>
        <v>21308.094066346977</v>
      </c>
    </row>
    <row r="408" spans="2:8" x14ac:dyDescent="0.35">
      <c r="B408">
        <f t="shared" si="35"/>
        <v>35.400000000000233</v>
      </c>
      <c r="C408">
        <f t="shared" si="36"/>
        <v>-1396.6998684018731</v>
      </c>
      <c r="D408">
        <f t="shared" si="37"/>
        <v>-725.74654049904279</v>
      </c>
      <c r="E408">
        <f t="shared" si="38"/>
        <v>29.169165961926041</v>
      </c>
      <c r="F408">
        <f t="shared" si="39"/>
        <v>36287.327024952137</v>
      </c>
      <c r="G408">
        <f t="shared" si="40"/>
        <v>-3454.7085877123172</v>
      </c>
      <c r="H408">
        <f t="shared" si="41"/>
        <v>21368.442944721897</v>
      </c>
    </row>
    <row r="409" spans="2:8" x14ac:dyDescent="0.35">
      <c r="B409">
        <f t="shared" si="35"/>
        <v>35.500000000000234</v>
      </c>
      <c r="C409">
        <f t="shared" si="36"/>
        <v>-1396.6998684018731</v>
      </c>
      <c r="D409">
        <f t="shared" si="37"/>
        <v>-725.74654049904279</v>
      </c>
      <c r="E409">
        <f t="shared" si="38"/>
        <v>29.169165961926041</v>
      </c>
      <c r="F409">
        <f t="shared" si="39"/>
        <v>36287.327024952137</v>
      </c>
      <c r="G409">
        <f t="shared" si="40"/>
        <v>-3451.7916711161242</v>
      </c>
      <c r="H409">
        <f t="shared" si="41"/>
        <v>21428.791823096824</v>
      </c>
    </row>
    <row r="410" spans="2:8" x14ac:dyDescent="0.35">
      <c r="B410">
        <f t="shared" si="35"/>
        <v>35.600000000000236</v>
      </c>
      <c r="C410">
        <f t="shared" si="36"/>
        <v>-1396.6998684018731</v>
      </c>
      <c r="D410">
        <f t="shared" si="37"/>
        <v>-725.74654049904279</v>
      </c>
      <c r="E410">
        <f t="shared" si="38"/>
        <v>29.169165961926041</v>
      </c>
      <c r="F410">
        <f t="shared" si="39"/>
        <v>36287.327024952137</v>
      </c>
      <c r="G410">
        <f t="shared" si="40"/>
        <v>-3448.8747545199321</v>
      </c>
      <c r="H410">
        <f t="shared" si="41"/>
        <v>21489.140701471744</v>
      </c>
    </row>
    <row r="411" spans="2:8" x14ac:dyDescent="0.35">
      <c r="B411">
        <f t="shared" si="35"/>
        <v>35.700000000000237</v>
      </c>
      <c r="C411">
        <f t="shared" si="36"/>
        <v>-1396.6998684018731</v>
      </c>
      <c r="D411">
        <f t="shared" si="37"/>
        <v>-725.74654049904279</v>
      </c>
      <c r="E411">
        <f t="shared" si="38"/>
        <v>29.169165961926041</v>
      </c>
      <c r="F411">
        <f t="shared" si="39"/>
        <v>36287.327024952137</v>
      </c>
      <c r="G411">
        <f t="shared" si="40"/>
        <v>-3445.9578379237391</v>
      </c>
      <c r="H411">
        <f t="shared" si="41"/>
        <v>21549.489579846664</v>
      </c>
    </row>
    <row r="412" spans="2:8" x14ac:dyDescent="0.35">
      <c r="B412">
        <f t="shared" si="35"/>
        <v>35.800000000000239</v>
      </c>
      <c r="C412">
        <f t="shared" si="36"/>
        <v>-1396.6998684018731</v>
      </c>
      <c r="D412">
        <f t="shared" si="37"/>
        <v>-725.74654049904279</v>
      </c>
      <c r="E412">
        <f t="shared" si="38"/>
        <v>29.169165961926041</v>
      </c>
      <c r="F412">
        <f t="shared" si="39"/>
        <v>36287.327024952137</v>
      </c>
      <c r="G412">
        <f t="shared" si="40"/>
        <v>-3443.040921327547</v>
      </c>
      <c r="H412">
        <f t="shared" si="41"/>
        <v>21609.838458221584</v>
      </c>
    </row>
    <row r="413" spans="2:8" x14ac:dyDescent="0.35">
      <c r="B413">
        <f t="shared" si="35"/>
        <v>35.90000000000024</v>
      </c>
      <c r="C413">
        <f t="shared" si="36"/>
        <v>-1396.6998684018731</v>
      </c>
      <c r="D413">
        <f t="shared" si="37"/>
        <v>-725.74654049904279</v>
      </c>
      <c r="E413">
        <f t="shared" si="38"/>
        <v>29.169165961926041</v>
      </c>
      <c r="F413">
        <f t="shared" si="39"/>
        <v>36287.327024952137</v>
      </c>
      <c r="G413">
        <f t="shared" si="40"/>
        <v>-3440.124004731354</v>
      </c>
      <c r="H413">
        <f t="shared" si="41"/>
        <v>21670.187336596508</v>
      </c>
    </row>
    <row r="414" spans="2:8" x14ac:dyDescent="0.35">
      <c r="B414">
        <f t="shared" si="35"/>
        <v>36.000000000000242</v>
      </c>
      <c r="C414">
        <f t="shared" si="36"/>
        <v>-1396.6998684018731</v>
      </c>
      <c r="D414">
        <f t="shared" si="37"/>
        <v>-725.74654049904279</v>
      </c>
      <c r="E414">
        <f t="shared" si="38"/>
        <v>29.169165961926041</v>
      </c>
      <c r="F414">
        <f t="shared" si="39"/>
        <v>36287.327024952137</v>
      </c>
      <c r="G414">
        <f t="shared" si="40"/>
        <v>-3437.207088135161</v>
      </c>
      <c r="H414">
        <f t="shared" si="41"/>
        <v>21730.536214971427</v>
      </c>
    </row>
    <row r="415" spans="2:8" x14ac:dyDescent="0.35">
      <c r="B415">
        <f t="shared" si="35"/>
        <v>36.100000000000243</v>
      </c>
      <c r="C415">
        <f t="shared" si="36"/>
        <v>-1396.6998684018731</v>
      </c>
      <c r="D415">
        <f t="shared" si="37"/>
        <v>-725.74654049904279</v>
      </c>
      <c r="E415">
        <f t="shared" si="38"/>
        <v>29.169165961926041</v>
      </c>
      <c r="F415">
        <f t="shared" si="39"/>
        <v>36287.327024952137</v>
      </c>
      <c r="G415">
        <f t="shared" si="40"/>
        <v>-3434.2901715389689</v>
      </c>
      <c r="H415">
        <f t="shared" si="41"/>
        <v>21790.885093346347</v>
      </c>
    </row>
    <row r="416" spans="2:8" x14ac:dyDescent="0.35">
      <c r="B416">
        <f t="shared" si="35"/>
        <v>36.200000000000244</v>
      </c>
      <c r="C416">
        <f t="shared" si="36"/>
        <v>-1396.6998684018731</v>
      </c>
      <c r="D416">
        <f t="shared" si="37"/>
        <v>-725.74654049904279</v>
      </c>
      <c r="E416">
        <f t="shared" si="38"/>
        <v>29.169165961926041</v>
      </c>
      <c r="F416">
        <f t="shared" si="39"/>
        <v>36287.327024952137</v>
      </c>
      <c r="G416">
        <f t="shared" si="40"/>
        <v>-3431.3732549427759</v>
      </c>
      <c r="H416">
        <f t="shared" si="41"/>
        <v>21851.233971721267</v>
      </c>
    </row>
    <row r="417" spans="2:8" x14ac:dyDescent="0.35">
      <c r="B417">
        <f t="shared" si="35"/>
        <v>36.300000000000246</v>
      </c>
      <c r="C417">
        <f t="shared" si="36"/>
        <v>-1396.6998684018731</v>
      </c>
      <c r="D417">
        <f t="shared" si="37"/>
        <v>-725.74654049904279</v>
      </c>
      <c r="E417">
        <f t="shared" si="38"/>
        <v>29.169165961926041</v>
      </c>
      <c r="F417">
        <f t="shared" si="39"/>
        <v>36287.327024952137</v>
      </c>
      <c r="G417">
        <f t="shared" si="40"/>
        <v>-3428.4563383465829</v>
      </c>
      <c r="H417">
        <f t="shared" si="41"/>
        <v>21911.582850096191</v>
      </c>
    </row>
    <row r="418" spans="2:8" x14ac:dyDescent="0.35">
      <c r="B418">
        <f t="shared" si="35"/>
        <v>36.400000000000247</v>
      </c>
      <c r="C418">
        <f t="shared" si="36"/>
        <v>-1396.6998684018731</v>
      </c>
      <c r="D418">
        <f t="shared" si="37"/>
        <v>-725.74654049904279</v>
      </c>
      <c r="E418">
        <f t="shared" si="38"/>
        <v>29.169165961926041</v>
      </c>
      <c r="F418">
        <f t="shared" si="39"/>
        <v>36287.327024952137</v>
      </c>
      <c r="G418">
        <f t="shared" si="40"/>
        <v>-3425.5394217503908</v>
      </c>
      <c r="H418">
        <f t="shared" si="41"/>
        <v>21971.931728471111</v>
      </c>
    </row>
    <row r="419" spans="2:8" x14ac:dyDescent="0.35">
      <c r="B419">
        <f t="shared" si="35"/>
        <v>36.500000000000249</v>
      </c>
      <c r="C419">
        <f t="shared" si="36"/>
        <v>-1396.6998684018731</v>
      </c>
      <c r="D419">
        <f t="shared" si="37"/>
        <v>-725.74654049904279</v>
      </c>
      <c r="E419">
        <f t="shared" si="38"/>
        <v>29.169165961926041</v>
      </c>
      <c r="F419">
        <f t="shared" si="39"/>
        <v>36287.327024952137</v>
      </c>
      <c r="G419">
        <f t="shared" si="40"/>
        <v>-3422.6225051541978</v>
      </c>
      <c r="H419">
        <f t="shared" si="41"/>
        <v>22032.28060684603</v>
      </c>
    </row>
    <row r="420" spans="2:8" x14ac:dyDescent="0.35">
      <c r="B420">
        <f t="shared" si="35"/>
        <v>36.60000000000025</v>
      </c>
      <c r="C420">
        <f t="shared" si="36"/>
        <v>-1396.6998684018731</v>
      </c>
      <c r="D420">
        <f t="shared" si="37"/>
        <v>-725.74654049904279</v>
      </c>
      <c r="E420">
        <f t="shared" si="38"/>
        <v>29.169165961926041</v>
      </c>
      <c r="F420">
        <f t="shared" si="39"/>
        <v>36287.327024952137</v>
      </c>
      <c r="G420">
        <f t="shared" si="40"/>
        <v>-3419.7055885580048</v>
      </c>
      <c r="H420">
        <f t="shared" si="41"/>
        <v>22092.629485220954</v>
      </c>
    </row>
    <row r="421" spans="2:8" x14ac:dyDescent="0.35">
      <c r="B421">
        <f t="shared" si="35"/>
        <v>36.700000000000252</v>
      </c>
      <c r="C421">
        <f t="shared" si="36"/>
        <v>-1396.6998684018731</v>
      </c>
      <c r="D421">
        <f t="shared" si="37"/>
        <v>-725.74654049904279</v>
      </c>
      <c r="E421">
        <f t="shared" si="38"/>
        <v>29.169165961926041</v>
      </c>
      <c r="F421">
        <f t="shared" si="39"/>
        <v>36287.327024952137</v>
      </c>
      <c r="G421">
        <f t="shared" si="40"/>
        <v>-3416.7886719618127</v>
      </c>
      <c r="H421">
        <f t="shared" si="41"/>
        <v>22152.978363595874</v>
      </c>
    </row>
    <row r="422" spans="2:8" x14ac:dyDescent="0.35">
      <c r="B422">
        <f t="shared" si="35"/>
        <v>36.800000000000253</v>
      </c>
      <c r="C422">
        <f t="shared" si="36"/>
        <v>-1396.6998684018731</v>
      </c>
      <c r="D422">
        <f t="shared" si="37"/>
        <v>-725.74654049904279</v>
      </c>
      <c r="E422">
        <f t="shared" si="38"/>
        <v>29.169165961926041</v>
      </c>
      <c r="F422">
        <f t="shared" si="39"/>
        <v>36287.327024952137</v>
      </c>
      <c r="G422">
        <f t="shared" si="40"/>
        <v>-3413.8717553656206</v>
      </c>
      <c r="H422">
        <f t="shared" si="41"/>
        <v>22213.327241970794</v>
      </c>
    </row>
    <row r="423" spans="2:8" x14ac:dyDescent="0.35">
      <c r="B423">
        <f t="shared" si="35"/>
        <v>36.900000000000254</v>
      </c>
      <c r="C423">
        <f t="shared" si="36"/>
        <v>-1396.6998684018731</v>
      </c>
      <c r="D423">
        <f t="shared" si="37"/>
        <v>-725.74654049904279</v>
      </c>
      <c r="E423">
        <f t="shared" si="38"/>
        <v>29.169165961926041</v>
      </c>
      <c r="F423">
        <f t="shared" si="39"/>
        <v>36287.327024952137</v>
      </c>
      <c r="G423">
        <f t="shared" si="40"/>
        <v>-3410.9548387694276</v>
      </c>
      <c r="H423">
        <f t="shared" si="41"/>
        <v>22273.676120345714</v>
      </c>
    </row>
    <row r="424" spans="2:8" x14ac:dyDescent="0.35">
      <c r="B424">
        <f t="shared" si="35"/>
        <v>37.000000000000256</v>
      </c>
      <c r="C424">
        <f t="shared" si="36"/>
        <v>-1396.6998684018731</v>
      </c>
      <c r="D424">
        <f t="shared" si="37"/>
        <v>-725.74654049904279</v>
      </c>
      <c r="E424">
        <f t="shared" si="38"/>
        <v>29.169165961926041</v>
      </c>
      <c r="F424">
        <f t="shared" si="39"/>
        <v>36287.327024952137</v>
      </c>
      <c r="G424">
        <f t="shared" si="40"/>
        <v>-3408.0379221732355</v>
      </c>
      <c r="H424">
        <f t="shared" si="41"/>
        <v>22334.024998720637</v>
      </c>
    </row>
    <row r="425" spans="2:8" x14ac:dyDescent="0.35">
      <c r="B425">
        <f t="shared" si="35"/>
        <v>37.100000000000257</v>
      </c>
      <c r="C425">
        <f t="shared" si="36"/>
        <v>-1396.6998684018731</v>
      </c>
      <c r="D425">
        <f t="shared" si="37"/>
        <v>-725.74654049904279</v>
      </c>
      <c r="E425">
        <f t="shared" si="38"/>
        <v>29.169165961926041</v>
      </c>
      <c r="F425">
        <f t="shared" si="39"/>
        <v>36287.327024952137</v>
      </c>
      <c r="G425">
        <f t="shared" si="40"/>
        <v>-3405.1210055770425</v>
      </c>
      <c r="H425">
        <f t="shared" si="41"/>
        <v>22394.373877095557</v>
      </c>
    </row>
    <row r="426" spans="2:8" x14ac:dyDescent="0.35">
      <c r="B426">
        <f t="shared" si="35"/>
        <v>37.200000000000259</v>
      </c>
      <c r="C426">
        <f t="shared" si="36"/>
        <v>-1396.6998684018731</v>
      </c>
      <c r="D426">
        <f t="shared" si="37"/>
        <v>-725.74654049904279</v>
      </c>
      <c r="E426">
        <f t="shared" si="38"/>
        <v>29.169165961926041</v>
      </c>
      <c r="F426">
        <f t="shared" si="39"/>
        <v>36287.327024952137</v>
      </c>
      <c r="G426">
        <f t="shared" si="40"/>
        <v>-3402.2040889808504</v>
      </c>
      <c r="H426">
        <f t="shared" si="41"/>
        <v>22454.722755470477</v>
      </c>
    </row>
    <row r="427" spans="2:8" x14ac:dyDescent="0.35">
      <c r="B427">
        <f t="shared" ref="B427:B490" si="42">B426+0.1</f>
        <v>37.30000000000026</v>
      </c>
      <c r="C427">
        <f t="shared" si="36"/>
        <v>-1396.6998684018731</v>
      </c>
      <c r="D427">
        <f t="shared" si="37"/>
        <v>-725.74654049904279</v>
      </c>
      <c r="E427">
        <f t="shared" si="38"/>
        <v>29.169165961926041</v>
      </c>
      <c r="F427">
        <f t="shared" si="39"/>
        <v>36287.327024952137</v>
      </c>
      <c r="G427">
        <f t="shared" si="40"/>
        <v>-3399.2871723846574</v>
      </c>
      <c r="H427">
        <f t="shared" si="41"/>
        <v>22515.0716338454</v>
      </c>
    </row>
    <row r="428" spans="2:8" x14ac:dyDescent="0.35">
      <c r="B428">
        <f t="shared" si="42"/>
        <v>37.400000000000261</v>
      </c>
      <c r="C428">
        <f t="shared" si="36"/>
        <v>-1396.6998684018731</v>
      </c>
      <c r="D428">
        <f t="shared" si="37"/>
        <v>-725.74654049904279</v>
      </c>
      <c r="E428">
        <f t="shared" si="38"/>
        <v>29.169165961926041</v>
      </c>
      <c r="F428">
        <f t="shared" si="39"/>
        <v>36287.327024952137</v>
      </c>
      <c r="G428">
        <f t="shared" si="40"/>
        <v>-3396.3702557884635</v>
      </c>
      <c r="H428">
        <f t="shared" si="41"/>
        <v>22575.420512220324</v>
      </c>
    </row>
    <row r="429" spans="2:8" x14ac:dyDescent="0.35">
      <c r="B429">
        <f t="shared" si="42"/>
        <v>37.500000000000263</v>
      </c>
      <c r="C429">
        <f t="shared" si="36"/>
        <v>-1396.6998684018731</v>
      </c>
      <c r="D429">
        <f t="shared" si="37"/>
        <v>-725.74654049904279</v>
      </c>
      <c r="E429">
        <f t="shared" si="38"/>
        <v>29.169165961926041</v>
      </c>
      <c r="F429">
        <f t="shared" si="39"/>
        <v>36287.327024952137</v>
      </c>
      <c r="G429">
        <f t="shared" si="40"/>
        <v>-3393.4533391922723</v>
      </c>
      <c r="H429">
        <f t="shared" si="41"/>
        <v>22635.769390595244</v>
      </c>
    </row>
    <row r="430" spans="2:8" x14ac:dyDescent="0.35">
      <c r="B430">
        <f t="shared" si="42"/>
        <v>37.600000000000264</v>
      </c>
      <c r="C430">
        <f t="shared" si="36"/>
        <v>-1396.6998684018731</v>
      </c>
      <c r="D430">
        <f t="shared" si="37"/>
        <v>-725.74654049904279</v>
      </c>
      <c r="E430">
        <f t="shared" si="38"/>
        <v>29.169165961926041</v>
      </c>
      <c r="F430">
        <f t="shared" si="39"/>
        <v>36287.327024952137</v>
      </c>
      <c r="G430">
        <f t="shared" si="40"/>
        <v>-3390.5364225960784</v>
      </c>
      <c r="H430">
        <f t="shared" si="41"/>
        <v>22696.118268970164</v>
      </c>
    </row>
    <row r="431" spans="2:8" x14ac:dyDescent="0.35">
      <c r="B431">
        <f t="shared" si="42"/>
        <v>37.700000000000266</v>
      </c>
      <c r="C431">
        <f t="shared" si="36"/>
        <v>-1396.6998684018731</v>
      </c>
      <c r="D431">
        <f t="shared" si="37"/>
        <v>-725.74654049904279</v>
      </c>
      <c r="E431">
        <f t="shared" si="38"/>
        <v>29.169165961926041</v>
      </c>
      <c r="F431">
        <f t="shared" si="39"/>
        <v>36287.327024952137</v>
      </c>
      <c r="G431">
        <f t="shared" si="40"/>
        <v>-3387.6195059998863</v>
      </c>
      <c r="H431">
        <f t="shared" si="41"/>
        <v>22756.467147345087</v>
      </c>
    </row>
    <row r="432" spans="2:8" x14ac:dyDescent="0.35">
      <c r="B432">
        <f t="shared" si="42"/>
        <v>37.800000000000267</v>
      </c>
      <c r="C432">
        <f t="shared" si="36"/>
        <v>-1396.6998684018731</v>
      </c>
      <c r="D432">
        <f t="shared" si="37"/>
        <v>-725.74654049904279</v>
      </c>
      <c r="E432">
        <f t="shared" si="38"/>
        <v>29.169165961926041</v>
      </c>
      <c r="F432">
        <f t="shared" si="39"/>
        <v>36287.327024952137</v>
      </c>
      <c r="G432">
        <f t="shared" si="40"/>
        <v>-3384.7025894036933</v>
      </c>
      <c r="H432">
        <f t="shared" si="41"/>
        <v>22816.816025720007</v>
      </c>
    </row>
    <row r="433" spans="2:8" x14ac:dyDescent="0.35">
      <c r="B433">
        <f t="shared" si="42"/>
        <v>37.900000000000269</v>
      </c>
      <c r="C433">
        <f t="shared" si="36"/>
        <v>-1396.6998684018731</v>
      </c>
      <c r="D433">
        <f t="shared" si="37"/>
        <v>-725.74654049904279</v>
      </c>
      <c r="E433">
        <f t="shared" si="38"/>
        <v>29.169165961926041</v>
      </c>
      <c r="F433">
        <f t="shared" si="39"/>
        <v>36287.327024952137</v>
      </c>
      <c r="G433">
        <f t="shared" si="40"/>
        <v>-3381.7856728075012</v>
      </c>
      <c r="H433">
        <f t="shared" si="41"/>
        <v>22877.164904094927</v>
      </c>
    </row>
    <row r="434" spans="2:8" x14ac:dyDescent="0.35">
      <c r="B434">
        <f t="shared" si="42"/>
        <v>38.00000000000027</v>
      </c>
      <c r="C434">
        <f t="shared" si="36"/>
        <v>-1396.6998684018731</v>
      </c>
      <c r="D434">
        <f t="shared" si="37"/>
        <v>-725.74654049904279</v>
      </c>
      <c r="E434">
        <f t="shared" si="38"/>
        <v>29.169165961926041</v>
      </c>
      <c r="F434">
        <f t="shared" si="39"/>
        <v>36287.327024952137</v>
      </c>
      <c r="G434">
        <f t="shared" si="40"/>
        <v>-3378.8687562113073</v>
      </c>
      <c r="H434">
        <f t="shared" si="41"/>
        <v>22937.51378246985</v>
      </c>
    </row>
    <row r="435" spans="2:8" x14ac:dyDescent="0.35">
      <c r="B435">
        <f t="shared" si="42"/>
        <v>38.100000000000271</v>
      </c>
      <c r="C435">
        <f t="shared" si="36"/>
        <v>-1396.6998684018731</v>
      </c>
      <c r="D435">
        <f t="shared" si="37"/>
        <v>-725.74654049904279</v>
      </c>
      <c r="E435">
        <f t="shared" si="38"/>
        <v>29.169165961926041</v>
      </c>
      <c r="F435">
        <f t="shared" si="39"/>
        <v>36287.327024952137</v>
      </c>
      <c r="G435">
        <f t="shared" si="40"/>
        <v>-3375.9518396151161</v>
      </c>
      <c r="H435">
        <f t="shared" si="41"/>
        <v>22997.86266084477</v>
      </c>
    </row>
    <row r="436" spans="2:8" x14ac:dyDescent="0.35">
      <c r="B436">
        <f t="shared" si="42"/>
        <v>38.200000000000273</v>
      </c>
      <c r="C436">
        <f t="shared" si="36"/>
        <v>-1396.6998684018731</v>
      </c>
      <c r="D436">
        <f t="shared" si="37"/>
        <v>-725.74654049904279</v>
      </c>
      <c r="E436">
        <f t="shared" si="38"/>
        <v>29.169165961926041</v>
      </c>
      <c r="F436">
        <f t="shared" si="39"/>
        <v>36287.327024952137</v>
      </c>
      <c r="G436">
        <f t="shared" si="40"/>
        <v>-3373.034923018924</v>
      </c>
      <c r="H436">
        <f t="shared" si="41"/>
        <v>23058.21153921969</v>
      </c>
    </row>
    <row r="437" spans="2:8" x14ac:dyDescent="0.35">
      <c r="B437">
        <f t="shared" si="42"/>
        <v>38.300000000000274</v>
      </c>
      <c r="C437">
        <f t="shared" si="36"/>
        <v>-1396.6998684018731</v>
      </c>
      <c r="D437">
        <f t="shared" si="37"/>
        <v>-725.74654049904279</v>
      </c>
      <c r="E437">
        <f t="shared" si="38"/>
        <v>29.169165961926041</v>
      </c>
      <c r="F437">
        <f t="shared" si="39"/>
        <v>36287.327024952137</v>
      </c>
      <c r="G437">
        <f t="shared" si="40"/>
        <v>-3370.1180064227301</v>
      </c>
      <c r="H437">
        <f t="shared" si="41"/>
        <v>23118.56041759461</v>
      </c>
    </row>
    <row r="438" spans="2:8" x14ac:dyDescent="0.35">
      <c r="B438">
        <f t="shared" si="42"/>
        <v>38.400000000000276</v>
      </c>
      <c r="C438">
        <f t="shared" si="36"/>
        <v>-1396.6998684018731</v>
      </c>
      <c r="D438">
        <f t="shared" si="37"/>
        <v>-725.74654049904279</v>
      </c>
      <c r="E438">
        <f t="shared" si="38"/>
        <v>29.169165961926041</v>
      </c>
      <c r="F438">
        <f t="shared" si="39"/>
        <v>36287.327024952137</v>
      </c>
      <c r="G438">
        <f t="shared" si="40"/>
        <v>-3367.2010898265389</v>
      </c>
      <c r="H438">
        <f t="shared" si="41"/>
        <v>23178.909295969534</v>
      </c>
    </row>
    <row r="439" spans="2:8" x14ac:dyDescent="0.35">
      <c r="B439">
        <f t="shared" si="42"/>
        <v>38.500000000000277</v>
      </c>
      <c r="C439">
        <f t="shared" ref="C439:C502" si="43">IF(B439&lt;$B$41,0,IF(AND($B$41&lt;=B439,B439&lt;$B$41+$G$8),$B$15,$B$15+$B$12))</f>
        <v>-1396.6998684018731</v>
      </c>
      <c r="D439">
        <f t="shared" ref="D439:D502" si="44">IF(B439&lt;$B$41,$B$13,IF(AND($B$41&lt;=B439,B439&lt;$B$41+$G$8),$B$13+$B$16,$B$13+$B$16+$B$10))</f>
        <v>-725.74654049904279</v>
      </c>
      <c r="E439">
        <f t="shared" ref="E439:E502" si="45">IF(B439&lt;$B$41,$B$14,IF(AND($B$41&lt;=B439,B439&lt;$B$41+$G$8),$B$14+$B$17,$B$14+$B$17+$B$11))</f>
        <v>29.169165961926041</v>
      </c>
      <c r="F439">
        <f t="shared" ref="F439:F502" si="46">IF(B439&lt;$B$41,-$G$6*$B$13,IF(AND($B$41&lt;=B439,B439&lt;$B$41+$G$8),-$G$6*$B$13,-$G$6*$B$13-$G$5*$B$10))</f>
        <v>36287.327024952137</v>
      </c>
      <c r="G439">
        <f t="shared" ref="G439:G502" si="47">IF(B439&lt;$B$41,$B$14*B439,IF(AND($B$41&lt;=B439,B439&lt;$B$41+$G$8),$B$14*B439-(-B439+$B$41)*$B$17,$B$14*B439-(-B439+$B$41)*$B$17-(-B439+$B$41+$G$8)*$B$11+$G$5*$B$12))</f>
        <v>-3364.284173230345</v>
      </c>
      <c r="H439">
        <f t="shared" ref="H439:H502" si="48">IF(B439&lt;$B$41,-$B$13*B439,IF(AND($B$41&lt;=B439,B439&lt;=$B$41+$G$8),-$B$13*B439+(-B439+B426)*B401,-$B$13*B439+(-B439+$B$41)*$B$16+(-B439+$B$41+$G$8)*$B$10))</f>
        <v>23239.258174344453</v>
      </c>
    </row>
    <row r="440" spans="2:8" x14ac:dyDescent="0.35">
      <c r="B440">
        <f t="shared" si="42"/>
        <v>38.600000000000279</v>
      </c>
      <c r="C440">
        <f t="shared" si="43"/>
        <v>-1396.6998684018731</v>
      </c>
      <c r="D440">
        <f t="shared" si="44"/>
        <v>-725.74654049904279</v>
      </c>
      <c r="E440">
        <f t="shared" si="45"/>
        <v>29.169165961926041</v>
      </c>
      <c r="F440">
        <f t="shared" si="46"/>
        <v>36287.327024952137</v>
      </c>
      <c r="G440">
        <f t="shared" si="47"/>
        <v>-3361.3672566341538</v>
      </c>
      <c r="H440">
        <f t="shared" si="48"/>
        <v>23299.607052719373</v>
      </c>
    </row>
    <row r="441" spans="2:8" x14ac:dyDescent="0.35">
      <c r="B441">
        <f t="shared" si="42"/>
        <v>38.70000000000028</v>
      </c>
      <c r="C441">
        <f t="shared" si="43"/>
        <v>-1396.6998684018731</v>
      </c>
      <c r="D441">
        <f t="shared" si="44"/>
        <v>-725.74654049904279</v>
      </c>
      <c r="E441">
        <f t="shared" si="45"/>
        <v>29.169165961926041</v>
      </c>
      <c r="F441">
        <f t="shared" si="46"/>
        <v>36287.327024952137</v>
      </c>
      <c r="G441">
        <f t="shared" si="47"/>
        <v>-3358.4503400379599</v>
      </c>
      <c r="H441">
        <f t="shared" si="48"/>
        <v>23359.955931094293</v>
      </c>
    </row>
    <row r="442" spans="2:8" x14ac:dyDescent="0.35">
      <c r="B442">
        <f t="shared" si="42"/>
        <v>38.800000000000281</v>
      </c>
      <c r="C442">
        <f t="shared" si="43"/>
        <v>-1396.6998684018731</v>
      </c>
      <c r="D442">
        <f t="shared" si="44"/>
        <v>-725.74654049904279</v>
      </c>
      <c r="E442">
        <f t="shared" si="45"/>
        <v>29.169165961926041</v>
      </c>
      <c r="F442">
        <f t="shared" si="46"/>
        <v>36287.327024952137</v>
      </c>
      <c r="G442">
        <f t="shared" si="47"/>
        <v>-3355.5334234417678</v>
      </c>
      <c r="H442">
        <f t="shared" si="48"/>
        <v>23420.304809469217</v>
      </c>
    </row>
    <row r="443" spans="2:8" x14ac:dyDescent="0.35">
      <c r="B443">
        <f t="shared" si="42"/>
        <v>38.900000000000283</v>
      </c>
      <c r="C443">
        <f t="shared" si="43"/>
        <v>-1396.6998684018731</v>
      </c>
      <c r="D443">
        <f t="shared" si="44"/>
        <v>-725.74654049904279</v>
      </c>
      <c r="E443">
        <f t="shared" si="45"/>
        <v>29.169165961926041</v>
      </c>
      <c r="F443">
        <f t="shared" si="46"/>
        <v>36287.327024952137</v>
      </c>
      <c r="G443">
        <f t="shared" si="47"/>
        <v>-3352.6165068455748</v>
      </c>
      <c r="H443">
        <f t="shared" si="48"/>
        <v>23480.653687844137</v>
      </c>
    </row>
    <row r="444" spans="2:8" x14ac:dyDescent="0.35">
      <c r="B444">
        <f t="shared" si="42"/>
        <v>39.000000000000284</v>
      </c>
      <c r="C444">
        <f t="shared" si="43"/>
        <v>-1396.6998684018731</v>
      </c>
      <c r="D444">
        <f t="shared" si="44"/>
        <v>-725.74654049904279</v>
      </c>
      <c r="E444">
        <f t="shared" si="45"/>
        <v>29.169165961926041</v>
      </c>
      <c r="F444">
        <f t="shared" si="46"/>
        <v>36287.327024952137</v>
      </c>
      <c r="G444">
        <f t="shared" si="47"/>
        <v>-3349.6995902493827</v>
      </c>
      <c r="H444">
        <f t="shared" si="48"/>
        <v>23541.002566219056</v>
      </c>
    </row>
    <row r="445" spans="2:8" x14ac:dyDescent="0.35">
      <c r="B445">
        <f t="shared" si="42"/>
        <v>39.100000000000286</v>
      </c>
      <c r="C445">
        <f t="shared" si="43"/>
        <v>-1396.6998684018731</v>
      </c>
      <c r="D445">
        <f t="shared" si="44"/>
        <v>-725.74654049904279</v>
      </c>
      <c r="E445">
        <f t="shared" si="45"/>
        <v>29.169165961926041</v>
      </c>
      <c r="F445">
        <f t="shared" si="46"/>
        <v>36287.327024952137</v>
      </c>
      <c r="G445">
        <f t="shared" si="47"/>
        <v>-3346.7826736531888</v>
      </c>
      <c r="H445">
        <f t="shared" si="48"/>
        <v>23601.35144459398</v>
      </c>
    </row>
    <row r="446" spans="2:8" x14ac:dyDescent="0.35">
      <c r="B446">
        <f t="shared" si="42"/>
        <v>39.200000000000287</v>
      </c>
      <c r="C446">
        <f t="shared" si="43"/>
        <v>-1396.6998684018731</v>
      </c>
      <c r="D446">
        <f t="shared" si="44"/>
        <v>-725.74654049904279</v>
      </c>
      <c r="E446">
        <f t="shared" si="45"/>
        <v>29.169165961926041</v>
      </c>
      <c r="F446">
        <f t="shared" si="46"/>
        <v>36287.327024952137</v>
      </c>
      <c r="G446">
        <f t="shared" si="47"/>
        <v>-3343.8657570569976</v>
      </c>
      <c r="H446">
        <f t="shared" si="48"/>
        <v>23661.7003229689</v>
      </c>
    </row>
    <row r="447" spans="2:8" x14ac:dyDescent="0.35">
      <c r="B447">
        <f t="shared" si="42"/>
        <v>39.300000000000288</v>
      </c>
      <c r="C447">
        <f t="shared" si="43"/>
        <v>-1396.6998684018731</v>
      </c>
      <c r="D447">
        <f t="shared" si="44"/>
        <v>-725.74654049904279</v>
      </c>
      <c r="E447">
        <f t="shared" si="45"/>
        <v>29.169165961926041</v>
      </c>
      <c r="F447">
        <f t="shared" si="46"/>
        <v>36287.327024952137</v>
      </c>
      <c r="G447">
        <f t="shared" si="47"/>
        <v>-3340.9488404608037</v>
      </c>
      <c r="H447">
        <f t="shared" si="48"/>
        <v>23722.04920134382</v>
      </c>
    </row>
    <row r="448" spans="2:8" x14ac:dyDescent="0.35">
      <c r="B448">
        <f t="shared" si="42"/>
        <v>39.40000000000029</v>
      </c>
      <c r="C448">
        <f t="shared" si="43"/>
        <v>-1396.6998684018731</v>
      </c>
      <c r="D448">
        <f t="shared" si="44"/>
        <v>-725.74654049904279</v>
      </c>
      <c r="E448">
        <f t="shared" si="45"/>
        <v>29.169165961926041</v>
      </c>
      <c r="F448">
        <f t="shared" si="46"/>
        <v>36287.327024952137</v>
      </c>
      <c r="G448">
        <f t="shared" si="47"/>
        <v>-3338.0319238646116</v>
      </c>
      <c r="H448">
        <f t="shared" si="48"/>
        <v>23782.398079718743</v>
      </c>
    </row>
    <row r="449" spans="2:8" x14ac:dyDescent="0.35">
      <c r="B449">
        <f t="shared" si="42"/>
        <v>39.500000000000291</v>
      </c>
      <c r="C449">
        <f t="shared" si="43"/>
        <v>-1396.6998684018731</v>
      </c>
      <c r="D449">
        <f t="shared" si="44"/>
        <v>-725.74654049904279</v>
      </c>
      <c r="E449">
        <f t="shared" si="45"/>
        <v>29.169165961926041</v>
      </c>
      <c r="F449">
        <f t="shared" si="46"/>
        <v>36287.327024952137</v>
      </c>
      <c r="G449">
        <f t="shared" si="47"/>
        <v>-3335.1150072684186</v>
      </c>
      <c r="H449">
        <f t="shared" si="48"/>
        <v>23842.746958093667</v>
      </c>
    </row>
    <row r="450" spans="2:8" x14ac:dyDescent="0.35">
      <c r="B450">
        <f t="shared" si="42"/>
        <v>39.600000000000293</v>
      </c>
      <c r="C450">
        <f t="shared" si="43"/>
        <v>-1396.6998684018731</v>
      </c>
      <c r="D450">
        <f t="shared" si="44"/>
        <v>-725.74654049904279</v>
      </c>
      <c r="E450">
        <f t="shared" si="45"/>
        <v>29.169165961926041</v>
      </c>
      <c r="F450">
        <f t="shared" si="46"/>
        <v>36287.327024952137</v>
      </c>
      <c r="G450">
        <f t="shared" si="47"/>
        <v>-3332.1980906722265</v>
      </c>
      <c r="H450">
        <f t="shared" si="48"/>
        <v>23903.095836468587</v>
      </c>
    </row>
    <row r="451" spans="2:8" x14ac:dyDescent="0.35">
      <c r="B451">
        <f t="shared" si="42"/>
        <v>39.700000000000294</v>
      </c>
      <c r="C451">
        <f t="shared" si="43"/>
        <v>-1396.6998684018731</v>
      </c>
      <c r="D451">
        <f t="shared" si="44"/>
        <v>-725.74654049904279</v>
      </c>
      <c r="E451">
        <f t="shared" si="45"/>
        <v>29.169165961926041</v>
      </c>
      <c r="F451">
        <f t="shared" si="46"/>
        <v>36287.327024952137</v>
      </c>
      <c r="G451">
        <f t="shared" si="47"/>
        <v>-3329.2811740760326</v>
      </c>
      <c r="H451">
        <f t="shared" si="48"/>
        <v>23963.444714843507</v>
      </c>
    </row>
    <row r="452" spans="2:8" x14ac:dyDescent="0.35">
      <c r="B452">
        <f t="shared" si="42"/>
        <v>39.800000000000296</v>
      </c>
      <c r="C452">
        <f t="shared" si="43"/>
        <v>-1396.6998684018731</v>
      </c>
      <c r="D452">
        <f t="shared" si="44"/>
        <v>-725.74654049904279</v>
      </c>
      <c r="E452">
        <f t="shared" si="45"/>
        <v>29.169165961926041</v>
      </c>
      <c r="F452">
        <f t="shared" si="46"/>
        <v>36287.327024952137</v>
      </c>
      <c r="G452">
        <f t="shared" si="47"/>
        <v>-3326.3642574798414</v>
      </c>
      <c r="H452">
        <f t="shared" si="48"/>
        <v>24023.79359321843</v>
      </c>
    </row>
    <row r="453" spans="2:8" x14ac:dyDescent="0.35">
      <c r="B453">
        <f t="shared" si="42"/>
        <v>39.900000000000297</v>
      </c>
      <c r="C453">
        <f t="shared" si="43"/>
        <v>-1396.6998684018731</v>
      </c>
      <c r="D453">
        <f t="shared" si="44"/>
        <v>-725.74654049904279</v>
      </c>
      <c r="E453">
        <f t="shared" si="45"/>
        <v>29.169165961926041</v>
      </c>
      <c r="F453">
        <f t="shared" si="46"/>
        <v>36287.327024952137</v>
      </c>
      <c r="G453">
        <f t="shared" si="47"/>
        <v>-3323.4473408836475</v>
      </c>
      <c r="H453">
        <f t="shared" si="48"/>
        <v>24084.14247159335</v>
      </c>
    </row>
    <row r="454" spans="2:8" x14ac:dyDescent="0.35">
      <c r="B454">
        <f t="shared" si="42"/>
        <v>40.000000000000298</v>
      </c>
      <c r="C454">
        <f t="shared" si="43"/>
        <v>-1396.6998684018731</v>
      </c>
      <c r="D454">
        <f t="shared" si="44"/>
        <v>-725.74654049904279</v>
      </c>
      <c r="E454">
        <f t="shared" si="45"/>
        <v>29.169165961926041</v>
      </c>
      <c r="F454">
        <f t="shared" si="46"/>
        <v>36287.327024952137</v>
      </c>
      <c r="G454">
        <f t="shared" si="47"/>
        <v>-3320.5304242874563</v>
      </c>
      <c r="H454">
        <f t="shared" si="48"/>
        <v>24144.49134996827</v>
      </c>
    </row>
    <row r="455" spans="2:8" x14ac:dyDescent="0.35">
      <c r="B455">
        <f t="shared" si="42"/>
        <v>40.1000000000003</v>
      </c>
      <c r="C455">
        <f t="shared" si="43"/>
        <v>-1396.6998684018731</v>
      </c>
      <c r="D455">
        <f t="shared" si="44"/>
        <v>-725.74654049904279</v>
      </c>
      <c r="E455">
        <f t="shared" si="45"/>
        <v>29.169165961926041</v>
      </c>
      <c r="F455">
        <f t="shared" si="46"/>
        <v>36287.327024952137</v>
      </c>
      <c r="G455">
        <f t="shared" si="47"/>
        <v>-3317.6135076912624</v>
      </c>
      <c r="H455">
        <f t="shared" si="48"/>
        <v>24204.84022834319</v>
      </c>
    </row>
    <row r="456" spans="2:8" x14ac:dyDescent="0.35">
      <c r="B456">
        <f t="shared" si="42"/>
        <v>40.200000000000301</v>
      </c>
      <c r="C456">
        <f t="shared" si="43"/>
        <v>-1396.6998684018731</v>
      </c>
      <c r="D456">
        <f t="shared" si="44"/>
        <v>-725.74654049904279</v>
      </c>
      <c r="E456">
        <f t="shared" si="45"/>
        <v>29.169165961926041</v>
      </c>
      <c r="F456">
        <f t="shared" si="46"/>
        <v>36287.327024952137</v>
      </c>
      <c r="G456">
        <f t="shared" si="47"/>
        <v>-3314.6965910950703</v>
      </c>
      <c r="H456">
        <f t="shared" si="48"/>
        <v>24265.189106718113</v>
      </c>
    </row>
    <row r="457" spans="2:8" x14ac:dyDescent="0.35">
      <c r="B457">
        <f t="shared" si="42"/>
        <v>40.300000000000303</v>
      </c>
      <c r="C457">
        <f t="shared" si="43"/>
        <v>-1396.6998684018731</v>
      </c>
      <c r="D457">
        <f t="shared" si="44"/>
        <v>-725.74654049904279</v>
      </c>
      <c r="E457">
        <f t="shared" si="45"/>
        <v>29.169165961926041</v>
      </c>
      <c r="F457">
        <f t="shared" si="46"/>
        <v>36287.327024952137</v>
      </c>
      <c r="G457">
        <f t="shared" si="47"/>
        <v>-3311.7796744988773</v>
      </c>
      <c r="H457">
        <f t="shared" si="48"/>
        <v>24325.537985093033</v>
      </c>
    </row>
    <row r="458" spans="2:8" x14ac:dyDescent="0.35">
      <c r="B458">
        <f t="shared" si="42"/>
        <v>40.400000000000304</v>
      </c>
      <c r="C458">
        <f t="shared" si="43"/>
        <v>-1396.6998684018731</v>
      </c>
      <c r="D458">
        <f t="shared" si="44"/>
        <v>-725.74654049904279</v>
      </c>
      <c r="E458">
        <f t="shared" si="45"/>
        <v>29.169165961926041</v>
      </c>
      <c r="F458">
        <f t="shared" si="46"/>
        <v>36287.327024952137</v>
      </c>
      <c r="G458">
        <f t="shared" si="47"/>
        <v>-3308.8627579026852</v>
      </c>
      <c r="H458">
        <f t="shared" si="48"/>
        <v>24385.886863467953</v>
      </c>
    </row>
    <row r="459" spans="2:8" x14ac:dyDescent="0.35">
      <c r="B459">
        <f t="shared" si="42"/>
        <v>40.500000000000306</v>
      </c>
      <c r="C459">
        <f t="shared" si="43"/>
        <v>-1396.6998684018731</v>
      </c>
      <c r="D459">
        <f t="shared" si="44"/>
        <v>-725.74654049904279</v>
      </c>
      <c r="E459">
        <f t="shared" si="45"/>
        <v>29.169165961926041</v>
      </c>
      <c r="F459">
        <f t="shared" si="46"/>
        <v>36287.327024952137</v>
      </c>
      <c r="G459">
        <f t="shared" si="47"/>
        <v>-3305.9458413064913</v>
      </c>
      <c r="H459">
        <f t="shared" si="48"/>
        <v>24446.235741842873</v>
      </c>
    </row>
    <row r="460" spans="2:8" x14ac:dyDescent="0.35">
      <c r="B460">
        <f t="shared" si="42"/>
        <v>40.600000000000307</v>
      </c>
      <c r="C460">
        <f t="shared" si="43"/>
        <v>-1396.6998684018731</v>
      </c>
      <c r="D460">
        <f t="shared" si="44"/>
        <v>-725.74654049904279</v>
      </c>
      <c r="E460">
        <f t="shared" si="45"/>
        <v>29.169165961926041</v>
      </c>
      <c r="F460">
        <f t="shared" si="46"/>
        <v>36287.327024952137</v>
      </c>
      <c r="G460">
        <f t="shared" si="47"/>
        <v>-3303.0289247103001</v>
      </c>
      <c r="H460">
        <f t="shared" si="48"/>
        <v>24506.584620217796</v>
      </c>
    </row>
    <row r="461" spans="2:8" x14ac:dyDescent="0.35">
      <c r="B461">
        <f t="shared" si="42"/>
        <v>40.700000000000308</v>
      </c>
      <c r="C461">
        <f t="shared" si="43"/>
        <v>-1396.6998684018731</v>
      </c>
      <c r="D461">
        <f t="shared" si="44"/>
        <v>-725.74654049904279</v>
      </c>
      <c r="E461">
        <f t="shared" si="45"/>
        <v>29.169165961926041</v>
      </c>
      <c r="F461">
        <f t="shared" si="46"/>
        <v>36287.327024952137</v>
      </c>
      <c r="G461">
        <f t="shared" si="47"/>
        <v>-3300.1120081141062</v>
      </c>
      <c r="H461">
        <f t="shared" si="48"/>
        <v>24566.933498592716</v>
      </c>
    </row>
    <row r="462" spans="2:8" x14ac:dyDescent="0.35">
      <c r="B462">
        <f t="shared" si="42"/>
        <v>40.80000000000031</v>
      </c>
      <c r="C462">
        <f t="shared" si="43"/>
        <v>-1396.6998684018731</v>
      </c>
      <c r="D462">
        <f t="shared" si="44"/>
        <v>-725.74654049904279</v>
      </c>
      <c r="E462">
        <f t="shared" si="45"/>
        <v>29.169165961926041</v>
      </c>
      <c r="F462">
        <f t="shared" si="46"/>
        <v>36287.327024952137</v>
      </c>
      <c r="G462">
        <f t="shared" si="47"/>
        <v>-3297.1950915179141</v>
      </c>
      <c r="H462">
        <f t="shared" si="48"/>
        <v>24627.282376967636</v>
      </c>
    </row>
    <row r="463" spans="2:8" x14ac:dyDescent="0.35">
      <c r="B463">
        <f t="shared" si="42"/>
        <v>40.900000000000311</v>
      </c>
      <c r="C463">
        <f t="shared" si="43"/>
        <v>-1396.6998684018731</v>
      </c>
      <c r="D463">
        <f t="shared" si="44"/>
        <v>-725.74654049904279</v>
      </c>
      <c r="E463">
        <f t="shared" si="45"/>
        <v>29.169165961926041</v>
      </c>
      <c r="F463">
        <f t="shared" si="46"/>
        <v>36287.327024952137</v>
      </c>
      <c r="G463">
        <f t="shared" si="47"/>
        <v>-3294.2781749217229</v>
      </c>
      <c r="H463">
        <f t="shared" si="48"/>
        <v>24687.63125534256</v>
      </c>
    </row>
    <row r="464" spans="2:8" x14ac:dyDescent="0.35">
      <c r="B464">
        <f t="shared" si="42"/>
        <v>41.000000000000313</v>
      </c>
      <c r="C464">
        <f t="shared" si="43"/>
        <v>-1396.6998684018731</v>
      </c>
      <c r="D464">
        <f t="shared" si="44"/>
        <v>-725.74654049904279</v>
      </c>
      <c r="E464">
        <f t="shared" si="45"/>
        <v>29.169165961926041</v>
      </c>
      <c r="F464">
        <f t="shared" si="46"/>
        <v>36287.327024952137</v>
      </c>
      <c r="G464">
        <f t="shared" si="47"/>
        <v>-3291.361258325529</v>
      </c>
      <c r="H464">
        <f t="shared" si="48"/>
        <v>24747.980133717479</v>
      </c>
    </row>
    <row r="465" spans="2:8" x14ac:dyDescent="0.35">
      <c r="B465">
        <f t="shared" si="42"/>
        <v>41.100000000000314</v>
      </c>
      <c r="C465">
        <f t="shared" si="43"/>
        <v>-1396.6998684018731</v>
      </c>
      <c r="D465">
        <f t="shared" si="44"/>
        <v>-725.74654049904279</v>
      </c>
      <c r="E465">
        <f t="shared" si="45"/>
        <v>29.169165961926041</v>
      </c>
      <c r="F465">
        <f t="shared" si="46"/>
        <v>36287.327024952137</v>
      </c>
      <c r="G465">
        <f t="shared" si="47"/>
        <v>-3288.4443417293369</v>
      </c>
      <c r="H465">
        <f t="shared" si="48"/>
        <v>24808.329012092399</v>
      </c>
    </row>
    <row r="466" spans="2:8" x14ac:dyDescent="0.35">
      <c r="B466">
        <f t="shared" si="42"/>
        <v>41.200000000000315</v>
      </c>
      <c r="C466">
        <f t="shared" si="43"/>
        <v>-1396.6998684018731</v>
      </c>
      <c r="D466">
        <f t="shared" si="44"/>
        <v>-725.74654049904279</v>
      </c>
      <c r="E466">
        <f t="shared" si="45"/>
        <v>29.169165961926041</v>
      </c>
      <c r="F466">
        <f t="shared" si="46"/>
        <v>36287.327024952137</v>
      </c>
      <c r="G466">
        <f t="shared" si="47"/>
        <v>-3285.5274251331439</v>
      </c>
      <c r="H466">
        <f t="shared" si="48"/>
        <v>24868.677890467319</v>
      </c>
    </row>
    <row r="467" spans="2:8" x14ac:dyDescent="0.35">
      <c r="B467">
        <f t="shared" si="42"/>
        <v>41.300000000000317</v>
      </c>
      <c r="C467">
        <f t="shared" si="43"/>
        <v>-1396.6998684018731</v>
      </c>
      <c r="D467">
        <f t="shared" si="44"/>
        <v>-725.74654049904279</v>
      </c>
      <c r="E467">
        <f t="shared" si="45"/>
        <v>29.169165961926041</v>
      </c>
      <c r="F467">
        <f t="shared" si="46"/>
        <v>36287.327024952137</v>
      </c>
      <c r="G467">
        <f t="shared" si="47"/>
        <v>-3282.6105085369518</v>
      </c>
      <c r="H467">
        <f t="shared" si="48"/>
        <v>24929.026768842246</v>
      </c>
    </row>
    <row r="468" spans="2:8" x14ac:dyDescent="0.35">
      <c r="B468">
        <f t="shared" si="42"/>
        <v>41.400000000000318</v>
      </c>
      <c r="C468">
        <f t="shared" si="43"/>
        <v>-1396.6998684018731</v>
      </c>
      <c r="D468">
        <f t="shared" si="44"/>
        <v>-725.74654049904279</v>
      </c>
      <c r="E468">
        <f t="shared" si="45"/>
        <v>29.169165961926041</v>
      </c>
      <c r="F468">
        <f t="shared" si="46"/>
        <v>36287.327024952137</v>
      </c>
      <c r="G468">
        <f t="shared" si="47"/>
        <v>-3279.6935919407588</v>
      </c>
      <c r="H468">
        <f t="shared" si="48"/>
        <v>24989.375647217166</v>
      </c>
    </row>
    <row r="469" spans="2:8" x14ac:dyDescent="0.35">
      <c r="B469">
        <f t="shared" si="42"/>
        <v>41.50000000000032</v>
      </c>
      <c r="C469">
        <f t="shared" si="43"/>
        <v>-1396.6998684018731</v>
      </c>
      <c r="D469">
        <f t="shared" si="44"/>
        <v>-725.74654049904279</v>
      </c>
      <c r="E469">
        <f t="shared" si="45"/>
        <v>29.169165961926041</v>
      </c>
      <c r="F469">
        <f t="shared" si="46"/>
        <v>36287.327024952137</v>
      </c>
      <c r="G469">
        <f t="shared" si="47"/>
        <v>-3276.7766753445667</v>
      </c>
      <c r="H469">
        <f t="shared" si="48"/>
        <v>25049.724525592086</v>
      </c>
    </row>
    <row r="470" spans="2:8" x14ac:dyDescent="0.35">
      <c r="B470">
        <f t="shared" si="42"/>
        <v>41.600000000000321</v>
      </c>
      <c r="C470">
        <f t="shared" si="43"/>
        <v>-1396.6998684018731</v>
      </c>
      <c r="D470">
        <f t="shared" si="44"/>
        <v>-725.74654049904279</v>
      </c>
      <c r="E470">
        <f t="shared" si="45"/>
        <v>29.169165961926041</v>
      </c>
      <c r="F470">
        <f t="shared" si="46"/>
        <v>36287.327024952137</v>
      </c>
      <c r="G470">
        <f t="shared" si="47"/>
        <v>-3273.8597587483728</v>
      </c>
      <c r="H470">
        <f t="shared" si="48"/>
        <v>25110.07340396701</v>
      </c>
    </row>
    <row r="471" spans="2:8" x14ac:dyDescent="0.35">
      <c r="B471">
        <f t="shared" si="42"/>
        <v>41.700000000000323</v>
      </c>
      <c r="C471">
        <f t="shared" si="43"/>
        <v>-1396.6998684018731</v>
      </c>
      <c r="D471">
        <f t="shared" si="44"/>
        <v>-725.74654049904279</v>
      </c>
      <c r="E471">
        <f t="shared" si="45"/>
        <v>29.169165961926041</v>
      </c>
      <c r="F471">
        <f t="shared" si="46"/>
        <v>36287.327024952137</v>
      </c>
      <c r="G471">
        <f t="shared" si="47"/>
        <v>-3270.9428421521816</v>
      </c>
      <c r="H471">
        <f t="shared" si="48"/>
        <v>25170.42228234193</v>
      </c>
    </row>
    <row r="472" spans="2:8" x14ac:dyDescent="0.35">
      <c r="B472">
        <f t="shared" si="42"/>
        <v>41.800000000000324</v>
      </c>
      <c r="C472">
        <f t="shared" si="43"/>
        <v>-1396.6998684018731</v>
      </c>
      <c r="D472">
        <f t="shared" si="44"/>
        <v>-725.74654049904279</v>
      </c>
      <c r="E472">
        <f t="shared" si="45"/>
        <v>29.169165961926041</v>
      </c>
      <c r="F472">
        <f t="shared" si="46"/>
        <v>36287.327024952137</v>
      </c>
      <c r="G472">
        <f t="shared" si="47"/>
        <v>-3268.0259255559877</v>
      </c>
      <c r="H472">
        <f t="shared" si="48"/>
        <v>25230.771160716849</v>
      </c>
    </row>
    <row r="473" spans="2:8" x14ac:dyDescent="0.35">
      <c r="B473">
        <f t="shared" si="42"/>
        <v>41.900000000000325</v>
      </c>
      <c r="C473">
        <f t="shared" si="43"/>
        <v>-1396.6998684018731</v>
      </c>
      <c r="D473">
        <f t="shared" si="44"/>
        <v>-725.74654049904279</v>
      </c>
      <c r="E473">
        <f t="shared" si="45"/>
        <v>29.169165961926041</v>
      </c>
      <c r="F473">
        <f t="shared" si="46"/>
        <v>36287.327024952137</v>
      </c>
      <c r="G473">
        <f t="shared" si="47"/>
        <v>-3265.1090089597956</v>
      </c>
      <c r="H473">
        <f t="shared" si="48"/>
        <v>25291.120039091769</v>
      </c>
    </row>
    <row r="474" spans="2:8" x14ac:dyDescent="0.35">
      <c r="B474">
        <f t="shared" si="42"/>
        <v>42.000000000000327</v>
      </c>
      <c r="C474">
        <f t="shared" si="43"/>
        <v>-1396.6998684018731</v>
      </c>
      <c r="D474">
        <f t="shared" si="44"/>
        <v>-725.74654049904279</v>
      </c>
      <c r="E474">
        <f t="shared" si="45"/>
        <v>29.169165961926041</v>
      </c>
      <c r="F474">
        <f t="shared" si="46"/>
        <v>36287.327024952137</v>
      </c>
      <c r="G474">
        <f t="shared" si="47"/>
        <v>-3262.1920923636026</v>
      </c>
      <c r="H474">
        <f t="shared" si="48"/>
        <v>25351.468917466693</v>
      </c>
    </row>
    <row r="475" spans="2:8" x14ac:dyDescent="0.35">
      <c r="B475">
        <f t="shared" si="42"/>
        <v>42.100000000000328</v>
      </c>
      <c r="C475">
        <f t="shared" si="43"/>
        <v>-1396.6998684018731</v>
      </c>
      <c r="D475">
        <f t="shared" si="44"/>
        <v>-725.74654049904279</v>
      </c>
      <c r="E475">
        <f t="shared" si="45"/>
        <v>29.169165961926041</v>
      </c>
      <c r="F475">
        <f t="shared" si="46"/>
        <v>36287.327024952137</v>
      </c>
      <c r="G475">
        <f t="shared" si="47"/>
        <v>-3259.2751757674105</v>
      </c>
      <c r="H475">
        <f t="shared" si="48"/>
        <v>25411.817795841613</v>
      </c>
    </row>
    <row r="476" spans="2:8" x14ac:dyDescent="0.35">
      <c r="B476">
        <f t="shared" si="42"/>
        <v>42.20000000000033</v>
      </c>
      <c r="C476">
        <f t="shared" si="43"/>
        <v>-1396.6998684018731</v>
      </c>
      <c r="D476">
        <f t="shared" si="44"/>
        <v>-725.74654049904279</v>
      </c>
      <c r="E476">
        <f t="shared" si="45"/>
        <v>29.169165961926041</v>
      </c>
      <c r="F476">
        <f t="shared" si="46"/>
        <v>36287.327024952137</v>
      </c>
      <c r="G476">
        <f t="shared" si="47"/>
        <v>-3256.3582591712166</v>
      </c>
      <c r="H476">
        <f t="shared" si="48"/>
        <v>25472.166674216533</v>
      </c>
    </row>
    <row r="477" spans="2:8" x14ac:dyDescent="0.35">
      <c r="B477">
        <f t="shared" si="42"/>
        <v>42.300000000000331</v>
      </c>
      <c r="C477">
        <f t="shared" si="43"/>
        <v>-1396.6998684018731</v>
      </c>
      <c r="D477">
        <f t="shared" si="44"/>
        <v>-725.74654049904279</v>
      </c>
      <c r="E477">
        <f t="shared" si="45"/>
        <v>29.169165961926041</v>
      </c>
      <c r="F477">
        <f t="shared" si="46"/>
        <v>36287.327024952137</v>
      </c>
      <c r="G477">
        <f t="shared" si="47"/>
        <v>-3253.4413425750254</v>
      </c>
      <c r="H477">
        <f t="shared" si="48"/>
        <v>25532.515552591456</v>
      </c>
    </row>
    <row r="478" spans="2:8" x14ac:dyDescent="0.35">
      <c r="B478">
        <f t="shared" si="42"/>
        <v>42.400000000000333</v>
      </c>
      <c r="C478">
        <f t="shared" si="43"/>
        <v>-1396.6998684018731</v>
      </c>
      <c r="D478">
        <f t="shared" si="44"/>
        <v>-725.74654049904279</v>
      </c>
      <c r="E478">
        <f t="shared" si="45"/>
        <v>29.169165961926041</v>
      </c>
      <c r="F478">
        <f t="shared" si="46"/>
        <v>36287.327024952137</v>
      </c>
      <c r="G478">
        <f t="shared" si="47"/>
        <v>-3250.5244259788315</v>
      </c>
      <c r="H478">
        <f t="shared" si="48"/>
        <v>25592.864430966376</v>
      </c>
    </row>
    <row r="479" spans="2:8" x14ac:dyDescent="0.35">
      <c r="B479">
        <f t="shared" si="42"/>
        <v>42.500000000000334</v>
      </c>
      <c r="C479">
        <f t="shared" si="43"/>
        <v>-1396.6998684018731</v>
      </c>
      <c r="D479">
        <f t="shared" si="44"/>
        <v>-725.74654049904279</v>
      </c>
      <c r="E479">
        <f t="shared" si="45"/>
        <v>29.169165961926041</v>
      </c>
      <c r="F479">
        <f t="shared" si="46"/>
        <v>36287.327024952137</v>
      </c>
      <c r="G479">
        <f t="shared" si="47"/>
        <v>-3247.6075093826394</v>
      </c>
      <c r="H479">
        <f t="shared" si="48"/>
        <v>25653.213309341296</v>
      </c>
    </row>
    <row r="480" spans="2:8" x14ac:dyDescent="0.35">
      <c r="B480">
        <f t="shared" si="42"/>
        <v>42.600000000000335</v>
      </c>
      <c r="C480">
        <f t="shared" si="43"/>
        <v>-1396.6998684018731</v>
      </c>
      <c r="D480">
        <f t="shared" si="44"/>
        <v>-725.74654049904279</v>
      </c>
      <c r="E480">
        <f t="shared" si="45"/>
        <v>29.169165961926041</v>
      </c>
      <c r="F480">
        <f t="shared" si="46"/>
        <v>36287.327024952137</v>
      </c>
      <c r="G480">
        <f t="shared" si="47"/>
        <v>-3244.6905927864464</v>
      </c>
      <c r="H480">
        <f t="shared" si="48"/>
        <v>25713.562187716216</v>
      </c>
    </row>
    <row r="481" spans="2:8" x14ac:dyDescent="0.35">
      <c r="B481">
        <f t="shared" si="42"/>
        <v>42.700000000000337</v>
      </c>
      <c r="C481">
        <f t="shared" si="43"/>
        <v>-1396.6998684018731</v>
      </c>
      <c r="D481">
        <f t="shared" si="44"/>
        <v>-725.74654049904279</v>
      </c>
      <c r="E481">
        <f t="shared" si="45"/>
        <v>29.169165961926041</v>
      </c>
      <c r="F481">
        <f t="shared" si="46"/>
        <v>36287.327024952137</v>
      </c>
      <c r="G481">
        <f t="shared" si="47"/>
        <v>-3241.7736761902543</v>
      </c>
      <c r="H481">
        <f t="shared" si="48"/>
        <v>25773.911066091139</v>
      </c>
    </row>
    <row r="482" spans="2:8" x14ac:dyDescent="0.35">
      <c r="B482">
        <f t="shared" si="42"/>
        <v>42.800000000000338</v>
      </c>
      <c r="C482">
        <f t="shared" si="43"/>
        <v>-1396.6998684018731</v>
      </c>
      <c r="D482">
        <f t="shared" si="44"/>
        <v>-725.74654049904279</v>
      </c>
      <c r="E482">
        <f t="shared" si="45"/>
        <v>29.169165961926041</v>
      </c>
      <c r="F482">
        <f t="shared" si="46"/>
        <v>36287.327024952137</v>
      </c>
      <c r="G482">
        <f t="shared" si="47"/>
        <v>-3238.8567595940613</v>
      </c>
      <c r="H482">
        <f t="shared" si="48"/>
        <v>25834.259944466059</v>
      </c>
    </row>
    <row r="483" spans="2:8" x14ac:dyDescent="0.35">
      <c r="B483">
        <f t="shared" si="42"/>
        <v>42.90000000000034</v>
      </c>
      <c r="C483">
        <f t="shared" si="43"/>
        <v>-1396.6998684018731</v>
      </c>
      <c r="D483">
        <f t="shared" si="44"/>
        <v>-725.74654049904279</v>
      </c>
      <c r="E483">
        <f t="shared" si="45"/>
        <v>29.169165961926041</v>
      </c>
      <c r="F483">
        <f t="shared" si="46"/>
        <v>36287.327024952137</v>
      </c>
      <c r="G483">
        <f t="shared" si="47"/>
        <v>-3235.9398429978692</v>
      </c>
      <c r="H483">
        <f t="shared" si="48"/>
        <v>25894.608822840979</v>
      </c>
    </row>
    <row r="484" spans="2:8" x14ac:dyDescent="0.35">
      <c r="B484">
        <f t="shared" si="42"/>
        <v>43.000000000000341</v>
      </c>
      <c r="C484">
        <f t="shared" si="43"/>
        <v>-1396.6998684018731</v>
      </c>
      <c r="D484">
        <f t="shared" si="44"/>
        <v>-725.74654049904279</v>
      </c>
      <c r="E484">
        <f t="shared" si="45"/>
        <v>29.169165961926041</v>
      </c>
      <c r="F484">
        <f t="shared" si="46"/>
        <v>36287.327024952137</v>
      </c>
      <c r="G484">
        <f t="shared" si="47"/>
        <v>-3233.0229264016752</v>
      </c>
      <c r="H484">
        <f t="shared" si="48"/>
        <v>25954.957701215899</v>
      </c>
    </row>
    <row r="485" spans="2:8" x14ac:dyDescent="0.35">
      <c r="B485">
        <f t="shared" si="42"/>
        <v>43.100000000000342</v>
      </c>
      <c r="C485">
        <f t="shared" si="43"/>
        <v>-1396.6998684018731</v>
      </c>
      <c r="D485">
        <f t="shared" si="44"/>
        <v>-725.74654049904279</v>
      </c>
      <c r="E485">
        <f t="shared" si="45"/>
        <v>29.169165961926041</v>
      </c>
      <c r="F485">
        <f t="shared" si="46"/>
        <v>36287.327024952137</v>
      </c>
      <c r="G485">
        <f t="shared" si="47"/>
        <v>-3230.1060098054841</v>
      </c>
      <c r="H485">
        <f t="shared" si="48"/>
        <v>26015.306579590822</v>
      </c>
    </row>
    <row r="486" spans="2:8" x14ac:dyDescent="0.35">
      <c r="B486">
        <f t="shared" si="42"/>
        <v>43.200000000000344</v>
      </c>
      <c r="C486">
        <f t="shared" si="43"/>
        <v>-1396.6998684018731</v>
      </c>
      <c r="D486">
        <f t="shared" si="44"/>
        <v>-725.74654049904279</v>
      </c>
      <c r="E486">
        <f t="shared" si="45"/>
        <v>29.169165961926041</v>
      </c>
      <c r="F486">
        <f t="shared" si="46"/>
        <v>36287.327024952137</v>
      </c>
      <c r="G486">
        <f t="shared" si="47"/>
        <v>-3227.1890932092901</v>
      </c>
      <c r="H486">
        <f t="shared" si="48"/>
        <v>26075.655457965746</v>
      </c>
    </row>
    <row r="487" spans="2:8" x14ac:dyDescent="0.35">
      <c r="B487">
        <f t="shared" si="42"/>
        <v>43.300000000000345</v>
      </c>
      <c r="C487">
        <f t="shared" si="43"/>
        <v>-1396.6998684018731</v>
      </c>
      <c r="D487">
        <f t="shared" si="44"/>
        <v>-725.74654049904279</v>
      </c>
      <c r="E487">
        <f t="shared" si="45"/>
        <v>29.169165961926041</v>
      </c>
      <c r="F487">
        <f t="shared" si="46"/>
        <v>36287.327024952137</v>
      </c>
      <c r="G487">
        <f t="shared" si="47"/>
        <v>-3224.2721766130981</v>
      </c>
      <c r="H487">
        <f t="shared" si="48"/>
        <v>26136.004336340666</v>
      </c>
    </row>
    <row r="488" spans="2:8" x14ac:dyDescent="0.35">
      <c r="B488">
        <f t="shared" si="42"/>
        <v>43.400000000000347</v>
      </c>
      <c r="C488">
        <f t="shared" si="43"/>
        <v>-1396.6998684018731</v>
      </c>
      <c r="D488">
        <f t="shared" si="44"/>
        <v>-725.74654049904279</v>
      </c>
      <c r="E488">
        <f t="shared" si="45"/>
        <v>29.169165961926041</v>
      </c>
      <c r="F488">
        <f t="shared" si="46"/>
        <v>36287.327024952137</v>
      </c>
      <c r="G488">
        <f t="shared" si="47"/>
        <v>-3221.3552600169069</v>
      </c>
      <c r="H488">
        <f t="shared" si="48"/>
        <v>26196.353214715589</v>
      </c>
    </row>
    <row r="489" spans="2:8" x14ac:dyDescent="0.35">
      <c r="B489">
        <f t="shared" si="42"/>
        <v>43.500000000000348</v>
      </c>
      <c r="C489">
        <f t="shared" si="43"/>
        <v>-1396.6998684018731</v>
      </c>
      <c r="D489">
        <f t="shared" si="44"/>
        <v>-725.74654049904279</v>
      </c>
      <c r="E489">
        <f t="shared" si="45"/>
        <v>29.169165961926041</v>
      </c>
      <c r="F489">
        <f t="shared" si="46"/>
        <v>36287.327024952137</v>
      </c>
      <c r="G489">
        <f t="shared" si="47"/>
        <v>-3218.438343420713</v>
      </c>
      <c r="H489">
        <f t="shared" si="48"/>
        <v>26256.702093090509</v>
      </c>
    </row>
    <row r="490" spans="2:8" x14ac:dyDescent="0.35">
      <c r="B490">
        <f t="shared" si="42"/>
        <v>43.60000000000035</v>
      </c>
      <c r="C490">
        <f t="shared" si="43"/>
        <v>-1396.6998684018731</v>
      </c>
      <c r="D490">
        <f t="shared" si="44"/>
        <v>-725.74654049904279</v>
      </c>
      <c r="E490">
        <f t="shared" si="45"/>
        <v>29.169165961926041</v>
      </c>
      <c r="F490">
        <f t="shared" si="46"/>
        <v>36287.327024952137</v>
      </c>
      <c r="G490">
        <f t="shared" si="47"/>
        <v>-3215.5214268245209</v>
      </c>
      <c r="H490">
        <f t="shared" si="48"/>
        <v>26317.050971465429</v>
      </c>
    </row>
    <row r="491" spans="2:8" x14ac:dyDescent="0.35">
      <c r="B491">
        <f t="shared" ref="B491:B554" si="49">B490+0.1</f>
        <v>43.700000000000351</v>
      </c>
      <c r="C491">
        <f t="shared" si="43"/>
        <v>-1396.6998684018731</v>
      </c>
      <c r="D491">
        <f t="shared" si="44"/>
        <v>-725.74654049904279</v>
      </c>
      <c r="E491">
        <f t="shared" si="45"/>
        <v>29.169165961926041</v>
      </c>
      <c r="F491">
        <f t="shared" si="46"/>
        <v>36287.327024952137</v>
      </c>
      <c r="G491">
        <f t="shared" si="47"/>
        <v>-3212.6045102283279</v>
      </c>
      <c r="H491">
        <f t="shared" si="48"/>
        <v>26377.399849840349</v>
      </c>
    </row>
    <row r="492" spans="2:8" x14ac:dyDescent="0.35">
      <c r="B492">
        <f t="shared" si="49"/>
        <v>43.800000000000352</v>
      </c>
      <c r="C492">
        <f t="shared" si="43"/>
        <v>-1396.6998684018731</v>
      </c>
      <c r="D492">
        <f t="shared" si="44"/>
        <v>-725.74654049904279</v>
      </c>
      <c r="E492">
        <f t="shared" si="45"/>
        <v>29.169165961926041</v>
      </c>
      <c r="F492">
        <f t="shared" si="46"/>
        <v>36287.327024952137</v>
      </c>
      <c r="G492">
        <f t="shared" si="47"/>
        <v>-3209.6875936321358</v>
      </c>
      <c r="H492">
        <f t="shared" si="48"/>
        <v>26437.748728215272</v>
      </c>
    </row>
    <row r="493" spans="2:8" x14ac:dyDescent="0.35">
      <c r="B493">
        <f t="shared" si="49"/>
        <v>43.900000000000354</v>
      </c>
      <c r="C493">
        <f t="shared" si="43"/>
        <v>-1396.6998684018731</v>
      </c>
      <c r="D493">
        <f t="shared" si="44"/>
        <v>-725.74654049904279</v>
      </c>
      <c r="E493">
        <f t="shared" si="45"/>
        <v>29.169165961926041</v>
      </c>
      <c r="F493">
        <f t="shared" si="46"/>
        <v>36287.327024952137</v>
      </c>
      <c r="G493">
        <f t="shared" si="47"/>
        <v>-3206.7706770359418</v>
      </c>
      <c r="H493">
        <f t="shared" si="48"/>
        <v>26498.097606590192</v>
      </c>
    </row>
    <row r="494" spans="2:8" x14ac:dyDescent="0.35">
      <c r="B494">
        <f t="shared" si="49"/>
        <v>44.000000000000355</v>
      </c>
      <c r="C494">
        <f t="shared" si="43"/>
        <v>-1396.6998684018731</v>
      </c>
      <c r="D494">
        <f t="shared" si="44"/>
        <v>-725.74654049904279</v>
      </c>
      <c r="E494">
        <f t="shared" si="45"/>
        <v>29.169165961926041</v>
      </c>
      <c r="F494">
        <f t="shared" si="46"/>
        <v>36287.327024952137</v>
      </c>
      <c r="G494">
        <f t="shared" si="47"/>
        <v>-3203.8537604397507</v>
      </c>
      <c r="H494">
        <f t="shared" si="48"/>
        <v>26558.446484965112</v>
      </c>
    </row>
    <row r="495" spans="2:8" x14ac:dyDescent="0.35">
      <c r="B495">
        <f t="shared" si="49"/>
        <v>44.100000000000357</v>
      </c>
      <c r="C495">
        <f t="shared" si="43"/>
        <v>-1396.6998684018731</v>
      </c>
      <c r="D495">
        <f t="shared" si="44"/>
        <v>-725.74654049904279</v>
      </c>
      <c r="E495">
        <f t="shared" si="45"/>
        <v>29.169165961926041</v>
      </c>
      <c r="F495">
        <f t="shared" si="46"/>
        <v>36287.327024952137</v>
      </c>
      <c r="G495">
        <f t="shared" si="47"/>
        <v>-3200.9368438435567</v>
      </c>
      <c r="H495">
        <f t="shared" si="48"/>
        <v>26618.795363340036</v>
      </c>
    </row>
    <row r="496" spans="2:8" x14ac:dyDescent="0.35">
      <c r="B496">
        <f t="shared" si="49"/>
        <v>44.200000000000358</v>
      </c>
      <c r="C496">
        <f t="shared" si="43"/>
        <v>-1396.6998684018731</v>
      </c>
      <c r="D496">
        <f t="shared" si="44"/>
        <v>-725.74654049904279</v>
      </c>
      <c r="E496">
        <f t="shared" si="45"/>
        <v>29.169165961926041</v>
      </c>
      <c r="F496">
        <f t="shared" si="46"/>
        <v>36287.327024952137</v>
      </c>
      <c r="G496">
        <f t="shared" si="47"/>
        <v>-3198.0199272473656</v>
      </c>
      <c r="H496">
        <f t="shared" si="48"/>
        <v>26679.144241714956</v>
      </c>
    </row>
    <row r="497" spans="2:8" x14ac:dyDescent="0.35">
      <c r="B497">
        <f t="shared" si="49"/>
        <v>44.30000000000036</v>
      </c>
      <c r="C497">
        <f t="shared" si="43"/>
        <v>-1396.6998684018731</v>
      </c>
      <c r="D497">
        <f t="shared" si="44"/>
        <v>-725.74654049904279</v>
      </c>
      <c r="E497">
        <f t="shared" si="45"/>
        <v>29.169165961926041</v>
      </c>
      <c r="F497">
        <f t="shared" si="46"/>
        <v>36287.327024952137</v>
      </c>
      <c r="G497">
        <f t="shared" si="47"/>
        <v>-3195.1030106511716</v>
      </c>
      <c r="H497">
        <f t="shared" si="48"/>
        <v>26739.493120089875</v>
      </c>
    </row>
    <row r="498" spans="2:8" x14ac:dyDescent="0.35">
      <c r="B498">
        <f t="shared" si="49"/>
        <v>44.400000000000361</v>
      </c>
      <c r="C498">
        <f t="shared" si="43"/>
        <v>-1396.6998684018731</v>
      </c>
      <c r="D498">
        <f t="shared" si="44"/>
        <v>-725.74654049904279</v>
      </c>
      <c r="E498">
        <f t="shared" si="45"/>
        <v>29.169165961926041</v>
      </c>
      <c r="F498">
        <f t="shared" si="46"/>
        <v>36287.327024952137</v>
      </c>
      <c r="G498">
        <f t="shared" si="47"/>
        <v>-3192.1860940549795</v>
      </c>
      <c r="H498">
        <f t="shared" si="48"/>
        <v>26799.841998464795</v>
      </c>
    </row>
    <row r="499" spans="2:8" x14ac:dyDescent="0.35">
      <c r="B499">
        <f t="shared" si="49"/>
        <v>44.500000000000362</v>
      </c>
      <c r="C499">
        <f t="shared" si="43"/>
        <v>-1396.6998684018731</v>
      </c>
      <c r="D499">
        <f t="shared" si="44"/>
        <v>-725.74654049904279</v>
      </c>
      <c r="E499">
        <f t="shared" si="45"/>
        <v>29.169165961926041</v>
      </c>
      <c r="F499">
        <f t="shared" si="46"/>
        <v>36287.327024952137</v>
      </c>
      <c r="G499">
        <f t="shared" si="47"/>
        <v>-3189.2691774587865</v>
      </c>
      <c r="H499">
        <f t="shared" si="48"/>
        <v>26860.190876839719</v>
      </c>
    </row>
    <row r="500" spans="2:8" x14ac:dyDescent="0.35">
      <c r="B500">
        <f t="shared" si="49"/>
        <v>44.600000000000364</v>
      </c>
      <c r="C500">
        <f t="shared" si="43"/>
        <v>-1396.6998684018731</v>
      </c>
      <c r="D500">
        <f t="shared" si="44"/>
        <v>-725.74654049904279</v>
      </c>
      <c r="E500">
        <f t="shared" si="45"/>
        <v>29.169165961926041</v>
      </c>
      <c r="F500">
        <f t="shared" si="46"/>
        <v>36287.327024952137</v>
      </c>
      <c r="G500">
        <f t="shared" si="47"/>
        <v>-3186.3522608625944</v>
      </c>
      <c r="H500">
        <f t="shared" si="48"/>
        <v>26920.539755214639</v>
      </c>
    </row>
    <row r="501" spans="2:8" x14ac:dyDescent="0.35">
      <c r="B501">
        <f t="shared" si="49"/>
        <v>44.700000000000365</v>
      </c>
      <c r="C501">
        <f t="shared" si="43"/>
        <v>-1396.6998684018731</v>
      </c>
      <c r="D501">
        <f t="shared" si="44"/>
        <v>-725.74654049904279</v>
      </c>
      <c r="E501">
        <f t="shared" si="45"/>
        <v>29.169165961926041</v>
      </c>
      <c r="F501">
        <f t="shared" si="46"/>
        <v>36287.327024952137</v>
      </c>
      <c r="G501">
        <f t="shared" si="47"/>
        <v>-3183.4353442664005</v>
      </c>
      <c r="H501">
        <f t="shared" si="48"/>
        <v>26980.888633589559</v>
      </c>
    </row>
    <row r="502" spans="2:8" x14ac:dyDescent="0.35">
      <c r="B502">
        <f t="shared" si="49"/>
        <v>44.800000000000367</v>
      </c>
      <c r="C502">
        <f t="shared" si="43"/>
        <v>-1396.6998684018731</v>
      </c>
      <c r="D502">
        <f t="shared" si="44"/>
        <v>-725.74654049904279</v>
      </c>
      <c r="E502">
        <f t="shared" si="45"/>
        <v>29.169165961926041</v>
      </c>
      <c r="F502">
        <f t="shared" si="46"/>
        <v>36287.327024952137</v>
      </c>
      <c r="G502">
        <f t="shared" si="47"/>
        <v>-3180.5184276702093</v>
      </c>
      <c r="H502">
        <f t="shared" si="48"/>
        <v>27041.237511964478</v>
      </c>
    </row>
    <row r="503" spans="2:8" x14ac:dyDescent="0.35">
      <c r="B503">
        <f t="shared" si="49"/>
        <v>44.900000000000368</v>
      </c>
      <c r="C503">
        <f t="shared" ref="C503:C566" si="50">IF(B503&lt;$B$41,0,IF(AND($B$41&lt;=B503,B503&lt;$B$41+$G$8),$B$15,$B$15+$B$12))</f>
        <v>-1396.6998684018731</v>
      </c>
      <c r="D503">
        <f t="shared" ref="D503:D566" si="51">IF(B503&lt;$B$41,$B$13,IF(AND($B$41&lt;=B503,B503&lt;$B$41+$G$8),$B$13+$B$16,$B$13+$B$16+$B$10))</f>
        <v>-725.74654049904279</v>
      </c>
      <c r="E503">
        <f t="shared" ref="E503:E566" si="52">IF(B503&lt;$B$41,$B$14,IF(AND($B$41&lt;=B503,B503&lt;$B$41+$G$8),$B$14+$B$17,$B$14+$B$17+$B$11))</f>
        <v>29.169165961926041</v>
      </c>
      <c r="F503">
        <f t="shared" ref="F503:F566" si="53">IF(B503&lt;$B$41,-$G$6*$B$13,IF(AND($B$41&lt;=B503,B503&lt;$B$41+$G$8),-$G$6*$B$13,-$G$6*$B$13-$G$5*$B$10))</f>
        <v>36287.327024952137</v>
      </c>
      <c r="G503">
        <f t="shared" ref="G503:G566" si="54">IF(B503&lt;$B$41,$B$14*B503,IF(AND($B$41&lt;=B503,B503&lt;$B$41+$G$8),$B$14*B503-(-B503+$B$41)*$B$17,$B$14*B503-(-B503+$B$41)*$B$17-(-B503+$B$41+$G$8)*$B$11+$G$5*$B$12))</f>
        <v>-3177.6015110740154</v>
      </c>
      <c r="H503">
        <f t="shared" ref="H503:H566" si="55">IF(B503&lt;$B$41,-$B$13*B503,IF(AND($B$41&lt;=B503,B503&lt;=$B$41+$G$8),-$B$13*B503+(-B503+B490)*B465,-$B$13*B503+(-B503+$B$41)*$B$16+(-B503+$B$41+$G$8)*$B$10))</f>
        <v>27101.586390339402</v>
      </c>
    </row>
    <row r="504" spans="2:8" x14ac:dyDescent="0.35">
      <c r="B504">
        <f t="shared" si="49"/>
        <v>45.000000000000369</v>
      </c>
      <c r="C504">
        <f t="shared" si="50"/>
        <v>0</v>
      </c>
      <c r="D504">
        <f t="shared" si="51"/>
        <v>1693.4085944977662</v>
      </c>
      <c r="E504">
        <f t="shared" si="52"/>
        <v>-987.54519064168142</v>
      </c>
      <c r="F504">
        <f t="shared" si="53"/>
        <v>0</v>
      </c>
      <c r="G504">
        <f t="shared" si="54"/>
        <v>17775.813431549897</v>
      </c>
      <c r="H504">
        <f t="shared" si="55"/>
        <v>30481.354700959168</v>
      </c>
    </row>
    <row r="505" spans="2:8" x14ac:dyDescent="0.35">
      <c r="B505">
        <f t="shared" si="49"/>
        <v>45.100000000000371</v>
      </c>
      <c r="C505">
        <f t="shared" si="50"/>
        <v>0</v>
      </c>
      <c r="D505">
        <f t="shared" si="51"/>
        <v>1693.4085944977662</v>
      </c>
      <c r="E505">
        <f t="shared" si="52"/>
        <v>-987.54519064168142</v>
      </c>
      <c r="F505">
        <f t="shared" si="53"/>
        <v>0</v>
      </c>
      <c r="G505">
        <f t="shared" si="54"/>
        <v>17677.058912485729</v>
      </c>
      <c r="H505">
        <f t="shared" si="55"/>
        <v>30312.01384150939</v>
      </c>
    </row>
    <row r="506" spans="2:8" x14ac:dyDescent="0.35">
      <c r="B506">
        <f t="shared" si="49"/>
        <v>45.200000000000372</v>
      </c>
      <c r="C506">
        <f t="shared" si="50"/>
        <v>0</v>
      </c>
      <c r="D506">
        <f t="shared" si="51"/>
        <v>1693.4085944977662</v>
      </c>
      <c r="E506">
        <f t="shared" si="52"/>
        <v>-987.54519064168142</v>
      </c>
      <c r="F506">
        <f t="shared" si="53"/>
        <v>0</v>
      </c>
      <c r="G506">
        <f t="shared" si="54"/>
        <v>17578.30439342156</v>
      </c>
      <c r="H506">
        <f t="shared" si="55"/>
        <v>30142.672982059612</v>
      </c>
    </row>
    <row r="507" spans="2:8" x14ac:dyDescent="0.35">
      <c r="B507">
        <f t="shared" si="49"/>
        <v>45.300000000000374</v>
      </c>
      <c r="C507">
        <f t="shared" si="50"/>
        <v>0</v>
      </c>
      <c r="D507">
        <f t="shared" si="51"/>
        <v>1693.4085944977662</v>
      </c>
      <c r="E507">
        <f t="shared" si="52"/>
        <v>-987.54519064168142</v>
      </c>
      <c r="F507">
        <f t="shared" si="53"/>
        <v>0</v>
      </c>
      <c r="G507">
        <f t="shared" si="54"/>
        <v>17479.549874357392</v>
      </c>
      <c r="H507">
        <f t="shared" si="55"/>
        <v>29973.332122609834</v>
      </c>
    </row>
    <row r="508" spans="2:8" x14ac:dyDescent="0.35">
      <c r="B508">
        <f t="shared" si="49"/>
        <v>45.400000000000375</v>
      </c>
      <c r="C508">
        <f t="shared" si="50"/>
        <v>0</v>
      </c>
      <c r="D508">
        <f t="shared" si="51"/>
        <v>1693.4085944977662</v>
      </c>
      <c r="E508">
        <f t="shared" si="52"/>
        <v>-987.54519064168142</v>
      </c>
      <c r="F508">
        <f t="shared" si="53"/>
        <v>0</v>
      </c>
      <c r="G508">
        <f t="shared" si="54"/>
        <v>17380.795355293219</v>
      </c>
      <c r="H508">
        <f t="shared" si="55"/>
        <v>29803.991263160053</v>
      </c>
    </row>
    <row r="509" spans="2:8" x14ac:dyDescent="0.35">
      <c r="B509">
        <f t="shared" si="49"/>
        <v>45.500000000000377</v>
      </c>
      <c r="C509">
        <f t="shared" si="50"/>
        <v>0</v>
      </c>
      <c r="D509">
        <f t="shared" si="51"/>
        <v>1693.4085944977662</v>
      </c>
      <c r="E509">
        <f t="shared" si="52"/>
        <v>-987.54519064168142</v>
      </c>
      <c r="F509">
        <f t="shared" si="53"/>
        <v>0</v>
      </c>
      <c r="G509">
        <f t="shared" si="54"/>
        <v>17282.040836229051</v>
      </c>
      <c r="H509">
        <f t="shared" si="55"/>
        <v>29634.650403710275</v>
      </c>
    </row>
    <row r="510" spans="2:8" x14ac:dyDescent="0.35">
      <c r="B510">
        <f t="shared" si="49"/>
        <v>45.600000000000378</v>
      </c>
      <c r="C510">
        <f t="shared" si="50"/>
        <v>0</v>
      </c>
      <c r="D510">
        <f t="shared" si="51"/>
        <v>1693.4085944977662</v>
      </c>
      <c r="E510">
        <f t="shared" si="52"/>
        <v>-987.54519064168142</v>
      </c>
      <c r="F510">
        <f t="shared" si="53"/>
        <v>0</v>
      </c>
      <c r="G510">
        <f t="shared" si="54"/>
        <v>17183.286317164879</v>
      </c>
      <c r="H510">
        <f t="shared" si="55"/>
        <v>29465.309544260494</v>
      </c>
    </row>
    <row r="511" spans="2:8" x14ac:dyDescent="0.35">
      <c r="B511">
        <f t="shared" si="49"/>
        <v>45.700000000000379</v>
      </c>
      <c r="C511">
        <f t="shared" si="50"/>
        <v>0</v>
      </c>
      <c r="D511">
        <f t="shared" si="51"/>
        <v>1693.4085944977662</v>
      </c>
      <c r="E511">
        <f t="shared" si="52"/>
        <v>-987.54519064168142</v>
      </c>
      <c r="F511">
        <f t="shared" si="53"/>
        <v>0</v>
      </c>
      <c r="G511">
        <f t="shared" si="54"/>
        <v>17084.53179810071</v>
      </c>
      <c r="H511">
        <f t="shared" si="55"/>
        <v>29295.968684810716</v>
      </c>
    </row>
    <row r="512" spans="2:8" x14ac:dyDescent="0.35">
      <c r="B512">
        <f t="shared" si="49"/>
        <v>45.800000000000381</v>
      </c>
      <c r="C512">
        <f t="shared" si="50"/>
        <v>0</v>
      </c>
      <c r="D512">
        <f t="shared" si="51"/>
        <v>1693.4085944977662</v>
      </c>
      <c r="E512">
        <f t="shared" si="52"/>
        <v>-987.54519064168142</v>
      </c>
      <c r="F512">
        <f t="shared" si="53"/>
        <v>0</v>
      </c>
      <c r="G512">
        <f t="shared" si="54"/>
        <v>16985.777279036542</v>
      </c>
      <c r="H512">
        <f t="shared" si="55"/>
        <v>29126.627825360938</v>
      </c>
    </row>
    <row r="513" spans="2:8" x14ac:dyDescent="0.35">
      <c r="B513">
        <f t="shared" si="49"/>
        <v>45.900000000000382</v>
      </c>
      <c r="C513">
        <f t="shared" si="50"/>
        <v>0</v>
      </c>
      <c r="D513">
        <f t="shared" si="51"/>
        <v>1693.4085944977662</v>
      </c>
      <c r="E513">
        <f t="shared" si="52"/>
        <v>-987.54519064168142</v>
      </c>
      <c r="F513">
        <f t="shared" si="53"/>
        <v>0</v>
      </c>
      <c r="G513">
        <f t="shared" si="54"/>
        <v>16887.022759972373</v>
      </c>
      <c r="H513">
        <f t="shared" si="55"/>
        <v>28957.286965911157</v>
      </c>
    </row>
    <row r="514" spans="2:8" x14ac:dyDescent="0.35">
      <c r="B514">
        <f t="shared" si="49"/>
        <v>46.000000000000384</v>
      </c>
      <c r="C514">
        <f t="shared" si="50"/>
        <v>0</v>
      </c>
      <c r="D514">
        <f t="shared" si="51"/>
        <v>1693.4085944977662</v>
      </c>
      <c r="E514">
        <f t="shared" si="52"/>
        <v>-987.54519064168142</v>
      </c>
      <c r="F514">
        <f t="shared" si="53"/>
        <v>0</v>
      </c>
      <c r="G514">
        <f t="shared" si="54"/>
        <v>16788.268240908204</v>
      </c>
      <c r="H514">
        <f t="shared" si="55"/>
        <v>28787.946106461379</v>
      </c>
    </row>
    <row r="515" spans="2:8" x14ac:dyDescent="0.35">
      <c r="B515">
        <f t="shared" si="49"/>
        <v>46.100000000000385</v>
      </c>
      <c r="C515">
        <f t="shared" si="50"/>
        <v>0</v>
      </c>
      <c r="D515">
        <f t="shared" si="51"/>
        <v>1693.4085944977662</v>
      </c>
      <c r="E515">
        <f t="shared" si="52"/>
        <v>-987.54519064168142</v>
      </c>
      <c r="F515">
        <f t="shared" si="53"/>
        <v>0</v>
      </c>
      <c r="G515">
        <f t="shared" si="54"/>
        <v>16689.513721844032</v>
      </c>
      <c r="H515">
        <f t="shared" si="55"/>
        <v>28618.605247011601</v>
      </c>
    </row>
    <row r="516" spans="2:8" x14ac:dyDescent="0.35">
      <c r="B516">
        <f t="shared" si="49"/>
        <v>46.200000000000387</v>
      </c>
      <c r="C516">
        <f t="shared" si="50"/>
        <v>0</v>
      </c>
      <c r="D516">
        <f t="shared" si="51"/>
        <v>1693.4085944977662</v>
      </c>
      <c r="E516">
        <f t="shared" si="52"/>
        <v>-987.54519064168142</v>
      </c>
      <c r="F516">
        <f t="shared" si="53"/>
        <v>0</v>
      </c>
      <c r="G516">
        <f t="shared" si="54"/>
        <v>16590.759202779864</v>
      </c>
      <c r="H516">
        <f t="shared" si="55"/>
        <v>28449.26438756182</v>
      </c>
    </row>
    <row r="517" spans="2:8" x14ac:dyDescent="0.35">
      <c r="B517">
        <f t="shared" si="49"/>
        <v>46.300000000000388</v>
      </c>
      <c r="C517">
        <f t="shared" si="50"/>
        <v>0</v>
      </c>
      <c r="D517">
        <f t="shared" si="51"/>
        <v>1693.4085944977662</v>
      </c>
      <c r="E517">
        <f t="shared" si="52"/>
        <v>-987.54519064168142</v>
      </c>
      <c r="F517">
        <f t="shared" si="53"/>
        <v>0</v>
      </c>
      <c r="G517">
        <f t="shared" si="54"/>
        <v>16492.004683715691</v>
      </c>
      <c r="H517">
        <f t="shared" si="55"/>
        <v>28279.923528112042</v>
      </c>
    </row>
    <row r="518" spans="2:8" x14ac:dyDescent="0.35">
      <c r="B518">
        <f t="shared" si="49"/>
        <v>46.400000000000389</v>
      </c>
      <c r="C518">
        <f t="shared" si="50"/>
        <v>0</v>
      </c>
      <c r="D518">
        <f t="shared" si="51"/>
        <v>1693.4085944977662</v>
      </c>
      <c r="E518">
        <f t="shared" si="52"/>
        <v>-987.54519064168142</v>
      </c>
      <c r="F518">
        <f t="shared" si="53"/>
        <v>0</v>
      </c>
      <c r="G518">
        <f t="shared" si="54"/>
        <v>16393.250164651523</v>
      </c>
      <c r="H518">
        <f t="shared" si="55"/>
        <v>28110.58266866226</v>
      </c>
    </row>
    <row r="519" spans="2:8" x14ac:dyDescent="0.35">
      <c r="B519">
        <f t="shared" si="49"/>
        <v>46.500000000000391</v>
      </c>
      <c r="C519">
        <f t="shared" si="50"/>
        <v>0</v>
      </c>
      <c r="D519">
        <f t="shared" si="51"/>
        <v>1693.4085944977662</v>
      </c>
      <c r="E519">
        <f t="shared" si="52"/>
        <v>-987.54519064168142</v>
      </c>
      <c r="F519">
        <f t="shared" si="53"/>
        <v>0</v>
      </c>
      <c r="G519">
        <f t="shared" si="54"/>
        <v>16294.495645587354</v>
      </c>
      <c r="H519">
        <f t="shared" si="55"/>
        <v>27941.241809212483</v>
      </c>
    </row>
    <row r="520" spans="2:8" x14ac:dyDescent="0.35">
      <c r="B520">
        <f t="shared" si="49"/>
        <v>46.600000000000392</v>
      </c>
      <c r="C520">
        <f t="shared" si="50"/>
        <v>0</v>
      </c>
      <c r="D520">
        <f t="shared" si="51"/>
        <v>1693.4085944977662</v>
      </c>
      <c r="E520">
        <f t="shared" si="52"/>
        <v>-987.54519064168142</v>
      </c>
      <c r="F520">
        <f t="shared" si="53"/>
        <v>0</v>
      </c>
      <c r="G520">
        <f t="shared" si="54"/>
        <v>16195.741126523186</v>
      </c>
      <c r="H520">
        <f t="shared" si="55"/>
        <v>27771.900949762705</v>
      </c>
    </row>
    <row r="521" spans="2:8" x14ac:dyDescent="0.35">
      <c r="B521">
        <f t="shared" si="49"/>
        <v>46.700000000000394</v>
      </c>
      <c r="C521">
        <f t="shared" si="50"/>
        <v>0</v>
      </c>
      <c r="D521">
        <f t="shared" si="51"/>
        <v>1693.4085944977662</v>
      </c>
      <c r="E521">
        <f t="shared" si="52"/>
        <v>-987.54519064168142</v>
      </c>
      <c r="F521">
        <f t="shared" si="53"/>
        <v>0</v>
      </c>
      <c r="G521">
        <f t="shared" si="54"/>
        <v>16096.986607459015</v>
      </c>
      <c r="H521">
        <f t="shared" si="55"/>
        <v>27602.560090312927</v>
      </c>
    </row>
    <row r="522" spans="2:8" x14ac:dyDescent="0.35">
      <c r="B522">
        <f t="shared" si="49"/>
        <v>46.800000000000395</v>
      </c>
      <c r="C522">
        <f t="shared" si="50"/>
        <v>0</v>
      </c>
      <c r="D522">
        <f t="shared" si="51"/>
        <v>1693.4085944977662</v>
      </c>
      <c r="E522">
        <f t="shared" si="52"/>
        <v>-987.54519064168142</v>
      </c>
      <c r="F522">
        <f t="shared" si="53"/>
        <v>0</v>
      </c>
      <c r="G522">
        <f t="shared" si="54"/>
        <v>15998.232088394847</v>
      </c>
      <c r="H522">
        <f t="shared" si="55"/>
        <v>27433.219230863142</v>
      </c>
    </row>
    <row r="523" spans="2:8" x14ac:dyDescent="0.35">
      <c r="B523">
        <f t="shared" si="49"/>
        <v>46.900000000000396</v>
      </c>
      <c r="C523">
        <f t="shared" si="50"/>
        <v>0</v>
      </c>
      <c r="D523">
        <f t="shared" si="51"/>
        <v>1693.4085944977662</v>
      </c>
      <c r="E523">
        <f t="shared" si="52"/>
        <v>-987.54519064168142</v>
      </c>
      <c r="F523">
        <f t="shared" si="53"/>
        <v>0</v>
      </c>
      <c r="G523">
        <f t="shared" si="54"/>
        <v>15899.477569330676</v>
      </c>
      <c r="H523">
        <f t="shared" si="55"/>
        <v>27263.878371413364</v>
      </c>
    </row>
    <row r="524" spans="2:8" x14ac:dyDescent="0.35">
      <c r="B524">
        <f t="shared" si="49"/>
        <v>47.000000000000398</v>
      </c>
      <c r="C524">
        <f t="shared" si="50"/>
        <v>0</v>
      </c>
      <c r="D524">
        <f t="shared" si="51"/>
        <v>1693.4085944977662</v>
      </c>
      <c r="E524">
        <f t="shared" si="52"/>
        <v>-987.54519064168142</v>
      </c>
      <c r="F524">
        <f t="shared" si="53"/>
        <v>0</v>
      </c>
      <c r="G524">
        <f t="shared" si="54"/>
        <v>15800.723050266508</v>
      </c>
      <c r="H524">
        <f t="shared" si="55"/>
        <v>27094.537511963586</v>
      </c>
    </row>
    <row r="525" spans="2:8" x14ac:dyDescent="0.35">
      <c r="B525">
        <f t="shared" si="49"/>
        <v>47.100000000000399</v>
      </c>
      <c r="C525">
        <f t="shared" si="50"/>
        <v>0</v>
      </c>
      <c r="D525">
        <f t="shared" si="51"/>
        <v>1693.4085944977662</v>
      </c>
      <c r="E525">
        <f t="shared" si="52"/>
        <v>-987.54519064168142</v>
      </c>
      <c r="F525">
        <f t="shared" si="53"/>
        <v>0</v>
      </c>
      <c r="G525">
        <f t="shared" si="54"/>
        <v>15701.968531202338</v>
      </c>
      <c r="H525">
        <f t="shared" si="55"/>
        <v>26925.196652513812</v>
      </c>
    </row>
    <row r="526" spans="2:8" x14ac:dyDescent="0.35">
      <c r="B526">
        <f t="shared" si="49"/>
        <v>47.200000000000401</v>
      </c>
      <c r="C526">
        <f t="shared" si="50"/>
        <v>0</v>
      </c>
      <c r="D526">
        <f t="shared" si="51"/>
        <v>1693.4085944977662</v>
      </c>
      <c r="E526">
        <f t="shared" si="52"/>
        <v>-987.54519064168142</v>
      </c>
      <c r="F526">
        <f t="shared" si="53"/>
        <v>0</v>
      </c>
      <c r="G526">
        <f t="shared" si="54"/>
        <v>15603.214012138169</v>
      </c>
      <c r="H526">
        <f t="shared" si="55"/>
        <v>26755.855793064031</v>
      </c>
    </row>
    <row r="527" spans="2:8" x14ac:dyDescent="0.35">
      <c r="B527">
        <f t="shared" si="49"/>
        <v>47.300000000000402</v>
      </c>
      <c r="C527">
        <f t="shared" si="50"/>
        <v>0</v>
      </c>
      <c r="D527">
        <f t="shared" si="51"/>
        <v>1693.4085944977662</v>
      </c>
      <c r="E527">
        <f t="shared" si="52"/>
        <v>-987.54519064168142</v>
      </c>
      <c r="F527">
        <f t="shared" si="53"/>
        <v>0</v>
      </c>
      <c r="G527">
        <f t="shared" si="54"/>
        <v>15504.459493073999</v>
      </c>
      <c r="H527">
        <f t="shared" si="55"/>
        <v>26586.514933614249</v>
      </c>
    </row>
    <row r="528" spans="2:8" x14ac:dyDescent="0.35">
      <c r="B528">
        <f t="shared" si="49"/>
        <v>47.400000000000404</v>
      </c>
      <c r="C528">
        <f t="shared" si="50"/>
        <v>0</v>
      </c>
      <c r="D528">
        <f t="shared" si="51"/>
        <v>1693.4085944977662</v>
      </c>
      <c r="E528">
        <f t="shared" si="52"/>
        <v>-987.54519064168142</v>
      </c>
      <c r="F528">
        <f t="shared" si="53"/>
        <v>0</v>
      </c>
      <c r="G528">
        <f t="shared" si="54"/>
        <v>15405.70497400983</v>
      </c>
      <c r="H528">
        <f t="shared" si="55"/>
        <v>26417.174074164472</v>
      </c>
    </row>
    <row r="529" spans="2:8" x14ac:dyDescent="0.35">
      <c r="B529">
        <f t="shared" si="49"/>
        <v>47.500000000000405</v>
      </c>
      <c r="C529">
        <f t="shared" si="50"/>
        <v>0</v>
      </c>
      <c r="D529">
        <f t="shared" si="51"/>
        <v>1693.4085944977662</v>
      </c>
      <c r="E529">
        <f t="shared" si="52"/>
        <v>-987.54519064168142</v>
      </c>
      <c r="F529">
        <f t="shared" si="53"/>
        <v>0</v>
      </c>
      <c r="G529">
        <f t="shared" si="54"/>
        <v>15306.95045494566</v>
      </c>
      <c r="H529">
        <f t="shared" si="55"/>
        <v>26247.833214714694</v>
      </c>
    </row>
    <row r="530" spans="2:8" x14ac:dyDescent="0.35">
      <c r="B530">
        <f t="shared" si="49"/>
        <v>47.600000000000406</v>
      </c>
      <c r="C530">
        <f t="shared" si="50"/>
        <v>0</v>
      </c>
      <c r="D530">
        <f t="shared" si="51"/>
        <v>1693.4085944977662</v>
      </c>
      <c r="E530">
        <f t="shared" si="52"/>
        <v>-987.54519064168142</v>
      </c>
      <c r="F530">
        <f t="shared" si="53"/>
        <v>0</v>
      </c>
      <c r="G530">
        <f t="shared" si="54"/>
        <v>15208.195935881489</v>
      </c>
      <c r="H530">
        <f t="shared" si="55"/>
        <v>26078.492355264916</v>
      </c>
    </row>
    <row r="531" spans="2:8" x14ac:dyDescent="0.35">
      <c r="B531">
        <f t="shared" si="49"/>
        <v>47.700000000000408</v>
      </c>
      <c r="C531">
        <f t="shared" si="50"/>
        <v>0</v>
      </c>
      <c r="D531">
        <f t="shared" si="51"/>
        <v>1693.4085944977662</v>
      </c>
      <c r="E531">
        <f t="shared" si="52"/>
        <v>-987.54519064168142</v>
      </c>
      <c r="F531">
        <f t="shared" si="53"/>
        <v>0</v>
      </c>
      <c r="G531">
        <f t="shared" si="54"/>
        <v>15109.441416817321</v>
      </c>
      <c r="H531">
        <f t="shared" si="55"/>
        <v>25909.151495815138</v>
      </c>
    </row>
    <row r="532" spans="2:8" x14ac:dyDescent="0.35">
      <c r="B532">
        <f t="shared" si="49"/>
        <v>47.800000000000409</v>
      </c>
      <c r="C532">
        <f t="shared" si="50"/>
        <v>0</v>
      </c>
      <c r="D532">
        <f t="shared" si="51"/>
        <v>1693.4085944977662</v>
      </c>
      <c r="E532">
        <f t="shared" si="52"/>
        <v>-987.54519064168142</v>
      </c>
      <c r="F532">
        <f t="shared" si="53"/>
        <v>0</v>
      </c>
      <c r="G532">
        <f t="shared" si="54"/>
        <v>15010.686897753152</v>
      </c>
      <c r="H532">
        <f t="shared" si="55"/>
        <v>25739.810636365357</v>
      </c>
    </row>
    <row r="533" spans="2:8" x14ac:dyDescent="0.35">
      <c r="B533">
        <f t="shared" si="49"/>
        <v>47.900000000000411</v>
      </c>
      <c r="C533">
        <f t="shared" si="50"/>
        <v>0</v>
      </c>
      <c r="D533">
        <f t="shared" si="51"/>
        <v>1693.4085944977662</v>
      </c>
      <c r="E533">
        <f t="shared" si="52"/>
        <v>-987.54519064168142</v>
      </c>
      <c r="F533">
        <f t="shared" si="53"/>
        <v>0</v>
      </c>
      <c r="G533">
        <f t="shared" si="54"/>
        <v>14911.93237868898</v>
      </c>
      <c r="H533">
        <f t="shared" si="55"/>
        <v>25570.469776915575</v>
      </c>
    </row>
    <row r="534" spans="2:8" x14ac:dyDescent="0.35">
      <c r="B534">
        <f t="shared" si="49"/>
        <v>48.000000000000412</v>
      </c>
      <c r="C534">
        <f t="shared" si="50"/>
        <v>0</v>
      </c>
      <c r="D534">
        <f t="shared" si="51"/>
        <v>1693.4085944977662</v>
      </c>
      <c r="E534">
        <f t="shared" si="52"/>
        <v>-987.54519064168142</v>
      </c>
      <c r="F534">
        <f t="shared" si="53"/>
        <v>0</v>
      </c>
      <c r="G534">
        <f t="shared" si="54"/>
        <v>14813.177859624813</v>
      </c>
      <c r="H534">
        <f t="shared" si="55"/>
        <v>25401.128917465798</v>
      </c>
    </row>
    <row r="535" spans="2:8" x14ac:dyDescent="0.35">
      <c r="B535">
        <f t="shared" si="49"/>
        <v>48.100000000000414</v>
      </c>
      <c r="C535">
        <f t="shared" si="50"/>
        <v>0</v>
      </c>
      <c r="D535">
        <f t="shared" si="51"/>
        <v>1693.4085944977662</v>
      </c>
      <c r="E535">
        <f t="shared" si="52"/>
        <v>-987.54519064168142</v>
      </c>
      <c r="F535">
        <f t="shared" si="53"/>
        <v>0</v>
      </c>
      <c r="G535">
        <f t="shared" si="54"/>
        <v>14714.423340560643</v>
      </c>
      <c r="H535">
        <f t="shared" si="55"/>
        <v>25231.78805801602</v>
      </c>
    </row>
    <row r="536" spans="2:8" x14ac:dyDescent="0.35">
      <c r="B536">
        <f t="shared" si="49"/>
        <v>48.200000000000415</v>
      </c>
      <c r="C536">
        <f t="shared" si="50"/>
        <v>0</v>
      </c>
      <c r="D536">
        <f t="shared" si="51"/>
        <v>1693.4085944977662</v>
      </c>
      <c r="E536">
        <f t="shared" si="52"/>
        <v>-987.54519064168142</v>
      </c>
      <c r="F536">
        <f t="shared" si="53"/>
        <v>0</v>
      </c>
      <c r="G536">
        <f t="shared" si="54"/>
        <v>14615.668821496474</v>
      </c>
      <c r="H536">
        <f t="shared" si="55"/>
        <v>25062.447198566239</v>
      </c>
    </row>
    <row r="537" spans="2:8" x14ac:dyDescent="0.35">
      <c r="B537">
        <f t="shared" si="49"/>
        <v>48.300000000000416</v>
      </c>
      <c r="C537">
        <f t="shared" si="50"/>
        <v>0</v>
      </c>
      <c r="D537">
        <f t="shared" si="51"/>
        <v>1693.4085944977662</v>
      </c>
      <c r="E537">
        <f t="shared" si="52"/>
        <v>-987.54519064168142</v>
      </c>
      <c r="F537">
        <f t="shared" si="53"/>
        <v>0</v>
      </c>
      <c r="G537">
        <f t="shared" si="54"/>
        <v>14516.914302432302</v>
      </c>
      <c r="H537">
        <f t="shared" si="55"/>
        <v>24893.106339116464</v>
      </c>
    </row>
    <row r="538" spans="2:8" x14ac:dyDescent="0.35">
      <c r="B538">
        <f t="shared" si="49"/>
        <v>48.400000000000418</v>
      </c>
      <c r="C538">
        <f t="shared" si="50"/>
        <v>0</v>
      </c>
      <c r="D538">
        <f t="shared" si="51"/>
        <v>1693.4085944977662</v>
      </c>
      <c r="E538">
        <f t="shared" si="52"/>
        <v>-987.54519064168142</v>
      </c>
      <c r="F538">
        <f t="shared" si="53"/>
        <v>0</v>
      </c>
      <c r="G538">
        <f t="shared" si="54"/>
        <v>14418.159783368134</v>
      </c>
      <c r="H538">
        <f t="shared" si="55"/>
        <v>24723.765479666683</v>
      </c>
    </row>
    <row r="539" spans="2:8" x14ac:dyDescent="0.35">
      <c r="B539">
        <f t="shared" si="49"/>
        <v>48.500000000000419</v>
      </c>
      <c r="C539">
        <f t="shared" si="50"/>
        <v>0</v>
      </c>
      <c r="D539">
        <f t="shared" si="51"/>
        <v>1693.4085944977662</v>
      </c>
      <c r="E539">
        <f t="shared" si="52"/>
        <v>-987.54519064168142</v>
      </c>
      <c r="F539">
        <f t="shared" si="53"/>
        <v>0</v>
      </c>
      <c r="G539">
        <f t="shared" si="54"/>
        <v>14319.405264303965</v>
      </c>
      <c r="H539">
        <f t="shared" si="55"/>
        <v>24554.424620216905</v>
      </c>
    </row>
    <row r="540" spans="2:8" x14ac:dyDescent="0.35">
      <c r="B540">
        <f t="shared" si="49"/>
        <v>48.600000000000421</v>
      </c>
      <c r="C540">
        <f t="shared" si="50"/>
        <v>0</v>
      </c>
      <c r="D540">
        <f t="shared" si="51"/>
        <v>1693.4085944977662</v>
      </c>
      <c r="E540">
        <f t="shared" si="52"/>
        <v>-987.54519064168142</v>
      </c>
      <c r="F540">
        <f t="shared" si="53"/>
        <v>0</v>
      </c>
      <c r="G540">
        <f t="shared" si="54"/>
        <v>14220.650745239796</v>
      </c>
      <c r="H540">
        <f t="shared" si="55"/>
        <v>24385.083760767124</v>
      </c>
    </row>
    <row r="541" spans="2:8" x14ac:dyDescent="0.35">
      <c r="B541">
        <f t="shared" si="49"/>
        <v>48.700000000000422</v>
      </c>
      <c r="C541">
        <f t="shared" si="50"/>
        <v>0</v>
      </c>
      <c r="D541">
        <f t="shared" si="51"/>
        <v>1693.4085944977662</v>
      </c>
      <c r="E541">
        <f t="shared" si="52"/>
        <v>-987.54519064168142</v>
      </c>
      <c r="F541">
        <f t="shared" si="53"/>
        <v>0</v>
      </c>
      <c r="G541">
        <f t="shared" si="54"/>
        <v>14121.896226175624</v>
      </c>
      <c r="H541">
        <f t="shared" si="55"/>
        <v>24215.742901317339</v>
      </c>
    </row>
    <row r="542" spans="2:8" x14ac:dyDescent="0.35">
      <c r="B542">
        <f t="shared" si="49"/>
        <v>48.800000000000423</v>
      </c>
      <c r="C542">
        <f t="shared" si="50"/>
        <v>0</v>
      </c>
      <c r="D542">
        <f t="shared" si="51"/>
        <v>1693.4085944977662</v>
      </c>
      <c r="E542">
        <f t="shared" si="52"/>
        <v>-987.54519064168142</v>
      </c>
      <c r="F542">
        <f t="shared" si="53"/>
        <v>0</v>
      </c>
      <c r="G542">
        <f t="shared" si="54"/>
        <v>14023.141707111456</v>
      </c>
      <c r="H542">
        <f t="shared" si="55"/>
        <v>24046.402041867565</v>
      </c>
    </row>
    <row r="543" spans="2:8" x14ac:dyDescent="0.35">
      <c r="B543">
        <f t="shared" si="49"/>
        <v>48.900000000000425</v>
      </c>
      <c r="C543">
        <f t="shared" si="50"/>
        <v>0</v>
      </c>
      <c r="D543">
        <f t="shared" si="51"/>
        <v>1693.4085944977662</v>
      </c>
      <c r="E543">
        <f t="shared" si="52"/>
        <v>-987.54519064168142</v>
      </c>
      <c r="F543">
        <f t="shared" si="53"/>
        <v>0</v>
      </c>
      <c r="G543">
        <f t="shared" si="54"/>
        <v>13924.387188047287</v>
      </c>
      <c r="H543">
        <f t="shared" si="55"/>
        <v>23877.061182417783</v>
      </c>
    </row>
    <row r="544" spans="2:8" x14ac:dyDescent="0.35">
      <c r="B544">
        <f t="shared" si="49"/>
        <v>49.000000000000426</v>
      </c>
      <c r="C544">
        <f t="shared" si="50"/>
        <v>0</v>
      </c>
      <c r="D544">
        <f t="shared" si="51"/>
        <v>1693.4085944977662</v>
      </c>
      <c r="E544">
        <f t="shared" si="52"/>
        <v>-987.54519064168142</v>
      </c>
      <c r="F544">
        <f t="shared" si="53"/>
        <v>0</v>
      </c>
      <c r="G544">
        <f t="shared" si="54"/>
        <v>13825.632668983115</v>
      </c>
      <c r="H544">
        <f t="shared" si="55"/>
        <v>23707.720322968009</v>
      </c>
    </row>
    <row r="545" spans="2:8" x14ac:dyDescent="0.35">
      <c r="B545">
        <f t="shared" si="49"/>
        <v>49.100000000000428</v>
      </c>
      <c r="C545">
        <f t="shared" si="50"/>
        <v>0</v>
      </c>
      <c r="D545">
        <f t="shared" si="51"/>
        <v>1693.4085944977662</v>
      </c>
      <c r="E545">
        <f t="shared" si="52"/>
        <v>-987.54519064168142</v>
      </c>
      <c r="F545">
        <f t="shared" si="53"/>
        <v>0</v>
      </c>
      <c r="G545">
        <f t="shared" si="54"/>
        <v>13726.878149918946</v>
      </c>
      <c r="H545">
        <f t="shared" si="55"/>
        <v>23538.379463518235</v>
      </c>
    </row>
    <row r="546" spans="2:8" x14ac:dyDescent="0.35">
      <c r="B546">
        <f t="shared" si="49"/>
        <v>49.200000000000429</v>
      </c>
      <c r="C546">
        <f t="shared" si="50"/>
        <v>0</v>
      </c>
      <c r="D546">
        <f t="shared" si="51"/>
        <v>1693.4085944977662</v>
      </c>
      <c r="E546">
        <f t="shared" si="52"/>
        <v>-987.54519064168142</v>
      </c>
      <c r="F546">
        <f t="shared" si="53"/>
        <v>0</v>
      </c>
      <c r="G546">
        <f t="shared" si="54"/>
        <v>13628.123630854778</v>
      </c>
      <c r="H546">
        <f t="shared" si="55"/>
        <v>23369.038604068453</v>
      </c>
    </row>
    <row r="547" spans="2:8" x14ac:dyDescent="0.35">
      <c r="B547">
        <f t="shared" si="49"/>
        <v>49.300000000000431</v>
      </c>
      <c r="C547">
        <f t="shared" si="50"/>
        <v>0</v>
      </c>
      <c r="D547">
        <f t="shared" si="51"/>
        <v>1693.4085944977662</v>
      </c>
      <c r="E547">
        <f t="shared" si="52"/>
        <v>-987.54519064168142</v>
      </c>
      <c r="F547">
        <f t="shared" si="53"/>
        <v>0</v>
      </c>
      <c r="G547">
        <f t="shared" si="54"/>
        <v>13529.369111790607</v>
      </c>
      <c r="H547">
        <f t="shared" si="55"/>
        <v>23199.697744618672</v>
      </c>
    </row>
    <row r="548" spans="2:8" x14ac:dyDescent="0.35">
      <c r="B548">
        <f t="shared" si="49"/>
        <v>49.400000000000432</v>
      </c>
      <c r="C548">
        <f t="shared" si="50"/>
        <v>0</v>
      </c>
      <c r="D548">
        <f t="shared" si="51"/>
        <v>1693.4085944977662</v>
      </c>
      <c r="E548">
        <f t="shared" si="52"/>
        <v>-987.54519064168142</v>
      </c>
      <c r="F548">
        <f t="shared" si="53"/>
        <v>0</v>
      </c>
      <c r="G548">
        <f t="shared" si="54"/>
        <v>13430.614592726437</v>
      </c>
      <c r="H548">
        <f t="shared" si="55"/>
        <v>23030.356885168894</v>
      </c>
    </row>
    <row r="549" spans="2:8" x14ac:dyDescent="0.35">
      <c r="B549">
        <f t="shared" si="49"/>
        <v>49.500000000000433</v>
      </c>
      <c r="C549">
        <f t="shared" si="50"/>
        <v>0</v>
      </c>
      <c r="D549">
        <f t="shared" si="51"/>
        <v>1693.4085944977662</v>
      </c>
      <c r="E549">
        <f t="shared" si="52"/>
        <v>-987.54519064168142</v>
      </c>
      <c r="F549">
        <f t="shared" si="53"/>
        <v>0</v>
      </c>
      <c r="G549">
        <f t="shared" si="54"/>
        <v>13331.860073662268</v>
      </c>
      <c r="H549">
        <f t="shared" si="55"/>
        <v>22861.016025719113</v>
      </c>
    </row>
    <row r="550" spans="2:8" x14ac:dyDescent="0.35">
      <c r="B550">
        <f t="shared" si="49"/>
        <v>49.600000000000435</v>
      </c>
      <c r="C550">
        <f t="shared" si="50"/>
        <v>0</v>
      </c>
      <c r="D550">
        <f t="shared" si="51"/>
        <v>1693.4085944977662</v>
      </c>
      <c r="E550">
        <f t="shared" si="52"/>
        <v>-987.54519064168142</v>
      </c>
      <c r="F550">
        <f t="shared" si="53"/>
        <v>0</v>
      </c>
      <c r="G550">
        <f t="shared" si="54"/>
        <v>13233.105554598098</v>
      </c>
      <c r="H550">
        <f t="shared" si="55"/>
        <v>22691.675166269331</v>
      </c>
    </row>
    <row r="551" spans="2:8" x14ac:dyDescent="0.35">
      <c r="B551">
        <f t="shared" si="49"/>
        <v>49.700000000000436</v>
      </c>
      <c r="C551">
        <f t="shared" si="50"/>
        <v>0</v>
      </c>
      <c r="D551">
        <f t="shared" si="51"/>
        <v>1693.4085944977662</v>
      </c>
      <c r="E551">
        <f t="shared" si="52"/>
        <v>-987.54519064168142</v>
      </c>
      <c r="F551">
        <f t="shared" si="53"/>
        <v>0</v>
      </c>
      <c r="G551">
        <f t="shared" si="54"/>
        <v>13134.351035533931</v>
      </c>
      <c r="H551">
        <f t="shared" si="55"/>
        <v>22522.334306819554</v>
      </c>
    </row>
    <row r="552" spans="2:8" x14ac:dyDescent="0.35">
      <c r="B552">
        <f t="shared" si="49"/>
        <v>49.800000000000438</v>
      </c>
      <c r="C552">
        <f t="shared" si="50"/>
        <v>0</v>
      </c>
      <c r="D552">
        <f t="shared" si="51"/>
        <v>1693.4085944977662</v>
      </c>
      <c r="E552">
        <f t="shared" si="52"/>
        <v>-987.54519064168142</v>
      </c>
      <c r="F552">
        <f t="shared" si="53"/>
        <v>0</v>
      </c>
      <c r="G552">
        <f t="shared" si="54"/>
        <v>13035.596516469759</v>
      </c>
      <c r="H552">
        <f t="shared" si="55"/>
        <v>22352.993447369772</v>
      </c>
    </row>
    <row r="553" spans="2:8" x14ac:dyDescent="0.35">
      <c r="B553">
        <f t="shared" si="49"/>
        <v>49.900000000000439</v>
      </c>
      <c r="C553">
        <f t="shared" si="50"/>
        <v>0</v>
      </c>
      <c r="D553">
        <f t="shared" si="51"/>
        <v>1693.4085944977662</v>
      </c>
      <c r="E553">
        <f t="shared" si="52"/>
        <v>-987.54519064168142</v>
      </c>
      <c r="F553">
        <f t="shared" si="53"/>
        <v>0</v>
      </c>
      <c r="G553">
        <f t="shared" si="54"/>
        <v>12936.841997405591</v>
      </c>
      <c r="H553">
        <f t="shared" si="55"/>
        <v>22183.652587919998</v>
      </c>
    </row>
    <row r="554" spans="2:8" x14ac:dyDescent="0.35">
      <c r="B554">
        <f t="shared" si="49"/>
        <v>50.000000000000441</v>
      </c>
      <c r="C554">
        <f t="shared" si="50"/>
        <v>0</v>
      </c>
      <c r="D554">
        <f t="shared" si="51"/>
        <v>1693.4085944977662</v>
      </c>
      <c r="E554">
        <f t="shared" si="52"/>
        <v>-987.54519064168142</v>
      </c>
      <c r="F554">
        <f t="shared" si="53"/>
        <v>0</v>
      </c>
      <c r="G554">
        <f t="shared" si="54"/>
        <v>12838.087478341422</v>
      </c>
      <c r="H554">
        <f t="shared" si="55"/>
        <v>22014.311728470217</v>
      </c>
    </row>
    <row r="555" spans="2:8" x14ac:dyDescent="0.35">
      <c r="B555">
        <f t="shared" ref="B555:B618" si="56">B554+0.1</f>
        <v>50.100000000000442</v>
      </c>
      <c r="C555">
        <f t="shared" si="50"/>
        <v>0</v>
      </c>
      <c r="D555">
        <f t="shared" si="51"/>
        <v>1693.4085944977662</v>
      </c>
      <c r="E555">
        <f t="shared" si="52"/>
        <v>-987.54519064168142</v>
      </c>
      <c r="F555">
        <f t="shared" si="53"/>
        <v>0</v>
      </c>
      <c r="G555">
        <f t="shared" si="54"/>
        <v>12739.332959277252</v>
      </c>
      <c r="H555">
        <f t="shared" si="55"/>
        <v>21844.970869020442</v>
      </c>
    </row>
    <row r="556" spans="2:8" x14ac:dyDescent="0.35">
      <c r="B556">
        <f t="shared" si="56"/>
        <v>50.200000000000443</v>
      </c>
      <c r="C556">
        <f t="shared" si="50"/>
        <v>0</v>
      </c>
      <c r="D556">
        <f t="shared" si="51"/>
        <v>1693.4085944977662</v>
      </c>
      <c r="E556">
        <f t="shared" si="52"/>
        <v>-987.54519064168142</v>
      </c>
      <c r="F556">
        <f t="shared" si="53"/>
        <v>0</v>
      </c>
      <c r="G556">
        <f t="shared" si="54"/>
        <v>12640.578440213081</v>
      </c>
      <c r="H556">
        <f t="shared" si="55"/>
        <v>21675.630009570661</v>
      </c>
    </row>
    <row r="557" spans="2:8" x14ac:dyDescent="0.35">
      <c r="B557">
        <f t="shared" si="56"/>
        <v>50.300000000000445</v>
      </c>
      <c r="C557">
        <f t="shared" si="50"/>
        <v>0</v>
      </c>
      <c r="D557">
        <f t="shared" si="51"/>
        <v>1693.4085944977662</v>
      </c>
      <c r="E557">
        <f t="shared" si="52"/>
        <v>-987.54519064168142</v>
      </c>
      <c r="F557">
        <f t="shared" si="53"/>
        <v>0</v>
      </c>
      <c r="G557">
        <f t="shared" si="54"/>
        <v>12541.823921148913</v>
      </c>
      <c r="H557">
        <f t="shared" si="55"/>
        <v>21506.28915012088</v>
      </c>
    </row>
    <row r="558" spans="2:8" x14ac:dyDescent="0.35">
      <c r="B558">
        <f t="shared" si="56"/>
        <v>50.400000000000446</v>
      </c>
      <c r="C558">
        <f t="shared" si="50"/>
        <v>0</v>
      </c>
      <c r="D558">
        <f t="shared" si="51"/>
        <v>1693.4085944977662</v>
      </c>
      <c r="E558">
        <f t="shared" si="52"/>
        <v>-987.54519064168142</v>
      </c>
      <c r="F558">
        <f t="shared" si="53"/>
        <v>0</v>
      </c>
      <c r="G558">
        <f t="shared" si="54"/>
        <v>12443.069402084742</v>
      </c>
      <c r="H558">
        <f t="shared" si="55"/>
        <v>21336.948290671102</v>
      </c>
    </row>
    <row r="559" spans="2:8" x14ac:dyDescent="0.35">
      <c r="B559">
        <f t="shared" si="56"/>
        <v>50.500000000000448</v>
      </c>
      <c r="C559">
        <f t="shared" si="50"/>
        <v>0</v>
      </c>
      <c r="D559">
        <f t="shared" si="51"/>
        <v>1693.4085944977662</v>
      </c>
      <c r="E559">
        <f t="shared" si="52"/>
        <v>-987.54519064168142</v>
      </c>
      <c r="F559">
        <f t="shared" si="53"/>
        <v>0</v>
      </c>
      <c r="G559">
        <f t="shared" si="54"/>
        <v>12344.314883020574</v>
      </c>
      <c r="H559">
        <f t="shared" si="55"/>
        <v>21167.60743122132</v>
      </c>
    </row>
    <row r="560" spans="2:8" x14ac:dyDescent="0.35">
      <c r="B560">
        <f t="shared" si="56"/>
        <v>50.600000000000449</v>
      </c>
      <c r="C560">
        <f t="shared" si="50"/>
        <v>0</v>
      </c>
      <c r="D560">
        <f t="shared" si="51"/>
        <v>1693.4085944977662</v>
      </c>
      <c r="E560">
        <f t="shared" si="52"/>
        <v>-987.54519064168142</v>
      </c>
      <c r="F560">
        <f t="shared" si="53"/>
        <v>0</v>
      </c>
      <c r="G560">
        <f t="shared" si="54"/>
        <v>12245.560363956403</v>
      </c>
      <c r="H560">
        <f t="shared" si="55"/>
        <v>20998.266571771543</v>
      </c>
    </row>
    <row r="561" spans="2:8" x14ac:dyDescent="0.35">
      <c r="B561">
        <f t="shared" si="56"/>
        <v>50.70000000000045</v>
      </c>
      <c r="C561">
        <f t="shared" si="50"/>
        <v>0</v>
      </c>
      <c r="D561">
        <f t="shared" si="51"/>
        <v>1693.4085944977662</v>
      </c>
      <c r="E561">
        <f t="shared" si="52"/>
        <v>-987.54519064168142</v>
      </c>
      <c r="F561">
        <f t="shared" si="53"/>
        <v>0</v>
      </c>
      <c r="G561">
        <f t="shared" si="54"/>
        <v>12146.805844892235</v>
      </c>
      <c r="H561">
        <f t="shared" si="55"/>
        <v>20828.925712321761</v>
      </c>
    </row>
    <row r="562" spans="2:8" x14ac:dyDescent="0.35">
      <c r="B562">
        <f t="shared" si="56"/>
        <v>50.800000000000452</v>
      </c>
      <c r="C562">
        <f t="shared" si="50"/>
        <v>0</v>
      </c>
      <c r="D562">
        <f t="shared" si="51"/>
        <v>1693.4085944977662</v>
      </c>
      <c r="E562">
        <f t="shared" si="52"/>
        <v>-987.54519064168142</v>
      </c>
      <c r="F562">
        <f t="shared" si="53"/>
        <v>0</v>
      </c>
      <c r="G562">
        <f t="shared" si="54"/>
        <v>12048.051325828064</v>
      </c>
      <c r="H562">
        <f t="shared" si="55"/>
        <v>20659.58485287198</v>
      </c>
    </row>
    <row r="563" spans="2:8" x14ac:dyDescent="0.35">
      <c r="B563">
        <f t="shared" si="56"/>
        <v>50.900000000000453</v>
      </c>
      <c r="C563">
        <f t="shared" si="50"/>
        <v>0</v>
      </c>
      <c r="D563">
        <f t="shared" si="51"/>
        <v>1693.4085944977662</v>
      </c>
      <c r="E563">
        <f t="shared" si="52"/>
        <v>-987.54519064168142</v>
      </c>
      <c r="F563">
        <f t="shared" si="53"/>
        <v>0</v>
      </c>
      <c r="G563">
        <f t="shared" si="54"/>
        <v>11949.296806763894</v>
      </c>
      <c r="H563">
        <f t="shared" si="55"/>
        <v>20490.243993422206</v>
      </c>
    </row>
    <row r="564" spans="2:8" x14ac:dyDescent="0.35">
      <c r="B564">
        <f t="shared" si="56"/>
        <v>51.000000000000455</v>
      </c>
      <c r="C564">
        <f t="shared" si="50"/>
        <v>0</v>
      </c>
      <c r="D564">
        <f t="shared" si="51"/>
        <v>1693.4085944977662</v>
      </c>
      <c r="E564">
        <f t="shared" si="52"/>
        <v>-987.54519064168142</v>
      </c>
      <c r="F564">
        <f t="shared" si="53"/>
        <v>0</v>
      </c>
      <c r="G564">
        <f t="shared" si="54"/>
        <v>11850.542287699725</v>
      </c>
      <c r="H564">
        <f t="shared" si="55"/>
        <v>20320.903133972432</v>
      </c>
    </row>
    <row r="565" spans="2:8" x14ac:dyDescent="0.35">
      <c r="B565">
        <f t="shared" si="56"/>
        <v>51.100000000000456</v>
      </c>
      <c r="C565">
        <f t="shared" si="50"/>
        <v>0</v>
      </c>
      <c r="D565">
        <f t="shared" si="51"/>
        <v>1693.4085944977662</v>
      </c>
      <c r="E565">
        <f t="shared" si="52"/>
        <v>-987.54519064168142</v>
      </c>
      <c r="F565">
        <f t="shared" si="53"/>
        <v>0</v>
      </c>
      <c r="G565">
        <f t="shared" si="54"/>
        <v>11751.787768635557</v>
      </c>
      <c r="H565">
        <f t="shared" si="55"/>
        <v>20151.56227452265</v>
      </c>
    </row>
    <row r="566" spans="2:8" x14ac:dyDescent="0.35">
      <c r="B566">
        <f t="shared" si="56"/>
        <v>51.200000000000458</v>
      </c>
      <c r="C566">
        <f t="shared" si="50"/>
        <v>0</v>
      </c>
      <c r="D566">
        <f t="shared" si="51"/>
        <v>1693.4085944977662</v>
      </c>
      <c r="E566">
        <f t="shared" si="52"/>
        <v>-987.54519064168142</v>
      </c>
      <c r="F566">
        <f t="shared" si="53"/>
        <v>0</v>
      </c>
      <c r="G566">
        <f t="shared" si="54"/>
        <v>11653.033249571386</v>
      </c>
      <c r="H566">
        <f t="shared" si="55"/>
        <v>19982.221415072876</v>
      </c>
    </row>
    <row r="567" spans="2:8" x14ac:dyDescent="0.35">
      <c r="B567">
        <f t="shared" si="56"/>
        <v>51.300000000000459</v>
      </c>
      <c r="C567">
        <f t="shared" ref="C567:C630" si="57">IF(B567&lt;$B$41,0,IF(AND($B$41&lt;=B567,B567&lt;$B$41+$G$8),$B$15,$B$15+$B$12))</f>
        <v>0</v>
      </c>
      <c r="D567">
        <f t="shared" ref="D567:D630" si="58">IF(B567&lt;$B$41,$B$13,IF(AND($B$41&lt;=B567,B567&lt;$B$41+$G$8),$B$13+$B$16,$B$13+$B$16+$B$10))</f>
        <v>1693.4085944977662</v>
      </c>
      <c r="E567">
        <f t="shared" ref="E567:E630" si="59">IF(B567&lt;$B$41,$B$14,IF(AND($B$41&lt;=B567,B567&lt;$B$41+$G$8),$B$14+$B$17,$B$14+$B$17+$B$11))</f>
        <v>-987.54519064168142</v>
      </c>
      <c r="F567">
        <f t="shared" ref="F567:F630" si="60">IF(B567&lt;$B$41,-$G$6*$B$13,IF(AND($B$41&lt;=B567,B567&lt;$B$41+$G$8),-$G$6*$B$13,-$G$6*$B$13-$G$5*$B$10))</f>
        <v>0</v>
      </c>
      <c r="G567">
        <f t="shared" ref="G567:G630" si="61">IF(B567&lt;$B$41,$B$14*B567,IF(AND($B$41&lt;=B567,B567&lt;$B$41+$G$8),$B$14*B567-(-B567+$B$41)*$B$17,$B$14*B567-(-B567+$B$41)*$B$17-(-B567+$B$41+$G$8)*$B$11+$G$5*$B$12))</f>
        <v>11554.27873050722</v>
      </c>
      <c r="H567">
        <f t="shared" ref="H567:H630" si="62">IF(B567&lt;$B$41,-$B$13*B567,IF(AND($B$41&lt;=B567,B567&lt;=$B$41+$G$8),-$B$13*B567+(-B567+B554)*B529,-$B$13*B567+(-B567+$B$41)*$B$16+(-B567+$B$41+$G$8)*$B$10))</f>
        <v>19812.880555623091</v>
      </c>
    </row>
    <row r="568" spans="2:8" x14ac:dyDescent="0.35">
      <c r="B568">
        <f t="shared" si="56"/>
        <v>51.40000000000046</v>
      </c>
      <c r="C568">
        <f t="shared" si="57"/>
        <v>0</v>
      </c>
      <c r="D568">
        <f t="shared" si="58"/>
        <v>1693.4085944977662</v>
      </c>
      <c r="E568">
        <f t="shared" si="59"/>
        <v>-987.54519064168142</v>
      </c>
      <c r="F568">
        <f t="shared" si="60"/>
        <v>0</v>
      </c>
      <c r="G568">
        <f t="shared" si="61"/>
        <v>11455.524211443048</v>
      </c>
      <c r="H568">
        <f t="shared" si="62"/>
        <v>19643.539696173309</v>
      </c>
    </row>
    <row r="569" spans="2:8" x14ac:dyDescent="0.35">
      <c r="B569">
        <f t="shared" si="56"/>
        <v>51.500000000000462</v>
      </c>
      <c r="C569">
        <f t="shared" si="57"/>
        <v>0</v>
      </c>
      <c r="D569">
        <f t="shared" si="58"/>
        <v>1693.4085944977662</v>
      </c>
      <c r="E569">
        <f t="shared" si="59"/>
        <v>-987.54519064168142</v>
      </c>
      <c r="F569">
        <f t="shared" si="60"/>
        <v>0</v>
      </c>
      <c r="G569">
        <f t="shared" si="61"/>
        <v>11356.769692378875</v>
      </c>
      <c r="H569">
        <f t="shared" si="62"/>
        <v>19474.198836723535</v>
      </c>
    </row>
    <row r="570" spans="2:8" x14ac:dyDescent="0.35">
      <c r="B570">
        <f t="shared" si="56"/>
        <v>51.600000000000463</v>
      </c>
      <c r="C570">
        <f t="shared" si="57"/>
        <v>0</v>
      </c>
      <c r="D570">
        <f t="shared" si="58"/>
        <v>1693.4085944977662</v>
      </c>
      <c r="E570">
        <f t="shared" si="59"/>
        <v>-987.54519064168142</v>
      </c>
      <c r="F570">
        <f t="shared" si="60"/>
        <v>0</v>
      </c>
      <c r="G570">
        <f t="shared" si="61"/>
        <v>11258.015173314709</v>
      </c>
      <c r="H570">
        <f t="shared" si="62"/>
        <v>19304.85797727375</v>
      </c>
    </row>
    <row r="571" spans="2:8" x14ac:dyDescent="0.35">
      <c r="B571">
        <f t="shared" si="56"/>
        <v>51.700000000000465</v>
      </c>
      <c r="C571">
        <f t="shared" si="57"/>
        <v>0</v>
      </c>
      <c r="D571">
        <f t="shared" si="58"/>
        <v>1693.4085944977662</v>
      </c>
      <c r="E571">
        <f t="shared" si="59"/>
        <v>-987.54519064168142</v>
      </c>
      <c r="F571">
        <f t="shared" si="60"/>
        <v>0</v>
      </c>
      <c r="G571">
        <f t="shared" si="61"/>
        <v>11159.260654250538</v>
      </c>
      <c r="H571">
        <f t="shared" si="62"/>
        <v>19135.517117823976</v>
      </c>
    </row>
    <row r="572" spans="2:8" x14ac:dyDescent="0.35">
      <c r="B572">
        <f t="shared" si="56"/>
        <v>51.800000000000466</v>
      </c>
      <c r="C572">
        <f t="shared" si="57"/>
        <v>0</v>
      </c>
      <c r="D572">
        <f t="shared" si="58"/>
        <v>1693.4085944977662</v>
      </c>
      <c r="E572">
        <f t="shared" si="59"/>
        <v>-987.54519064168142</v>
      </c>
      <c r="F572">
        <f t="shared" si="60"/>
        <v>0</v>
      </c>
      <c r="G572">
        <f t="shared" si="61"/>
        <v>11060.50613518637</v>
      </c>
      <c r="H572">
        <f t="shared" si="62"/>
        <v>18966.176258374195</v>
      </c>
    </row>
    <row r="573" spans="2:8" x14ac:dyDescent="0.35">
      <c r="B573">
        <f t="shared" si="56"/>
        <v>51.900000000000468</v>
      </c>
      <c r="C573">
        <f t="shared" si="57"/>
        <v>0</v>
      </c>
      <c r="D573">
        <f t="shared" si="58"/>
        <v>1693.4085944977662</v>
      </c>
      <c r="E573">
        <f t="shared" si="59"/>
        <v>-987.54519064168142</v>
      </c>
      <c r="F573">
        <f t="shared" si="60"/>
        <v>0</v>
      </c>
      <c r="G573">
        <f t="shared" si="61"/>
        <v>10961.751616122197</v>
      </c>
      <c r="H573">
        <f t="shared" si="62"/>
        <v>18796.835398924413</v>
      </c>
    </row>
    <row r="574" spans="2:8" x14ac:dyDescent="0.35">
      <c r="B574">
        <f t="shared" si="56"/>
        <v>52.000000000000469</v>
      </c>
      <c r="C574">
        <f t="shared" si="57"/>
        <v>0</v>
      </c>
      <c r="D574">
        <f t="shared" si="58"/>
        <v>1693.4085944977662</v>
      </c>
      <c r="E574">
        <f t="shared" si="59"/>
        <v>-987.54519064168142</v>
      </c>
      <c r="F574">
        <f t="shared" si="60"/>
        <v>0</v>
      </c>
      <c r="G574">
        <f t="shared" si="61"/>
        <v>10862.997097058029</v>
      </c>
      <c r="H574">
        <f t="shared" si="62"/>
        <v>18627.494539474639</v>
      </c>
    </row>
    <row r="575" spans="2:8" x14ac:dyDescent="0.35">
      <c r="B575">
        <f t="shared" si="56"/>
        <v>52.10000000000047</v>
      </c>
      <c r="C575">
        <f t="shared" si="57"/>
        <v>0</v>
      </c>
      <c r="D575">
        <f t="shared" si="58"/>
        <v>1693.4085944977662</v>
      </c>
      <c r="E575">
        <f t="shared" si="59"/>
        <v>-987.54519064168142</v>
      </c>
      <c r="F575">
        <f t="shared" si="60"/>
        <v>0</v>
      </c>
      <c r="G575">
        <f t="shared" si="61"/>
        <v>10764.24257799386</v>
      </c>
      <c r="H575">
        <f t="shared" si="62"/>
        <v>18458.153680024858</v>
      </c>
    </row>
    <row r="576" spans="2:8" x14ac:dyDescent="0.35">
      <c r="B576">
        <f t="shared" si="56"/>
        <v>52.200000000000472</v>
      </c>
      <c r="C576">
        <f t="shared" si="57"/>
        <v>0</v>
      </c>
      <c r="D576">
        <f t="shared" si="58"/>
        <v>1693.4085944977662</v>
      </c>
      <c r="E576">
        <f t="shared" si="59"/>
        <v>-987.54519064168142</v>
      </c>
      <c r="F576">
        <f t="shared" si="60"/>
        <v>0</v>
      </c>
      <c r="G576">
        <f t="shared" si="61"/>
        <v>10665.488058929692</v>
      </c>
      <c r="H576">
        <f t="shared" si="62"/>
        <v>18288.81282057508</v>
      </c>
    </row>
    <row r="577" spans="2:8" x14ac:dyDescent="0.35">
      <c r="B577">
        <f t="shared" si="56"/>
        <v>52.300000000000473</v>
      </c>
      <c r="C577">
        <f t="shared" si="57"/>
        <v>0</v>
      </c>
      <c r="D577">
        <f t="shared" si="58"/>
        <v>1693.4085944977662</v>
      </c>
      <c r="E577">
        <f t="shared" si="59"/>
        <v>-987.54519064168142</v>
      </c>
      <c r="F577">
        <f t="shared" si="60"/>
        <v>0</v>
      </c>
      <c r="G577">
        <f t="shared" si="61"/>
        <v>10566.733539865521</v>
      </c>
      <c r="H577">
        <f t="shared" si="62"/>
        <v>18119.471961125299</v>
      </c>
    </row>
    <row r="578" spans="2:8" x14ac:dyDescent="0.35">
      <c r="B578">
        <f t="shared" si="56"/>
        <v>52.400000000000475</v>
      </c>
      <c r="C578">
        <f t="shared" si="57"/>
        <v>0</v>
      </c>
      <c r="D578">
        <f t="shared" si="58"/>
        <v>1693.4085944977662</v>
      </c>
      <c r="E578">
        <f t="shared" si="59"/>
        <v>-987.54519064168142</v>
      </c>
      <c r="F578">
        <f t="shared" si="60"/>
        <v>0</v>
      </c>
      <c r="G578">
        <f t="shared" si="61"/>
        <v>10467.979020801353</v>
      </c>
      <c r="H578">
        <f t="shared" si="62"/>
        <v>17950.131101675517</v>
      </c>
    </row>
    <row r="579" spans="2:8" x14ac:dyDescent="0.35">
      <c r="B579">
        <f t="shared" si="56"/>
        <v>52.500000000000476</v>
      </c>
      <c r="C579">
        <f t="shared" si="57"/>
        <v>0</v>
      </c>
      <c r="D579">
        <f t="shared" si="58"/>
        <v>1693.4085944977662</v>
      </c>
      <c r="E579">
        <f t="shared" si="59"/>
        <v>-987.54519064168142</v>
      </c>
      <c r="F579">
        <f t="shared" si="60"/>
        <v>0</v>
      </c>
      <c r="G579">
        <f t="shared" si="61"/>
        <v>10369.224501737181</v>
      </c>
      <c r="H579">
        <f t="shared" si="62"/>
        <v>17780.790242225743</v>
      </c>
    </row>
    <row r="580" spans="2:8" x14ac:dyDescent="0.35">
      <c r="B580">
        <f t="shared" si="56"/>
        <v>52.600000000000477</v>
      </c>
      <c r="C580">
        <f t="shared" si="57"/>
        <v>0</v>
      </c>
      <c r="D580">
        <f t="shared" si="58"/>
        <v>1693.4085944977662</v>
      </c>
      <c r="E580">
        <f t="shared" si="59"/>
        <v>-987.54519064168142</v>
      </c>
      <c r="F580">
        <f t="shared" si="60"/>
        <v>0</v>
      </c>
      <c r="G580">
        <f t="shared" si="61"/>
        <v>10270.469982673014</v>
      </c>
      <c r="H580">
        <f t="shared" si="62"/>
        <v>17611.449382775962</v>
      </c>
    </row>
    <row r="581" spans="2:8" x14ac:dyDescent="0.35">
      <c r="B581">
        <f t="shared" si="56"/>
        <v>52.700000000000479</v>
      </c>
      <c r="C581">
        <f t="shared" si="57"/>
        <v>0</v>
      </c>
      <c r="D581">
        <f t="shared" si="58"/>
        <v>1693.4085944977662</v>
      </c>
      <c r="E581">
        <f t="shared" si="59"/>
        <v>-987.54519064168142</v>
      </c>
      <c r="F581">
        <f t="shared" si="60"/>
        <v>0</v>
      </c>
      <c r="G581">
        <f t="shared" si="61"/>
        <v>10171.715463608842</v>
      </c>
      <c r="H581">
        <f t="shared" si="62"/>
        <v>17442.108523326184</v>
      </c>
    </row>
    <row r="582" spans="2:8" x14ac:dyDescent="0.35">
      <c r="B582">
        <f t="shared" si="56"/>
        <v>52.80000000000048</v>
      </c>
      <c r="C582">
        <f t="shared" si="57"/>
        <v>0</v>
      </c>
      <c r="D582">
        <f t="shared" si="58"/>
        <v>1693.4085944977662</v>
      </c>
      <c r="E582">
        <f t="shared" si="59"/>
        <v>-987.54519064168142</v>
      </c>
      <c r="F582">
        <f t="shared" si="60"/>
        <v>0</v>
      </c>
      <c r="G582">
        <f t="shared" si="61"/>
        <v>10072.960944544673</v>
      </c>
      <c r="H582">
        <f t="shared" si="62"/>
        <v>17272.767663876402</v>
      </c>
    </row>
    <row r="583" spans="2:8" x14ac:dyDescent="0.35">
      <c r="B583">
        <f t="shared" si="56"/>
        <v>52.900000000000482</v>
      </c>
      <c r="C583">
        <f t="shared" si="57"/>
        <v>0</v>
      </c>
      <c r="D583">
        <f t="shared" si="58"/>
        <v>1693.4085944977662</v>
      </c>
      <c r="E583">
        <f t="shared" si="59"/>
        <v>-987.54519064168142</v>
      </c>
      <c r="F583">
        <f t="shared" si="60"/>
        <v>0</v>
      </c>
      <c r="G583">
        <f t="shared" si="61"/>
        <v>9974.2064254805045</v>
      </c>
      <c r="H583">
        <f t="shared" si="62"/>
        <v>17103.426804426628</v>
      </c>
    </row>
    <row r="584" spans="2:8" x14ac:dyDescent="0.35">
      <c r="B584">
        <f t="shared" si="56"/>
        <v>53.000000000000483</v>
      </c>
      <c r="C584">
        <f t="shared" si="57"/>
        <v>0</v>
      </c>
      <c r="D584">
        <f t="shared" si="58"/>
        <v>1693.4085944977662</v>
      </c>
      <c r="E584">
        <f t="shared" si="59"/>
        <v>-987.54519064168142</v>
      </c>
      <c r="F584">
        <f t="shared" si="60"/>
        <v>0</v>
      </c>
      <c r="G584">
        <f t="shared" si="61"/>
        <v>9875.451906416336</v>
      </c>
      <c r="H584">
        <f t="shared" si="62"/>
        <v>16934.085944976847</v>
      </c>
    </row>
    <row r="585" spans="2:8" x14ac:dyDescent="0.35">
      <c r="B585">
        <f t="shared" si="56"/>
        <v>53.100000000000485</v>
      </c>
      <c r="C585">
        <f t="shared" si="57"/>
        <v>0</v>
      </c>
      <c r="D585">
        <f t="shared" si="58"/>
        <v>1693.4085944977662</v>
      </c>
      <c r="E585">
        <f t="shared" si="59"/>
        <v>-987.54519064168142</v>
      </c>
      <c r="F585">
        <f t="shared" si="60"/>
        <v>0</v>
      </c>
      <c r="G585">
        <f t="shared" si="61"/>
        <v>9776.6973873521638</v>
      </c>
      <c r="H585">
        <f t="shared" si="62"/>
        <v>16764.745085527069</v>
      </c>
    </row>
    <row r="586" spans="2:8" x14ac:dyDescent="0.35">
      <c r="B586">
        <f t="shared" si="56"/>
        <v>53.200000000000486</v>
      </c>
      <c r="C586">
        <f t="shared" si="57"/>
        <v>0</v>
      </c>
      <c r="D586">
        <f t="shared" si="58"/>
        <v>1693.4085944977662</v>
      </c>
      <c r="E586">
        <f t="shared" si="59"/>
        <v>-987.54519064168142</v>
      </c>
      <c r="F586">
        <f t="shared" si="60"/>
        <v>0</v>
      </c>
      <c r="G586">
        <f t="shared" si="61"/>
        <v>9677.9428682879952</v>
      </c>
      <c r="H586">
        <f t="shared" si="62"/>
        <v>16595.404226077288</v>
      </c>
    </row>
    <row r="587" spans="2:8" x14ac:dyDescent="0.35">
      <c r="B587">
        <f t="shared" si="56"/>
        <v>53.300000000000487</v>
      </c>
      <c r="C587">
        <f t="shared" si="57"/>
        <v>0</v>
      </c>
      <c r="D587">
        <f t="shared" si="58"/>
        <v>1693.4085944977662</v>
      </c>
      <c r="E587">
        <f t="shared" si="59"/>
        <v>-987.54519064168142</v>
      </c>
      <c r="F587">
        <f t="shared" si="60"/>
        <v>0</v>
      </c>
      <c r="G587">
        <f t="shared" si="61"/>
        <v>9579.1883492238248</v>
      </c>
      <c r="H587">
        <f t="shared" si="62"/>
        <v>16426.063366627513</v>
      </c>
    </row>
    <row r="588" spans="2:8" x14ac:dyDescent="0.35">
      <c r="B588">
        <f t="shared" si="56"/>
        <v>53.400000000000489</v>
      </c>
      <c r="C588">
        <f t="shared" si="57"/>
        <v>0</v>
      </c>
      <c r="D588">
        <f t="shared" si="58"/>
        <v>1693.4085944977662</v>
      </c>
      <c r="E588">
        <f t="shared" si="59"/>
        <v>-987.54519064168142</v>
      </c>
      <c r="F588">
        <f t="shared" si="60"/>
        <v>0</v>
      </c>
      <c r="G588">
        <f t="shared" si="61"/>
        <v>9480.4338301596581</v>
      </c>
      <c r="H588">
        <f t="shared" si="62"/>
        <v>16256.722507177732</v>
      </c>
    </row>
    <row r="589" spans="2:8" x14ac:dyDescent="0.35">
      <c r="B589">
        <f t="shared" si="56"/>
        <v>53.50000000000049</v>
      </c>
      <c r="C589">
        <f t="shared" si="57"/>
        <v>0</v>
      </c>
      <c r="D589">
        <f t="shared" si="58"/>
        <v>1693.4085944977662</v>
      </c>
      <c r="E589">
        <f t="shared" si="59"/>
        <v>-987.54519064168142</v>
      </c>
      <c r="F589">
        <f t="shared" si="60"/>
        <v>0</v>
      </c>
      <c r="G589">
        <f t="shared" si="61"/>
        <v>9381.6793110954877</v>
      </c>
      <c r="H589">
        <f t="shared" si="62"/>
        <v>16087.381647727951</v>
      </c>
    </row>
    <row r="590" spans="2:8" x14ac:dyDescent="0.35">
      <c r="B590">
        <f t="shared" si="56"/>
        <v>53.600000000000492</v>
      </c>
      <c r="C590">
        <f t="shared" si="57"/>
        <v>0</v>
      </c>
      <c r="D590">
        <f t="shared" si="58"/>
        <v>1693.4085944977662</v>
      </c>
      <c r="E590">
        <f t="shared" si="59"/>
        <v>-987.54519064168142</v>
      </c>
      <c r="F590">
        <f t="shared" si="60"/>
        <v>0</v>
      </c>
      <c r="G590">
        <f t="shared" si="61"/>
        <v>9282.9247920313173</v>
      </c>
      <c r="H590">
        <f t="shared" si="62"/>
        <v>15918.040788278173</v>
      </c>
    </row>
    <row r="591" spans="2:8" x14ac:dyDescent="0.35">
      <c r="B591">
        <f t="shared" si="56"/>
        <v>53.700000000000493</v>
      </c>
      <c r="C591">
        <f t="shared" si="57"/>
        <v>0</v>
      </c>
      <c r="D591">
        <f t="shared" si="58"/>
        <v>1693.4085944977662</v>
      </c>
      <c r="E591">
        <f t="shared" si="59"/>
        <v>-987.54519064168142</v>
      </c>
      <c r="F591">
        <f t="shared" si="60"/>
        <v>0</v>
      </c>
      <c r="G591">
        <f t="shared" si="61"/>
        <v>9184.170272967147</v>
      </c>
      <c r="H591">
        <f t="shared" si="62"/>
        <v>15748.699928828391</v>
      </c>
    </row>
    <row r="592" spans="2:8" x14ac:dyDescent="0.35">
      <c r="B592">
        <f t="shared" si="56"/>
        <v>53.800000000000495</v>
      </c>
      <c r="C592">
        <f t="shared" si="57"/>
        <v>0</v>
      </c>
      <c r="D592">
        <f t="shared" si="58"/>
        <v>1693.4085944977662</v>
      </c>
      <c r="E592">
        <f t="shared" si="59"/>
        <v>-987.54519064168142</v>
      </c>
      <c r="F592">
        <f t="shared" si="60"/>
        <v>0</v>
      </c>
      <c r="G592">
        <f t="shared" si="61"/>
        <v>9085.4157539029784</v>
      </c>
      <c r="H592">
        <f t="shared" si="62"/>
        <v>15579.35906937861</v>
      </c>
    </row>
    <row r="593" spans="2:8" x14ac:dyDescent="0.35">
      <c r="B593">
        <f t="shared" si="56"/>
        <v>53.900000000000496</v>
      </c>
      <c r="C593">
        <f t="shared" si="57"/>
        <v>0</v>
      </c>
      <c r="D593">
        <f t="shared" si="58"/>
        <v>1693.4085944977662</v>
      </c>
      <c r="E593">
        <f t="shared" si="59"/>
        <v>-987.54519064168142</v>
      </c>
      <c r="F593">
        <f t="shared" si="60"/>
        <v>0</v>
      </c>
      <c r="G593">
        <f t="shared" si="61"/>
        <v>8986.661234838808</v>
      </c>
      <c r="H593">
        <f t="shared" si="62"/>
        <v>15410.018209928836</v>
      </c>
    </row>
    <row r="594" spans="2:8" x14ac:dyDescent="0.35">
      <c r="B594">
        <f t="shared" si="56"/>
        <v>54.000000000000497</v>
      </c>
      <c r="C594">
        <f t="shared" si="57"/>
        <v>0</v>
      </c>
      <c r="D594">
        <f t="shared" si="58"/>
        <v>1693.4085944977662</v>
      </c>
      <c r="E594">
        <f t="shared" si="59"/>
        <v>-987.54519064168142</v>
      </c>
      <c r="F594">
        <f t="shared" si="60"/>
        <v>0</v>
      </c>
      <c r="G594">
        <f t="shared" si="61"/>
        <v>8887.9067157746376</v>
      </c>
      <c r="H594">
        <f t="shared" si="62"/>
        <v>15240.677350479054</v>
      </c>
    </row>
    <row r="595" spans="2:8" x14ac:dyDescent="0.35">
      <c r="B595">
        <f t="shared" si="56"/>
        <v>54.100000000000499</v>
      </c>
      <c r="C595">
        <f t="shared" si="57"/>
        <v>0</v>
      </c>
      <c r="D595">
        <f t="shared" si="58"/>
        <v>1693.4085944977662</v>
      </c>
      <c r="E595">
        <f t="shared" si="59"/>
        <v>-987.54519064168142</v>
      </c>
      <c r="F595">
        <f t="shared" si="60"/>
        <v>0</v>
      </c>
      <c r="G595">
        <f t="shared" si="61"/>
        <v>8789.1521967104709</v>
      </c>
      <c r="H595">
        <f t="shared" si="62"/>
        <v>15071.336491029277</v>
      </c>
    </row>
    <row r="596" spans="2:8" x14ac:dyDescent="0.35">
      <c r="B596">
        <f t="shared" si="56"/>
        <v>54.2000000000005</v>
      </c>
      <c r="C596">
        <f t="shared" si="57"/>
        <v>0</v>
      </c>
      <c r="D596">
        <f t="shared" si="58"/>
        <v>1693.4085944977662</v>
      </c>
      <c r="E596">
        <f t="shared" si="59"/>
        <v>-987.54519064168142</v>
      </c>
      <c r="F596">
        <f t="shared" si="60"/>
        <v>0</v>
      </c>
      <c r="G596">
        <f t="shared" si="61"/>
        <v>8690.3976776462987</v>
      </c>
      <c r="H596">
        <f t="shared" si="62"/>
        <v>14901.995631579503</v>
      </c>
    </row>
    <row r="597" spans="2:8" x14ac:dyDescent="0.35">
      <c r="B597">
        <f t="shared" si="56"/>
        <v>54.300000000000502</v>
      </c>
      <c r="C597">
        <f t="shared" si="57"/>
        <v>0</v>
      </c>
      <c r="D597">
        <f t="shared" si="58"/>
        <v>1693.4085944977662</v>
      </c>
      <c r="E597">
        <f t="shared" si="59"/>
        <v>-987.54519064168142</v>
      </c>
      <c r="F597">
        <f t="shared" si="60"/>
        <v>0</v>
      </c>
      <c r="G597">
        <f t="shared" si="61"/>
        <v>8591.6431585821301</v>
      </c>
      <c r="H597">
        <f t="shared" si="62"/>
        <v>14732.654772129721</v>
      </c>
    </row>
    <row r="598" spans="2:8" x14ac:dyDescent="0.35">
      <c r="B598">
        <f t="shared" si="56"/>
        <v>54.400000000000503</v>
      </c>
      <c r="C598">
        <f t="shared" si="57"/>
        <v>0</v>
      </c>
      <c r="D598">
        <f t="shared" si="58"/>
        <v>1693.4085944977662</v>
      </c>
      <c r="E598">
        <f t="shared" si="59"/>
        <v>-987.54519064168142</v>
      </c>
      <c r="F598">
        <f t="shared" si="60"/>
        <v>0</v>
      </c>
      <c r="G598">
        <f t="shared" si="61"/>
        <v>8492.8886395179597</v>
      </c>
      <c r="H598">
        <f t="shared" si="62"/>
        <v>14563.313912679947</v>
      </c>
    </row>
    <row r="599" spans="2:8" x14ac:dyDescent="0.35">
      <c r="B599">
        <f t="shared" si="56"/>
        <v>54.500000000000504</v>
      </c>
      <c r="C599">
        <f t="shared" si="57"/>
        <v>0</v>
      </c>
      <c r="D599">
        <f t="shared" si="58"/>
        <v>1693.4085944977662</v>
      </c>
      <c r="E599">
        <f t="shared" si="59"/>
        <v>-987.54519064168142</v>
      </c>
      <c r="F599">
        <f t="shared" si="60"/>
        <v>0</v>
      </c>
      <c r="G599">
        <f t="shared" si="61"/>
        <v>8394.1341204537912</v>
      </c>
      <c r="H599">
        <f t="shared" si="62"/>
        <v>14393.973053230158</v>
      </c>
    </row>
    <row r="600" spans="2:8" x14ac:dyDescent="0.35">
      <c r="B600">
        <f t="shared" si="56"/>
        <v>54.600000000000506</v>
      </c>
      <c r="C600">
        <f t="shared" si="57"/>
        <v>0</v>
      </c>
      <c r="D600">
        <f t="shared" si="58"/>
        <v>1693.4085944977662</v>
      </c>
      <c r="E600">
        <f t="shared" si="59"/>
        <v>-987.54519064168142</v>
      </c>
      <c r="F600">
        <f t="shared" si="60"/>
        <v>0</v>
      </c>
      <c r="G600">
        <f t="shared" si="61"/>
        <v>8295.3796013896208</v>
      </c>
      <c r="H600">
        <f t="shared" si="62"/>
        <v>14224.63219378038</v>
      </c>
    </row>
    <row r="601" spans="2:8" x14ac:dyDescent="0.35">
      <c r="B601">
        <f t="shared" si="56"/>
        <v>54.700000000000507</v>
      </c>
      <c r="C601">
        <f t="shared" si="57"/>
        <v>0</v>
      </c>
      <c r="D601">
        <f t="shared" si="58"/>
        <v>1693.4085944977662</v>
      </c>
      <c r="E601">
        <f t="shared" si="59"/>
        <v>-987.54519064168142</v>
      </c>
      <c r="F601">
        <f t="shared" si="60"/>
        <v>0</v>
      </c>
      <c r="G601">
        <f t="shared" si="61"/>
        <v>8196.6250823254522</v>
      </c>
      <c r="H601">
        <f t="shared" si="62"/>
        <v>14055.291334330599</v>
      </c>
    </row>
    <row r="602" spans="2:8" x14ac:dyDescent="0.35">
      <c r="B602">
        <f t="shared" si="56"/>
        <v>54.800000000000509</v>
      </c>
      <c r="C602">
        <f t="shared" si="57"/>
        <v>0</v>
      </c>
      <c r="D602">
        <f t="shared" si="58"/>
        <v>1693.4085944977662</v>
      </c>
      <c r="E602">
        <f t="shared" si="59"/>
        <v>-987.54519064168142</v>
      </c>
      <c r="F602">
        <f t="shared" si="60"/>
        <v>0</v>
      </c>
      <c r="G602">
        <f t="shared" si="61"/>
        <v>8097.8705632612819</v>
      </c>
      <c r="H602">
        <f t="shared" si="62"/>
        <v>13885.950474880825</v>
      </c>
    </row>
    <row r="603" spans="2:8" x14ac:dyDescent="0.35">
      <c r="B603">
        <f t="shared" si="56"/>
        <v>54.90000000000051</v>
      </c>
      <c r="C603">
        <f t="shared" si="57"/>
        <v>0</v>
      </c>
      <c r="D603">
        <f t="shared" si="58"/>
        <v>1693.4085944977662</v>
      </c>
      <c r="E603">
        <f t="shared" si="59"/>
        <v>-987.54519064168142</v>
      </c>
      <c r="F603">
        <f t="shared" si="60"/>
        <v>0</v>
      </c>
      <c r="G603">
        <f t="shared" si="61"/>
        <v>7999.1160441971133</v>
      </c>
      <c r="H603">
        <f t="shared" si="62"/>
        <v>13716.609615431043</v>
      </c>
    </row>
    <row r="604" spans="2:8" x14ac:dyDescent="0.35">
      <c r="B604">
        <f t="shared" si="56"/>
        <v>55.000000000000512</v>
      </c>
      <c r="C604">
        <f t="shared" si="57"/>
        <v>0</v>
      </c>
      <c r="D604">
        <f t="shared" si="58"/>
        <v>1693.4085944977662</v>
      </c>
      <c r="E604">
        <f t="shared" si="59"/>
        <v>-987.54519064168142</v>
      </c>
      <c r="F604">
        <f t="shared" si="60"/>
        <v>0</v>
      </c>
      <c r="G604">
        <f t="shared" si="61"/>
        <v>7900.3615251329429</v>
      </c>
      <c r="H604">
        <f t="shared" si="62"/>
        <v>13547.268755981269</v>
      </c>
    </row>
    <row r="605" spans="2:8" x14ac:dyDescent="0.35">
      <c r="B605">
        <f t="shared" si="56"/>
        <v>55.100000000000513</v>
      </c>
      <c r="C605">
        <f t="shared" si="57"/>
        <v>0</v>
      </c>
      <c r="D605">
        <f t="shared" si="58"/>
        <v>1693.4085944977662</v>
      </c>
      <c r="E605">
        <f t="shared" si="59"/>
        <v>-987.54519064168142</v>
      </c>
      <c r="F605">
        <f t="shared" si="60"/>
        <v>0</v>
      </c>
      <c r="G605">
        <f t="shared" si="61"/>
        <v>7801.6070060687744</v>
      </c>
      <c r="H605">
        <f t="shared" si="62"/>
        <v>13377.927896531484</v>
      </c>
    </row>
    <row r="606" spans="2:8" x14ac:dyDescent="0.35">
      <c r="B606">
        <f t="shared" si="56"/>
        <v>55.200000000000514</v>
      </c>
      <c r="C606">
        <f t="shared" si="57"/>
        <v>0</v>
      </c>
      <c r="D606">
        <f t="shared" si="58"/>
        <v>1693.4085944977662</v>
      </c>
      <c r="E606">
        <f t="shared" si="59"/>
        <v>-987.54519064168142</v>
      </c>
      <c r="F606">
        <f t="shared" si="60"/>
        <v>0</v>
      </c>
      <c r="G606">
        <f t="shared" si="61"/>
        <v>7702.852487004604</v>
      </c>
      <c r="H606">
        <f t="shared" si="62"/>
        <v>13208.58703708171</v>
      </c>
    </row>
    <row r="607" spans="2:8" x14ac:dyDescent="0.35">
      <c r="B607">
        <f t="shared" si="56"/>
        <v>55.300000000000516</v>
      </c>
      <c r="C607">
        <f t="shared" si="57"/>
        <v>0</v>
      </c>
      <c r="D607">
        <f t="shared" si="58"/>
        <v>1693.4085944977662</v>
      </c>
      <c r="E607">
        <f t="shared" si="59"/>
        <v>-987.54519064168142</v>
      </c>
      <c r="F607">
        <f t="shared" si="60"/>
        <v>0</v>
      </c>
      <c r="G607">
        <f t="shared" si="61"/>
        <v>7604.0979679404354</v>
      </c>
      <c r="H607">
        <f t="shared" si="62"/>
        <v>13039.246177631929</v>
      </c>
    </row>
    <row r="608" spans="2:8" x14ac:dyDescent="0.35">
      <c r="B608">
        <f t="shared" si="56"/>
        <v>55.400000000000517</v>
      </c>
      <c r="C608">
        <f t="shared" si="57"/>
        <v>0</v>
      </c>
      <c r="D608">
        <f t="shared" si="58"/>
        <v>1693.4085944977662</v>
      </c>
      <c r="E608">
        <f t="shared" si="59"/>
        <v>-987.54519064168142</v>
      </c>
      <c r="F608">
        <f t="shared" si="60"/>
        <v>0</v>
      </c>
      <c r="G608">
        <f t="shared" si="61"/>
        <v>7505.343448876265</v>
      </c>
      <c r="H608">
        <f t="shared" si="62"/>
        <v>12869.905318182155</v>
      </c>
    </row>
    <row r="609" spans="2:8" x14ac:dyDescent="0.35">
      <c r="B609">
        <f t="shared" si="56"/>
        <v>55.500000000000519</v>
      </c>
      <c r="C609">
        <f t="shared" si="57"/>
        <v>0</v>
      </c>
      <c r="D609">
        <f t="shared" si="58"/>
        <v>1693.4085944977662</v>
      </c>
      <c r="E609">
        <f t="shared" si="59"/>
        <v>-987.54519064168142</v>
      </c>
      <c r="F609">
        <f t="shared" si="60"/>
        <v>0</v>
      </c>
      <c r="G609">
        <f t="shared" si="61"/>
        <v>7406.5889298120965</v>
      </c>
      <c r="H609">
        <f t="shared" si="62"/>
        <v>12700.564458732366</v>
      </c>
    </row>
    <row r="610" spans="2:8" x14ac:dyDescent="0.35">
      <c r="B610">
        <f t="shared" si="56"/>
        <v>55.60000000000052</v>
      </c>
      <c r="C610">
        <f t="shared" si="57"/>
        <v>0</v>
      </c>
      <c r="D610">
        <f t="shared" si="58"/>
        <v>1693.4085944977662</v>
      </c>
      <c r="E610">
        <f t="shared" si="59"/>
        <v>-987.54519064168142</v>
      </c>
      <c r="F610">
        <f t="shared" si="60"/>
        <v>0</v>
      </c>
      <c r="G610">
        <f t="shared" si="61"/>
        <v>7307.8344107479261</v>
      </c>
      <c r="H610">
        <f t="shared" si="62"/>
        <v>12531.223599282588</v>
      </c>
    </row>
    <row r="611" spans="2:8" x14ac:dyDescent="0.35">
      <c r="B611">
        <f t="shared" si="56"/>
        <v>55.700000000000522</v>
      </c>
      <c r="C611">
        <f t="shared" si="57"/>
        <v>0</v>
      </c>
      <c r="D611">
        <f t="shared" si="58"/>
        <v>1693.4085944977662</v>
      </c>
      <c r="E611">
        <f t="shared" si="59"/>
        <v>-987.54519064168142</v>
      </c>
      <c r="F611">
        <f t="shared" si="60"/>
        <v>0</v>
      </c>
      <c r="G611">
        <f t="shared" si="61"/>
        <v>7209.0798916837575</v>
      </c>
      <c r="H611">
        <f t="shared" si="62"/>
        <v>12361.882739832814</v>
      </c>
    </row>
    <row r="612" spans="2:8" x14ac:dyDescent="0.35">
      <c r="B612">
        <f t="shared" si="56"/>
        <v>55.800000000000523</v>
      </c>
      <c r="C612">
        <f t="shared" si="57"/>
        <v>0</v>
      </c>
      <c r="D612">
        <f t="shared" si="58"/>
        <v>1693.4085944977662</v>
      </c>
      <c r="E612">
        <f t="shared" si="59"/>
        <v>-987.54519064168142</v>
      </c>
      <c r="F612">
        <f t="shared" si="60"/>
        <v>0</v>
      </c>
      <c r="G612">
        <f t="shared" si="61"/>
        <v>7110.3253726195871</v>
      </c>
      <c r="H612">
        <f t="shared" si="62"/>
        <v>12192.541880383033</v>
      </c>
    </row>
    <row r="613" spans="2:8" x14ac:dyDescent="0.35">
      <c r="B613">
        <f t="shared" si="56"/>
        <v>55.900000000000524</v>
      </c>
      <c r="C613">
        <f t="shared" si="57"/>
        <v>0</v>
      </c>
      <c r="D613">
        <f t="shared" si="58"/>
        <v>1693.4085944977662</v>
      </c>
      <c r="E613">
        <f t="shared" si="59"/>
        <v>-987.54519064168142</v>
      </c>
      <c r="F613">
        <f t="shared" si="60"/>
        <v>0</v>
      </c>
      <c r="G613">
        <f t="shared" si="61"/>
        <v>7011.5708535554168</v>
      </c>
      <c r="H613">
        <f t="shared" si="62"/>
        <v>12023.201020933258</v>
      </c>
    </row>
    <row r="614" spans="2:8" x14ac:dyDescent="0.35">
      <c r="B614">
        <f t="shared" si="56"/>
        <v>56.000000000000526</v>
      </c>
      <c r="C614">
        <f t="shared" si="57"/>
        <v>0</v>
      </c>
      <c r="D614">
        <f t="shared" si="58"/>
        <v>1693.4085944977662</v>
      </c>
      <c r="E614">
        <f t="shared" si="59"/>
        <v>-987.54519064168142</v>
      </c>
      <c r="F614">
        <f t="shared" si="60"/>
        <v>0</v>
      </c>
      <c r="G614">
        <f t="shared" si="61"/>
        <v>6912.8163344912482</v>
      </c>
      <c r="H614">
        <f t="shared" si="62"/>
        <v>11853.860161483473</v>
      </c>
    </row>
    <row r="615" spans="2:8" x14ac:dyDescent="0.35">
      <c r="B615">
        <f t="shared" si="56"/>
        <v>56.100000000000527</v>
      </c>
      <c r="C615">
        <f t="shared" si="57"/>
        <v>0</v>
      </c>
      <c r="D615">
        <f t="shared" si="58"/>
        <v>1693.4085944977662</v>
      </c>
      <c r="E615">
        <f t="shared" si="59"/>
        <v>-987.54519064168142</v>
      </c>
      <c r="F615">
        <f t="shared" si="60"/>
        <v>0</v>
      </c>
      <c r="G615">
        <f t="shared" si="61"/>
        <v>6814.0618154270796</v>
      </c>
      <c r="H615">
        <f t="shared" si="62"/>
        <v>11684.519302033699</v>
      </c>
    </row>
    <row r="616" spans="2:8" x14ac:dyDescent="0.35">
      <c r="B616">
        <f t="shared" si="56"/>
        <v>56.200000000000529</v>
      </c>
      <c r="C616">
        <f t="shared" si="57"/>
        <v>0</v>
      </c>
      <c r="D616">
        <f t="shared" si="58"/>
        <v>1693.4085944977662</v>
      </c>
      <c r="E616">
        <f t="shared" si="59"/>
        <v>-987.54519064168142</v>
      </c>
      <c r="F616">
        <f t="shared" si="60"/>
        <v>0</v>
      </c>
      <c r="G616">
        <f t="shared" si="61"/>
        <v>6715.3072963629093</v>
      </c>
      <c r="H616">
        <f t="shared" si="62"/>
        <v>11515.178442583918</v>
      </c>
    </row>
    <row r="617" spans="2:8" x14ac:dyDescent="0.35">
      <c r="B617">
        <f t="shared" si="56"/>
        <v>56.30000000000053</v>
      </c>
      <c r="C617">
        <f t="shared" si="57"/>
        <v>0</v>
      </c>
      <c r="D617">
        <f t="shared" si="58"/>
        <v>1693.4085944977662</v>
      </c>
      <c r="E617">
        <f t="shared" si="59"/>
        <v>-987.54519064168142</v>
      </c>
      <c r="F617">
        <f t="shared" si="60"/>
        <v>0</v>
      </c>
      <c r="G617">
        <f t="shared" si="61"/>
        <v>6616.5527772987407</v>
      </c>
      <c r="H617">
        <f t="shared" si="62"/>
        <v>11345.837583134144</v>
      </c>
    </row>
    <row r="618" spans="2:8" x14ac:dyDescent="0.35">
      <c r="B618">
        <f t="shared" si="56"/>
        <v>56.400000000000531</v>
      </c>
      <c r="C618">
        <f t="shared" si="57"/>
        <v>0</v>
      </c>
      <c r="D618">
        <f t="shared" si="58"/>
        <v>1693.4085944977662</v>
      </c>
      <c r="E618">
        <f t="shared" si="59"/>
        <v>-987.54519064168142</v>
      </c>
      <c r="F618">
        <f t="shared" si="60"/>
        <v>0</v>
      </c>
      <c r="G618">
        <f t="shared" si="61"/>
        <v>6517.7982582345685</v>
      </c>
      <c r="H618">
        <f t="shared" si="62"/>
        <v>11176.496723684362</v>
      </c>
    </row>
    <row r="619" spans="2:8" x14ac:dyDescent="0.35">
      <c r="B619">
        <f t="shared" ref="B619:B682" si="63">B618+0.1</f>
        <v>56.500000000000533</v>
      </c>
      <c r="C619">
        <f t="shared" si="57"/>
        <v>0</v>
      </c>
      <c r="D619">
        <f t="shared" si="58"/>
        <v>1693.4085944977662</v>
      </c>
      <c r="E619">
        <f t="shared" si="59"/>
        <v>-987.54519064168142</v>
      </c>
      <c r="F619">
        <f t="shared" si="60"/>
        <v>0</v>
      </c>
      <c r="G619">
        <f t="shared" si="61"/>
        <v>6419.0437391703999</v>
      </c>
      <c r="H619">
        <f t="shared" si="62"/>
        <v>11007.155864234584</v>
      </c>
    </row>
    <row r="620" spans="2:8" x14ac:dyDescent="0.35">
      <c r="B620">
        <f t="shared" si="63"/>
        <v>56.600000000000534</v>
      </c>
      <c r="C620">
        <f t="shared" si="57"/>
        <v>0</v>
      </c>
      <c r="D620">
        <f t="shared" si="58"/>
        <v>1693.4085944977662</v>
      </c>
      <c r="E620">
        <f t="shared" si="59"/>
        <v>-987.54519064168142</v>
      </c>
      <c r="F620">
        <f t="shared" si="60"/>
        <v>0</v>
      </c>
      <c r="G620">
        <f t="shared" si="61"/>
        <v>6320.2892201062314</v>
      </c>
      <c r="H620">
        <f t="shared" si="62"/>
        <v>10837.815004784796</v>
      </c>
    </row>
    <row r="621" spans="2:8" x14ac:dyDescent="0.35">
      <c r="B621">
        <f t="shared" si="63"/>
        <v>56.700000000000536</v>
      </c>
      <c r="C621">
        <f t="shared" si="57"/>
        <v>0</v>
      </c>
      <c r="D621">
        <f t="shared" si="58"/>
        <v>1693.4085944977662</v>
      </c>
      <c r="E621">
        <f t="shared" si="59"/>
        <v>-987.54519064168142</v>
      </c>
      <c r="F621">
        <f t="shared" si="60"/>
        <v>0</v>
      </c>
      <c r="G621">
        <f t="shared" si="61"/>
        <v>6221.534701042061</v>
      </c>
      <c r="H621">
        <f t="shared" si="62"/>
        <v>10668.474145335022</v>
      </c>
    </row>
    <row r="622" spans="2:8" x14ac:dyDescent="0.35">
      <c r="B622">
        <f t="shared" si="63"/>
        <v>56.800000000000537</v>
      </c>
      <c r="C622">
        <f t="shared" si="57"/>
        <v>0</v>
      </c>
      <c r="D622">
        <f t="shared" si="58"/>
        <v>1693.4085944977662</v>
      </c>
      <c r="E622">
        <f t="shared" si="59"/>
        <v>-987.54519064168142</v>
      </c>
      <c r="F622">
        <f t="shared" si="60"/>
        <v>0</v>
      </c>
      <c r="G622">
        <f t="shared" si="61"/>
        <v>6122.7801819778924</v>
      </c>
      <c r="H622">
        <f t="shared" si="62"/>
        <v>10499.13328588524</v>
      </c>
    </row>
    <row r="623" spans="2:8" x14ac:dyDescent="0.35">
      <c r="B623">
        <f t="shared" si="63"/>
        <v>56.900000000000539</v>
      </c>
      <c r="C623">
        <f t="shared" si="57"/>
        <v>0</v>
      </c>
      <c r="D623">
        <f t="shared" si="58"/>
        <v>1693.4085944977662</v>
      </c>
      <c r="E623">
        <f t="shared" si="59"/>
        <v>-987.54519064168142</v>
      </c>
      <c r="F623">
        <f t="shared" si="60"/>
        <v>0</v>
      </c>
      <c r="G623">
        <f t="shared" si="61"/>
        <v>6024.025662913722</v>
      </c>
      <c r="H623">
        <f t="shared" si="62"/>
        <v>10329.792426435466</v>
      </c>
    </row>
    <row r="624" spans="2:8" x14ac:dyDescent="0.35">
      <c r="B624">
        <f t="shared" si="63"/>
        <v>57.00000000000054</v>
      </c>
      <c r="C624">
        <f t="shared" si="57"/>
        <v>0</v>
      </c>
      <c r="D624">
        <f t="shared" si="58"/>
        <v>1693.4085944977662</v>
      </c>
      <c r="E624">
        <f t="shared" si="59"/>
        <v>-987.54519064168142</v>
      </c>
      <c r="F624">
        <f t="shared" si="60"/>
        <v>0</v>
      </c>
      <c r="G624">
        <f t="shared" si="61"/>
        <v>5925.2711438495517</v>
      </c>
      <c r="H624">
        <f t="shared" si="62"/>
        <v>10160.451566985681</v>
      </c>
    </row>
    <row r="625" spans="2:8" x14ac:dyDescent="0.35">
      <c r="B625">
        <f t="shared" si="63"/>
        <v>57.100000000000541</v>
      </c>
      <c r="C625">
        <f t="shared" si="57"/>
        <v>0</v>
      </c>
      <c r="D625">
        <f t="shared" si="58"/>
        <v>1693.4085944977662</v>
      </c>
      <c r="E625">
        <f t="shared" si="59"/>
        <v>-987.54519064168142</v>
      </c>
      <c r="F625">
        <f t="shared" si="60"/>
        <v>0</v>
      </c>
      <c r="G625">
        <f t="shared" si="61"/>
        <v>5826.5166247853813</v>
      </c>
      <c r="H625">
        <f t="shared" si="62"/>
        <v>9991.1107075359068</v>
      </c>
    </row>
    <row r="626" spans="2:8" x14ac:dyDescent="0.35">
      <c r="B626">
        <f t="shared" si="63"/>
        <v>57.200000000000543</v>
      </c>
      <c r="C626">
        <f t="shared" si="57"/>
        <v>0</v>
      </c>
      <c r="D626">
        <f t="shared" si="58"/>
        <v>1693.4085944977662</v>
      </c>
      <c r="E626">
        <f t="shared" si="59"/>
        <v>-987.54519064168142</v>
      </c>
      <c r="F626">
        <f t="shared" si="60"/>
        <v>0</v>
      </c>
      <c r="G626">
        <f t="shared" si="61"/>
        <v>5727.7621057212127</v>
      </c>
      <c r="H626">
        <f t="shared" si="62"/>
        <v>9821.7698480861254</v>
      </c>
    </row>
    <row r="627" spans="2:8" x14ac:dyDescent="0.35">
      <c r="B627">
        <f t="shared" si="63"/>
        <v>57.300000000000544</v>
      </c>
      <c r="C627">
        <f t="shared" si="57"/>
        <v>0</v>
      </c>
      <c r="D627">
        <f t="shared" si="58"/>
        <v>1693.4085944977662</v>
      </c>
      <c r="E627">
        <f t="shared" si="59"/>
        <v>-987.54519064168142</v>
      </c>
      <c r="F627">
        <f t="shared" si="60"/>
        <v>0</v>
      </c>
      <c r="G627">
        <f t="shared" si="61"/>
        <v>5629.0075866570442</v>
      </c>
      <c r="H627">
        <f t="shared" si="62"/>
        <v>9652.4289886363513</v>
      </c>
    </row>
    <row r="628" spans="2:8" x14ac:dyDescent="0.35">
      <c r="B628">
        <f t="shared" si="63"/>
        <v>57.400000000000546</v>
      </c>
      <c r="C628">
        <f t="shared" si="57"/>
        <v>0</v>
      </c>
      <c r="D628">
        <f t="shared" si="58"/>
        <v>1693.4085944977662</v>
      </c>
      <c r="E628">
        <f t="shared" si="59"/>
        <v>-987.54519064168142</v>
      </c>
      <c r="F628">
        <f t="shared" si="60"/>
        <v>0</v>
      </c>
      <c r="G628">
        <f t="shared" si="61"/>
        <v>5530.2530675928756</v>
      </c>
      <c r="H628">
        <f t="shared" si="62"/>
        <v>9483.0881291865699</v>
      </c>
    </row>
    <row r="629" spans="2:8" x14ac:dyDescent="0.35">
      <c r="B629">
        <f t="shared" si="63"/>
        <v>57.500000000000547</v>
      </c>
      <c r="C629">
        <f t="shared" si="57"/>
        <v>0</v>
      </c>
      <c r="D629">
        <f t="shared" si="58"/>
        <v>1693.4085944977662</v>
      </c>
      <c r="E629">
        <f t="shared" si="59"/>
        <v>-987.54519064168142</v>
      </c>
      <c r="F629">
        <f t="shared" si="60"/>
        <v>0</v>
      </c>
      <c r="G629">
        <f t="shared" si="61"/>
        <v>5431.4985485287034</v>
      </c>
      <c r="H629">
        <f t="shared" si="62"/>
        <v>9313.7472697367921</v>
      </c>
    </row>
    <row r="630" spans="2:8" x14ac:dyDescent="0.35">
      <c r="B630">
        <f t="shared" si="63"/>
        <v>57.600000000000549</v>
      </c>
      <c r="C630">
        <f t="shared" si="57"/>
        <v>0</v>
      </c>
      <c r="D630">
        <f t="shared" si="58"/>
        <v>1693.4085944977662</v>
      </c>
      <c r="E630">
        <f t="shared" si="59"/>
        <v>-987.54519064168142</v>
      </c>
      <c r="F630">
        <f t="shared" si="60"/>
        <v>0</v>
      </c>
      <c r="G630">
        <f t="shared" si="61"/>
        <v>5332.7440294645348</v>
      </c>
      <c r="H630">
        <f t="shared" si="62"/>
        <v>9144.4064102870034</v>
      </c>
    </row>
    <row r="631" spans="2:8" x14ac:dyDescent="0.35">
      <c r="B631">
        <f t="shared" si="63"/>
        <v>57.70000000000055</v>
      </c>
      <c r="C631">
        <f t="shared" ref="C631:C684" si="64">IF(B631&lt;$B$41,0,IF(AND($B$41&lt;=B631,B631&lt;$B$41+$G$8),$B$15,$B$15+$B$12))</f>
        <v>0</v>
      </c>
      <c r="D631">
        <f t="shared" ref="D631:D684" si="65">IF(B631&lt;$B$41,$B$13,IF(AND($B$41&lt;=B631,B631&lt;$B$41+$G$8),$B$13+$B$16,$B$13+$B$16+$B$10))</f>
        <v>1693.4085944977662</v>
      </c>
      <c r="E631">
        <f t="shared" ref="E631:E684" si="66">IF(B631&lt;$B$41,$B$14,IF(AND($B$41&lt;=B631,B631&lt;$B$41+$G$8),$B$14+$B$17,$B$14+$B$17+$B$11))</f>
        <v>-987.54519064168142</v>
      </c>
      <c r="F631">
        <f t="shared" ref="F631:F685" si="67">IF(B631&lt;$B$41,-$G$6*$B$13,IF(AND($B$41&lt;=B631,B631&lt;$B$41+$G$8),-$G$6*$B$13,-$G$6*$B$13-$G$5*$B$10))</f>
        <v>0</v>
      </c>
      <c r="G631">
        <f t="shared" ref="G631:G684" si="68">IF(B631&lt;$B$41,$B$14*B631,IF(AND($B$41&lt;=B631,B631&lt;$B$41+$G$8),$B$14*B631-(-B631+$B$41)*$B$17,$B$14*B631-(-B631+$B$41)*$B$17-(-B631+$B$41+$G$8)*$B$11+$G$5*$B$12))</f>
        <v>5233.9895104003645</v>
      </c>
      <c r="H631">
        <f t="shared" ref="H631:H684" si="69">IF(B631&lt;$B$41,-$B$13*B631,IF(AND($B$41&lt;=B631,B631&lt;=$B$41+$G$8),-$B$13*B631+(-B631+B618)*B593,-$B$13*B631+(-B631+$B$41)*$B$16+(-B631+$B$41+$G$8)*$B$10))</f>
        <v>8975.0655508372292</v>
      </c>
    </row>
    <row r="632" spans="2:8" x14ac:dyDescent="0.35">
      <c r="B632">
        <f t="shared" si="63"/>
        <v>57.800000000000551</v>
      </c>
      <c r="C632">
        <f t="shared" si="64"/>
        <v>0</v>
      </c>
      <c r="D632">
        <f t="shared" si="65"/>
        <v>1693.4085944977662</v>
      </c>
      <c r="E632">
        <f t="shared" si="66"/>
        <v>-987.54519064168142</v>
      </c>
      <c r="F632">
        <f t="shared" si="67"/>
        <v>0</v>
      </c>
      <c r="G632">
        <f t="shared" si="68"/>
        <v>5135.2349913361959</v>
      </c>
      <c r="H632">
        <f t="shared" si="69"/>
        <v>8805.7246913874551</v>
      </c>
    </row>
    <row r="633" spans="2:8" x14ac:dyDescent="0.35">
      <c r="B633">
        <f t="shared" si="63"/>
        <v>57.900000000000553</v>
      </c>
      <c r="C633">
        <f t="shared" si="64"/>
        <v>0</v>
      </c>
      <c r="D633">
        <f t="shared" si="65"/>
        <v>1693.4085944977662</v>
      </c>
      <c r="E633">
        <f t="shared" si="66"/>
        <v>-987.54519064168142</v>
      </c>
      <c r="F633">
        <f t="shared" si="67"/>
        <v>0</v>
      </c>
      <c r="G633">
        <f t="shared" si="68"/>
        <v>5036.4804722720273</v>
      </c>
      <c r="H633">
        <f t="shared" si="69"/>
        <v>8636.3838319376737</v>
      </c>
    </row>
    <row r="634" spans="2:8" x14ac:dyDescent="0.35">
      <c r="B634">
        <f t="shared" si="63"/>
        <v>58.000000000000554</v>
      </c>
      <c r="C634">
        <f t="shared" si="64"/>
        <v>0</v>
      </c>
      <c r="D634">
        <f t="shared" si="65"/>
        <v>1693.4085944977662</v>
      </c>
      <c r="E634">
        <f t="shared" si="66"/>
        <v>-987.54519064168142</v>
      </c>
      <c r="F634">
        <f t="shared" si="67"/>
        <v>0</v>
      </c>
      <c r="G634">
        <f t="shared" si="68"/>
        <v>4937.7259532078588</v>
      </c>
      <c r="H634">
        <f t="shared" si="69"/>
        <v>8467.0429724878959</v>
      </c>
    </row>
    <row r="635" spans="2:8" x14ac:dyDescent="0.35">
      <c r="B635">
        <f t="shared" si="63"/>
        <v>58.100000000000556</v>
      </c>
      <c r="C635">
        <f t="shared" si="64"/>
        <v>0</v>
      </c>
      <c r="D635">
        <f t="shared" si="65"/>
        <v>1693.4085944977662</v>
      </c>
      <c r="E635">
        <f t="shared" si="66"/>
        <v>-987.54519064168142</v>
      </c>
      <c r="F635">
        <f t="shared" si="67"/>
        <v>0</v>
      </c>
      <c r="G635">
        <f t="shared" si="68"/>
        <v>4838.9714341436866</v>
      </c>
      <c r="H635">
        <f t="shared" si="69"/>
        <v>8297.7021130381145</v>
      </c>
    </row>
    <row r="636" spans="2:8" x14ac:dyDescent="0.35">
      <c r="B636">
        <f t="shared" si="63"/>
        <v>58.200000000000557</v>
      </c>
      <c r="C636">
        <f t="shared" si="64"/>
        <v>0</v>
      </c>
      <c r="D636">
        <f t="shared" si="65"/>
        <v>1693.4085944977662</v>
      </c>
      <c r="E636">
        <f t="shared" si="66"/>
        <v>-987.54519064168142</v>
      </c>
      <c r="F636">
        <f t="shared" si="67"/>
        <v>0</v>
      </c>
      <c r="G636">
        <f t="shared" si="68"/>
        <v>4740.216915079518</v>
      </c>
      <c r="H636">
        <f t="shared" si="69"/>
        <v>8128.3612535883403</v>
      </c>
    </row>
    <row r="637" spans="2:8" x14ac:dyDescent="0.35">
      <c r="B637">
        <f t="shared" si="63"/>
        <v>58.300000000000558</v>
      </c>
      <c r="C637">
        <f t="shared" si="64"/>
        <v>0</v>
      </c>
      <c r="D637">
        <f t="shared" si="65"/>
        <v>1693.4085944977662</v>
      </c>
      <c r="E637">
        <f t="shared" si="66"/>
        <v>-987.54519064168142</v>
      </c>
      <c r="F637">
        <f t="shared" si="67"/>
        <v>0</v>
      </c>
      <c r="G637">
        <f t="shared" si="68"/>
        <v>4641.4623960153476</v>
      </c>
      <c r="H637">
        <f t="shared" si="69"/>
        <v>7959.0203941385589</v>
      </c>
    </row>
    <row r="638" spans="2:8" x14ac:dyDescent="0.35">
      <c r="B638">
        <f t="shared" si="63"/>
        <v>58.40000000000056</v>
      </c>
      <c r="C638">
        <f t="shared" si="64"/>
        <v>0</v>
      </c>
      <c r="D638">
        <f t="shared" si="65"/>
        <v>1693.4085944977662</v>
      </c>
      <c r="E638">
        <f t="shared" si="66"/>
        <v>-987.54519064168142</v>
      </c>
      <c r="F638">
        <f t="shared" si="67"/>
        <v>0</v>
      </c>
      <c r="G638">
        <f t="shared" si="68"/>
        <v>4542.7078769511791</v>
      </c>
      <c r="H638">
        <f t="shared" si="69"/>
        <v>7789.6795346887848</v>
      </c>
    </row>
    <row r="639" spans="2:8" x14ac:dyDescent="0.35">
      <c r="B639">
        <f t="shared" si="63"/>
        <v>58.500000000000561</v>
      </c>
      <c r="C639">
        <f t="shared" si="64"/>
        <v>0</v>
      </c>
      <c r="D639">
        <f t="shared" si="65"/>
        <v>1693.4085944977662</v>
      </c>
      <c r="E639">
        <f t="shared" si="66"/>
        <v>-987.54519064168142</v>
      </c>
      <c r="F639">
        <f t="shared" si="67"/>
        <v>0</v>
      </c>
      <c r="G639">
        <f t="shared" si="68"/>
        <v>4443.9533578870069</v>
      </c>
      <c r="H639">
        <f t="shared" si="69"/>
        <v>7620.3386752389997</v>
      </c>
    </row>
    <row r="640" spans="2:8" x14ac:dyDescent="0.35">
      <c r="B640">
        <f t="shared" si="63"/>
        <v>58.600000000000563</v>
      </c>
      <c r="C640">
        <f t="shared" si="64"/>
        <v>0</v>
      </c>
      <c r="D640">
        <f t="shared" si="65"/>
        <v>1693.4085944977662</v>
      </c>
      <c r="E640">
        <f t="shared" si="66"/>
        <v>-987.54519064168142</v>
      </c>
      <c r="F640">
        <f t="shared" si="67"/>
        <v>0</v>
      </c>
      <c r="G640">
        <f t="shared" si="68"/>
        <v>4345.1988388228419</v>
      </c>
      <c r="H640">
        <f t="shared" si="69"/>
        <v>7450.9978157892256</v>
      </c>
    </row>
    <row r="641" spans="2:8" x14ac:dyDescent="0.35">
      <c r="B641">
        <f t="shared" si="63"/>
        <v>58.700000000000564</v>
      </c>
      <c r="C641">
        <f t="shared" si="64"/>
        <v>0</v>
      </c>
      <c r="D641">
        <f t="shared" si="65"/>
        <v>1693.4085944977662</v>
      </c>
      <c r="E641">
        <f t="shared" si="66"/>
        <v>-987.54519064168142</v>
      </c>
      <c r="F641">
        <f t="shared" si="67"/>
        <v>0</v>
      </c>
      <c r="G641">
        <f t="shared" si="68"/>
        <v>4246.4443197586697</v>
      </c>
      <c r="H641">
        <f t="shared" si="69"/>
        <v>7281.6569563394369</v>
      </c>
    </row>
    <row r="642" spans="2:8" x14ac:dyDescent="0.35">
      <c r="B642">
        <f t="shared" si="63"/>
        <v>58.800000000000566</v>
      </c>
      <c r="C642">
        <f t="shared" si="64"/>
        <v>0</v>
      </c>
      <c r="D642">
        <f t="shared" si="65"/>
        <v>1693.4085944977662</v>
      </c>
      <c r="E642">
        <f t="shared" si="66"/>
        <v>-987.54519064168142</v>
      </c>
      <c r="F642">
        <f t="shared" si="67"/>
        <v>0</v>
      </c>
      <c r="G642">
        <f t="shared" si="68"/>
        <v>4147.6898006945012</v>
      </c>
      <c r="H642">
        <f t="shared" si="69"/>
        <v>7112.3160968896627</v>
      </c>
    </row>
    <row r="643" spans="2:8" x14ac:dyDescent="0.35">
      <c r="B643">
        <f t="shared" si="63"/>
        <v>58.900000000000567</v>
      </c>
      <c r="C643">
        <f t="shared" si="64"/>
        <v>0</v>
      </c>
      <c r="D643">
        <f t="shared" si="65"/>
        <v>1693.4085944977662</v>
      </c>
      <c r="E643">
        <f t="shared" si="66"/>
        <v>-987.54519064168142</v>
      </c>
      <c r="F643">
        <f t="shared" si="67"/>
        <v>0</v>
      </c>
      <c r="G643">
        <f t="shared" si="68"/>
        <v>4048.9352816303326</v>
      </c>
      <c r="H643">
        <f t="shared" si="69"/>
        <v>6942.9752374398813</v>
      </c>
    </row>
    <row r="644" spans="2:8" x14ac:dyDescent="0.35">
      <c r="B644">
        <f t="shared" si="63"/>
        <v>59.000000000000568</v>
      </c>
      <c r="C644">
        <f t="shared" si="64"/>
        <v>0</v>
      </c>
      <c r="D644">
        <f t="shared" si="65"/>
        <v>1693.4085944977662</v>
      </c>
      <c r="E644">
        <f t="shared" si="66"/>
        <v>-987.54519064168142</v>
      </c>
      <c r="F644">
        <f t="shared" si="67"/>
        <v>0</v>
      </c>
      <c r="G644">
        <f t="shared" si="68"/>
        <v>3950.180762566164</v>
      </c>
      <c r="H644">
        <f t="shared" si="69"/>
        <v>6773.6343779901072</v>
      </c>
    </row>
    <row r="645" spans="2:8" x14ac:dyDescent="0.35">
      <c r="B645">
        <f t="shared" si="63"/>
        <v>59.10000000000057</v>
      </c>
      <c r="C645">
        <f t="shared" si="64"/>
        <v>0</v>
      </c>
      <c r="D645">
        <f t="shared" si="65"/>
        <v>1693.4085944977662</v>
      </c>
      <c r="E645">
        <f t="shared" si="66"/>
        <v>-987.54519064168142</v>
      </c>
      <c r="F645">
        <f t="shared" si="67"/>
        <v>0</v>
      </c>
      <c r="G645">
        <f t="shared" si="68"/>
        <v>3851.4262435019918</v>
      </c>
      <c r="H645">
        <f t="shared" si="69"/>
        <v>6604.2935185403257</v>
      </c>
    </row>
    <row r="646" spans="2:8" x14ac:dyDescent="0.35">
      <c r="B646">
        <f t="shared" si="63"/>
        <v>59.200000000000571</v>
      </c>
      <c r="C646">
        <f t="shared" si="64"/>
        <v>0</v>
      </c>
      <c r="D646">
        <f t="shared" si="65"/>
        <v>1693.4085944977662</v>
      </c>
      <c r="E646">
        <f t="shared" si="66"/>
        <v>-987.54519064168142</v>
      </c>
      <c r="F646">
        <f t="shared" si="67"/>
        <v>0</v>
      </c>
      <c r="G646">
        <f t="shared" si="68"/>
        <v>3752.6717244378233</v>
      </c>
      <c r="H646">
        <f t="shared" si="69"/>
        <v>6434.9526590905443</v>
      </c>
    </row>
    <row r="647" spans="2:8" x14ac:dyDescent="0.35">
      <c r="B647">
        <f t="shared" si="63"/>
        <v>59.300000000000573</v>
      </c>
      <c r="C647">
        <f t="shared" si="64"/>
        <v>0</v>
      </c>
      <c r="D647">
        <f t="shared" si="65"/>
        <v>1693.4085944977662</v>
      </c>
      <c r="E647">
        <f t="shared" si="66"/>
        <v>-987.54519064168142</v>
      </c>
      <c r="F647">
        <f t="shared" si="67"/>
        <v>0</v>
      </c>
      <c r="G647">
        <f t="shared" si="68"/>
        <v>3653.9172053736511</v>
      </c>
      <c r="H647">
        <f t="shared" si="69"/>
        <v>6265.6117996407629</v>
      </c>
    </row>
    <row r="648" spans="2:8" x14ac:dyDescent="0.35">
      <c r="B648">
        <f t="shared" si="63"/>
        <v>59.400000000000574</v>
      </c>
      <c r="C648">
        <f t="shared" si="64"/>
        <v>0</v>
      </c>
      <c r="D648">
        <f t="shared" si="65"/>
        <v>1693.4085944977662</v>
      </c>
      <c r="E648">
        <f t="shared" si="66"/>
        <v>-987.54519064168142</v>
      </c>
      <c r="F648">
        <f t="shared" si="67"/>
        <v>0</v>
      </c>
      <c r="G648">
        <f t="shared" si="68"/>
        <v>3555.1626863094825</v>
      </c>
      <c r="H648">
        <f t="shared" si="69"/>
        <v>6096.2709401909888</v>
      </c>
    </row>
    <row r="649" spans="2:8" x14ac:dyDescent="0.35">
      <c r="B649">
        <f t="shared" si="63"/>
        <v>59.500000000000576</v>
      </c>
      <c r="C649">
        <f t="shared" si="64"/>
        <v>0</v>
      </c>
      <c r="D649">
        <f t="shared" si="65"/>
        <v>1693.4085944977662</v>
      </c>
      <c r="E649">
        <f t="shared" si="66"/>
        <v>-987.54519064168142</v>
      </c>
      <c r="F649">
        <f t="shared" si="67"/>
        <v>0</v>
      </c>
      <c r="G649">
        <f t="shared" si="68"/>
        <v>3456.408167245314</v>
      </c>
      <c r="H649">
        <f t="shared" si="69"/>
        <v>5926.9300807412073</v>
      </c>
    </row>
    <row r="650" spans="2:8" x14ac:dyDescent="0.35">
      <c r="B650">
        <f t="shared" si="63"/>
        <v>59.600000000000577</v>
      </c>
      <c r="C650">
        <f t="shared" si="64"/>
        <v>0</v>
      </c>
      <c r="D650">
        <f t="shared" si="65"/>
        <v>1693.4085944977662</v>
      </c>
      <c r="E650">
        <f t="shared" si="66"/>
        <v>-987.54519064168142</v>
      </c>
      <c r="F650">
        <f t="shared" si="67"/>
        <v>0</v>
      </c>
      <c r="G650">
        <f t="shared" si="68"/>
        <v>3357.6536481811454</v>
      </c>
      <c r="H650">
        <f t="shared" si="69"/>
        <v>5757.5892212914332</v>
      </c>
    </row>
    <row r="651" spans="2:8" x14ac:dyDescent="0.35">
      <c r="B651">
        <f t="shared" si="63"/>
        <v>59.700000000000578</v>
      </c>
      <c r="C651">
        <f t="shared" si="64"/>
        <v>0</v>
      </c>
      <c r="D651">
        <f t="shared" si="65"/>
        <v>1693.4085944977662</v>
      </c>
      <c r="E651">
        <f t="shared" si="66"/>
        <v>-987.54519064168142</v>
      </c>
      <c r="F651">
        <f t="shared" si="67"/>
        <v>0</v>
      </c>
      <c r="G651">
        <f t="shared" si="68"/>
        <v>3258.8991291169768</v>
      </c>
      <c r="H651">
        <f t="shared" si="69"/>
        <v>5588.2483618416591</v>
      </c>
    </row>
    <row r="652" spans="2:8" x14ac:dyDescent="0.35">
      <c r="B652">
        <f t="shared" si="63"/>
        <v>59.80000000000058</v>
      </c>
      <c r="C652">
        <f t="shared" si="64"/>
        <v>0</v>
      </c>
      <c r="D652">
        <f t="shared" si="65"/>
        <v>1693.4085944977662</v>
      </c>
      <c r="E652">
        <f t="shared" si="66"/>
        <v>-987.54519064168142</v>
      </c>
      <c r="F652">
        <f t="shared" si="67"/>
        <v>0</v>
      </c>
      <c r="G652">
        <f t="shared" si="68"/>
        <v>3160.1446100528046</v>
      </c>
      <c r="H652">
        <f t="shared" si="69"/>
        <v>5418.9075023918704</v>
      </c>
    </row>
    <row r="653" spans="2:8" x14ac:dyDescent="0.35">
      <c r="B653">
        <f t="shared" si="63"/>
        <v>59.900000000000581</v>
      </c>
      <c r="C653">
        <f t="shared" si="64"/>
        <v>0</v>
      </c>
      <c r="D653">
        <f t="shared" si="65"/>
        <v>1693.4085944977662</v>
      </c>
      <c r="E653">
        <f t="shared" si="66"/>
        <v>-987.54519064168142</v>
      </c>
      <c r="F653">
        <f t="shared" si="67"/>
        <v>0</v>
      </c>
      <c r="G653">
        <f t="shared" si="68"/>
        <v>3061.3900909886361</v>
      </c>
      <c r="H653">
        <f t="shared" si="69"/>
        <v>5249.5666429420962</v>
      </c>
    </row>
    <row r="654" spans="2:8" x14ac:dyDescent="0.35">
      <c r="B654">
        <f t="shared" si="63"/>
        <v>60.000000000000583</v>
      </c>
      <c r="C654">
        <f t="shared" si="64"/>
        <v>0</v>
      </c>
      <c r="D654">
        <f t="shared" si="65"/>
        <v>1693.4085944977662</v>
      </c>
      <c r="E654">
        <f t="shared" si="66"/>
        <v>-987.54519064168142</v>
      </c>
      <c r="F654">
        <f t="shared" si="67"/>
        <v>0</v>
      </c>
      <c r="G654">
        <f t="shared" si="68"/>
        <v>2962.6355719244639</v>
      </c>
      <c r="H654">
        <f t="shared" si="69"/>
        <v>5080.2257834923148</v>
      </c>
    </row>
    <row r="655" spans="2:8" x14ac:dyDescent="0.35">
      <c r="B655">
        <f t="shared" si="63"/>
        <v>60.100000000000584</v>
      </c>
      <c r="C655">
        <f t="shared" si="64"/>
        <v>0</v>
      </c>
      <c r="D655">
        <f t="shared" si="65"/>
        <v>1693.4085944977662</v>
      </c>
      <c r="E655">
        <f t="shared" si="66"/>
        <v>-987.54519064168142</v>
      </c>
      <c r="F655">
        <f t="shared" si="67"/>
        <v>0</v>
      </c>
      <c r="G655">
        <f t="shared" si="68"/>
        <v>2863.8810528602953</v>
      </c>
      <c r="H655">
        <f t="shared" si="69"/>
        <v>4910.8849240425334</v>
      </c>
    </row>
    <row r="656" spans="2:8" x14ac:dyDescent="0.35">
      <c r="B656">
        <f t="shared" si="63"/>
        <v>60.200000000000585</v>
      </c>
      <c r="C656">
        <f t="shared" si="64"/>
        <v>0</v>
      </c>
      <c r="D656">
        <f t="shared" si="65"/>
        <v>1693.4085944977662</v>
      </c>
      <c r="E656">
        <f t="shared" si="66"/>
        <v>-987.54519064168142</v>
      </c>
      <c r="F656">
        <f t="shared" si="67"/>
        <v>0</v>
      </c>
      <c r="G656">
        <f t="shared" si="68"/>
        <v>2765.1265337961268</v>
      </c>
      <c r="H656">
        <f t="shared" si="69"/>
        <v>4741.544064592752</v>
      </c>
    </row>
    <row r="657" spans="2:8" x14ac:dyDescent="0.35">
      <c r="B657">
        <f t="shared" si="63"/>
        <v>60.300000000000587</v>
      </c>
      <c r="C657">
        <f t="shared" si="64"/>
        <v>0</v>
      </c>
      <c r="D657">
        <f t="shared" si="65"/>
        <v>1693.4085944977662</v>
      </c>
      <c r="E657">
        <f t="shared" si="66"/>
        <v>-987.54519064168142</v>
      </c>
      <c r="F657">
        <f t="shared" si="67"/>
        <v>0</v>
      </c>
      <c r="G657">
        <f t="shared" si="68"/>
        <v>2666.3720147319582</v>
      </c>
      <c r="H657">
        <f t="shared" si="69"/>
        <v>4572.2032051429778</v>
      </c>
    </row>
    <row r="658" spans="2:8" x14ac:dyDescent="0.35">
      <c r="B658">
        <f t="shared" si="63"/>
        <v>60.400000000000588</v>
      </c>
      <c r="C658">
        <f t="shared" si="64"/>
        <v>0</v>
      </c>
      <c r="D658">
        <f t="shared" si="65"/>
        <v>1693.4085944977662</v>
      </c>
      <c r="E658">
        <f t="shared" si="66"/>
        <v>-987.54519064168142</v>
      </c>
      <c r="F658">
        <f t="shared" si="67"/>
        <v>0</v>
      </c>
      <c r="G658">
        <f t="shared" si="68"/>
        <v>2567.617495667786</v>
      </c>
      <c r="H658">
        <f t="shared" si="69"/>
        <v>4402.8623456931964</v>
      </c>
    </row>
    <row r="659" spans="2:8" x14ac:dyDescent="0.35">
      <c r="B659">
        <f t="shared" si="63"/>
        <v>60.50000000000059</v>
      </c>
      <c r="C659">
        <f t="shared" si="64"/>
        <v>0</v>
      </c>
      <c r="D659">
        <f t="shared" si="65"/>
        <v>1693.4085944977662</v>
      </c>
      <c r="E659">
        <f t="shared" si="66"/>
        <v>-987.54519064168142</v>
      </c>
      <c r="F659">
        <f t="shared" si="67"/>
        <v>0</v>
      </c>
      <c r="G659">
        <f t="shared" si="68"/>
        <v>2468.8629766036211</v>
      </c>
      <c r="H659">
        <f t="shared" si="69"/>
        <v>4233.5214862434223</v>
      </c>
    </row>
    <row r="660" spans="2:8" x14ac:dyDescent="0.35">
      <c r="B660">
        <f t="shared" si="63"/>
        <v>60.600000000000591</v>
      </c>
      <c r="C660">
        <f t="shared" si="64"/>
        <v>0</v>
      </c>
      <c r="D660">
        <f t="shared" si="65"/>
        <v>1693.4085944977662</v>
      </c>
      <c r="E660">
        <f t="shared" si="66"/>
        <v>-987.54519064168142</v>
      </c>
      <c r="F660">
        <f t="shared" si="67"/>
        <v>0</v>
      </c>
      <c r="G660">
        <f t="shared" si="68"/>
        <v>2370.1084575394489</v>
      </c>
      <c r="H660">
        <f t="shared" si="69"/>
        <v>4064.1806267936408</v>
      </c>
    </row>
    <row r="661" spans="2:8" x14ac:dyDescent="0.35">
      <c r="B661">
        <f t="shared" si="63"/>
        <v>60.700000000000593</v>
      </c>
      <c r="C661">
        <f t="shared" si="64"/>
        <v>0</v>
      </c>
      <c r="D661">
        <f t="shared" si="65"/>
        <v>1693.4085944977662</v>
      </c>
      <c r="E661">
        <f t="shared" si="66"/>
        <v>-987.54519064168142</v>
      </c>
      <c r="F661">
        <f t="shared" si="67"/>
        <v>0</v>
      </c>
      <c r="G661">
        <f t="shared" si="68"/>
        <v>2271.3539384752803</v>
      </c>
      <c r="H661">
        <f t="shared" si="69"/>
        <v>3894.8397673438667</v>
      </c>
    </row>
    <row r="662" spans="2:8" x14ac:dyDescent="0.35">
      <c r="B662">
        <f t="shared" si="63"/>
        <v>60.800000000000594</v>
      </c>
      <c r="C662">
        <f t="shared" si="64"/>
        <v>0</v>
      </c>
      <c r="D662">
        <f t="shared" si="65"/>
        <v>1693.4085944977662</v>
      </c>
      <c r="E662">
        <f t="shared" si="66"/>
        <v>-987.54519064168142</v>
      </c>
      <c r="F662">
        <f t="shared" si="67"/>
        <v>0</v>
      </c>
      <c r="G662">
        <f t="shared" si="68"/>
        <v>2172.5994194111081</v>
      </c>
      <c r="H662">
        <f t="shared" si="69"/>
        <v>3725.498907894078</v>
      </c>
    </row>
    <row r="663" spans="2:8" x14ac:dyDescent="0.35">
      <c r="B663">
        <f t="shared" si="63"/>
        <v>60.900000000000595</v>
      </c>
      <c r="C663">
        <f t="shared" si="64"/>
        <v>0</v>
      </c>
      <c r="D663">
        <f t="shared" si="65"/>
        <v>1693.4085944977662</v>
      </c>
      <c r="E663">
        <f t="shared" si="66"/>
        <v>-987.54519064168142</v>
      </c>
      <c r="F663">
        <f t="shared" si="67"/>
        <v>0</v>
      </c>
      <c r="G663">
        <f t="shared" si="68"/>
        <v>2073.8449003469395</v>
      </c>
      <c r="H663">
        <f t="shared" si="69"/>
        <v>3556.1580484443039</v>
      </c>
    </row>
    <row r="664" spans="2:8" x14ac:dyDescent="0.35">
      <c r="B664">
        <f t="shared" si="63"/>
        <v>61.000000000000597</v>
      </c>
      <c r="C664">
        <f t="shared" si="64"/>
        <v>0</v>
      </c>
      <c r="D664">
        <f t="shared" si="65"/>
        <v>1693.4085944977662</v>
      </c>
      <c r="E664">
        <f t="shared" si="66"/>
        <v>-987.54519064168142</v>
      </c>
      <c r="F664">
        <f t="shared" si="67"/>
        <v>0</v>
      </c>
      <c r="G664">
        <f t="shared" si="68"/>
        <v>1975.090381282771</v>
      </c>
      <c r="H664">
        <f t="shared" si="69"/>
        <v>3386.8171889945224</v>
      </c>
    </row>
    <row r="665" spans="2:8" x14ac:dyDescent="0.35">
      <c r="B665">
        <f t="shared" si="63"/>
        <v>61.100000000000598</v>
      </c>
      <c r="C665">
        <f t="shared" si="64"/>
        <v>0</v>
      </c>
      <c r="D665">
        <f t="shared" si="65"/>
        <v>1693.4085944977662</v>
      </c>
      <c r="E665">
        <f t="shared" si="66"/>
        <v>-987.54519064168142</v>
      </c>
      <c r="F665">
        <f t="shared" si="67"/>
        <v>0</v>
      </c>
      <c r="G665">
        <f t="shared" si="68"/>
        <v>1876.3358622186024</v>
      </c>
      <c r="H665">
        <f t="shared" si="69"/>
        <v>3217.476329544741</v>
      </c>
    </row>
    <row r="666" spans="2:8" x14ac:dyDescent="0.35">
      <c r="B666">
        <f t="shared" si="63"/>
        <v>61.2000000000006</v>
      </c>
      <c r="C666">
        <f t="shared" si="64"/>
        <v>0</v>
      </c>
      <c r="D666">
        <f t="shared" si="65"/>
        <v>1693.4085944977662</v>
      </c>
      <c r="E666">
        <f t="shared" si="66"/>
        <v>-987.54519064168142</v>
      </c>
      <c r="F666">
        <f t="shared" si="67"/>
        <v>0</v>
      </c>
      <c r="G666">
        <f t="shared" si="68"/>
        <v>1777.5813431544302</v>
      </c>
      <c r="H666">
        <f t="shared" si="69"/>
        <v>3048.1354700949596</v>
      </c>
    </row>
    <row r="667" spans="2:8" x14ac:dyDescent="0.35">
      <c r="B667">
        <f t="shared" si="63"/>
        <v>61.300000000000601</v>
      </c>
      <c r="C667">
        <f t="shared" si="64"/>
        <v>0</v>
      </c>
      <c r="D667">
        <f t="shared" si="65"/>
        <v>1693.4085944977662</v>
      </c>
      <c r="E667">
        <f t="shared" si="66"/>
        <v>-987.54519064168142</v>
      </c>
      <c r="F667">
        <f t="shared" si="67"/>
        <v>0</v>
      </c>
      <c r="G667">
        <f t="shared" si="68"/>
        <v>1678.8268240902617</v>
      </c>
      <c r="H667">
        <f t="shared" si="69"/>
        <v>2878.7946106451855</v>
      </c>
    </row>
    <row r="668" spans="2:8" x14ac:dyDescent="0.35">
      <c r="B668">
        <f t="shared" si="63"/>
        <v>61.400000000000603</v>
      </c>
      <c r="C668">
        <f t="shared" si="64"/>
        <v>0</v>
      </c>
      <c r="D668">
        <f t="shared" si="65"/>
        <v>1693.4085944977662</v>
      </c>
      <c r="E668">
        <f t="shared" si="66"/>
        <v>-987.54519064168142</v>
      </c>
      <c r="F668">
        <f t="shared" si="67"/>
        <v>0</v>
      </c>
      <c r="G668">
        <f t="shared" si="68"/>
        <v>1580.0723050260967</v>
      </c>
      <c r="H668">
        <f t="shared" si="69"/>
        <v>2709.453751195404</v>
      </c>
    </row>
    <row r="669" spans="2:8" x14ac:dyDescent="0.35">
      <c r="B669">
        <f t="shared" si="63"/>
        <v>61.500000000000604</v>
      </c>
      <c r="C669">
        <f t="shared" si="64"/>
        <v>0</v>
      </c>
      <c r="D669">
        <f t="shared" si="65"/>
        <v>1693.4085944977662</v>
      </c>
      <c r="E669">
        <f t="shared" si="66"/>
        <v>-987.54519064168142</v>
      </c>
      <c r="F669">
        <f t="shared" si="67"/>
        <v>0</v>
      </c>
      <c r="G669">
        <f t="shared" si="68"/>
        <v>1481.3177859619245</v>
      </c>
      <c r="H669">
        <f t="shared" si="69"/>
        <v>2540.1128917456299</v>
      </c>
    </row>
    <row r="670" spans="2:8" x14ac:dyDescent="0.35">
      <c r="B670">
        <f t="shared" si="63"/>
        <v>61.600000000000605</v>
      </c>
      <c r="C670">
        <f t="shared" si="64"/>
        <v>0</v>
      </c>
      <c r="D670">
        <f t="shared" si="65"/>
        <v>1693.4085944977662</v>
      </c>
      <c r="E670">
        <f t="shared" si="66"/>
        <v>-987.54519064168142</v>
      </c>
      <c r="F670">
        <f t="shared" si="67"/>
        <v>0</v>
      </c>
      <c r="G670">
        <f t="shared" si="68"/>
        <v>1382.5632668977523</v>
      </c>
      <c r="H670">
        <f t="shared" si="69"/>
        <v>2370.7720322958558</v>
      </c>
    </row>
    <row r="671" spans="2:8" x14ac:dyDescent="0.35">
      <c r="B671">
        <f t="shared" si="63"/>
        <v>61.700000000000607</v>
      </c>
      <c r="C671">
        <f t="shared" si="64"/>
        <v>0</v>
      </c>
      <c r="D671">
        <f t="shared" si="65"/>
        <v>1693.4085944977662</v>
      </c>
      <c r="E671">
        <f t="shared" si="66"/>
        <v>-987.54519064168142</v>
      </c>
      <c r="F671">
        <f t="shared" si="67"/>
        <v>0</v>
      </c>
      <c r="G671">
        <f t="shared" si="68"/>
        <v>1283.8087478335838</v>
      </c>
      <c r="H671">
        <f t="shared" si="69"/>
        <v>2201.4311728460743</v>
      </c>
    </row>
    <row r="672" spans="2:8" x14ac:dyDescent="0.35">
      <c r="B672">
        <f t="shared" si="63"/>
        <v>61.800000000000608</v>
      </c>
      <c r="C672">
        <f t="shared" si="64"/>
        <v>0</v>
      </c>
      <c r="D672">
        <f t="shared" si="65"/>
        <v>1693.4085944977662</v>
      </c>
      <c r="E672">
        <f t="shared" si="66"/>
        <v>-987.54519064168142</v>
      </c>
      <c r="F672">
        <f t="shared" si="67"/>
        <v>0</v>
      </c>
      <c r="G672">
        <f t="shared" si="68"/>
        <v>1185.0542287694152</v>
      </c>
      <c r="H672">
        <f t="shared" si="69"/>
        <v>2032.0903133963002</v>
      </c>
    </row>
    <row r="673" spans="1:8" x14ac:dyDescent="0.35">
      <c r="B673">
        <f t="shared" si="63"/>
        <v>61.90000000000061</v>
      </c>
      <c r="C673">
        <f t="shared" si="64"/>
        <v>0</v>
      </c>
      <c r="D673">
        <f t="shared" si="65"/>
        <v>1693.4085944977662</v>
      </c>
      <c r="E673">
        <f t="shared" si="66"/>
        <v>-987.54519064168142</v>
      </c>
      <c r="F673">
        <f t="shared" si="67"/>
        <v>0</v>
      </c>
      <c r="G673">
        <f t="shared" si="68"/>
        <v>1086.2997097052466</v>
      </c>
      <c r="H673">
        <f t="shared" si="69"/>
        <v>1862.7494539465115</v>
      </c>
    </row>
    <row r="674" spans="1:8" x14ac:dyDescent="0.35">
      <c r="B674">
        <f t="shared" si="63"/>
        <v>62.000000000000611</v>
      </c>
      <c r="C674">
        <f t="shared" si="64"/>
        <v>0</v>
      </c>
      <c r="D674">
        <f t="shared" si="65"/>
        <v>1693.4085944977662</v>
      </c>
      <c r="E674">
        <f t="shared" si="66"/>
        <v>-987.54519064168142</v>
      </c>
      <c r="F674">
        <f t="shared" si="67"/>
        <v>0</v>
      </c>
      <c r="G674">
        <f t="shared" si="68"/>
        <v>987.54519064107444</v>
      </c>
      <c r="H674">
        <f t="shared" si="69"/>
        <v>1693.4085944967374</v>
      </c>
    </row>
    <row r="675" spans="1:8" x14ac:dyDescent="0.35">
      <c r="B675">
        <f t="shared" si="63"/>
        <v>62.100000000000612</v>
      </c>
      <c r="C675">
        <f t="shared" si="64"/>
        <v>0</v>
      </c>
      <c r="D675">
        <f t="shared" si="65"/>
        <v>1693.4085944977662</v>
      </c>
      <c r="E675">
        <f t="shared" si="66"/>
        <v>-987.54519064168142</v>
      </c>
      <c r="F675">
        <f t="shared" si="67"/>
        <v>0</v>
      </c>
      <c r="G675">
        <f t="shared" si="68"/>
        <v>888.79067157690224</v>
      </c>
      <c r="H675">
        <f t="shared" si="69"/>
        <v>1524.0677350469487</v>
      </c>
    </row>
    <row r="676" spans="1:8" x14ac:dyDescent="0.35">
      <c r="B676">
        <f t="shared" si="63"/>
        <v>62.200000000000614</v>
      </c>
      <c r="C676">
        <f t="shared" si="64"/>
        <v>0</v>
      </c>
      <c r="D676">
        <f t="shared" si="65"/>
        <v>1693.4085944977662</v>
      </c>
      <c r="E676">
        <f t="shared" si="66"/>
        <v>-987.54519064168142</v>
      </c>
      <c r="F676">
        <f t="shared" si="67"/>
        <v>0</v>
      </c>
      <c r="G676">
        <f t="shared" si="68"/>
        <v>790.03615251273368</v>
      </c>
      <c r="H676">
        <f t="shared" si="69"/>
        <v>1354.7268755971745</v>
      </c>
    </row>
    <row r="677" spans="1:8" x14ac:dyDescent="0.35">
      <c r="B677">
        <f t="shared" si="63"/>
        <v>62.300000000000615</v>
      </c>
      <c r="C677">
        <f t="shared" si="64"/>
        <v>0</v>
      </c>
      <c r="D677">
        <f t="shared" si="65"/>
        <v>1693.4085944977662</v>
      </c>
      <c r="E677">
        <f t="shared" si="66"/>
        <v>-987.54519064168142</v>
      </c>
      <c r="F677">
        <f t="shared" si="67"/>
        <v>0</v>
      </c>
      <c r="G677">
        <f t="shared" si="68"/>
        <v>691.28163344856512</v>
      </c>
      <c r="H677">
        <f t="shared" si="69"/>
        <v>1185.3860161473931</v>
      </c>
    </row>
    <row r="678" spans="1:8" x14ac:dyDescent="0.35">
      <c r="B678">
        <f t="shared" si="63"/>
        <v>62.400000000000617</v>
      </c>
      <c r="C678">
        <f t="shared" si="64"/>
        <v>0</v>
      </c>
      <c r="D678">
        <f t="shared" si="65"/>
        <v>1693.4085944977662</v>
      </c>
      <c r="E678">
        <f t="shared" si="66"/>
        <v>-987.54519064168142</v>
      </c>
      <c r="F678">
        <f t="shared" si="67"/>
        <v>0</v>
      </c>
      <c r="G678">
        <f t="shared" si="68"/>
        <v>592.52711438439655</v>
      </c>
      <c r="H678">
        <f t="shared" si="69"/>
        <v>1016.0451566976189</v>
      </c>
    </row>
    <row r="679" spans="1:8" x14ac:dyDescent="0.35">
      <c r="B679">
        <f t="shared" si="63"/>
        <v>62.500000000000618</v>
      </c>
      <c r="C679">
        <f t="shared" si="64"/>
        <v>0</v>
      </c>
      <c r="D679">
        <f t="shared" si="65"/>
        <v>1693.4085944977662</v>
      </c>
      <c r="E679">
        <f t="shared" si="66"/>
        <v>-987.54519064168142</v>
      </c>
      <c r="F679">
        <f t="shared" si="67"/>
        <v>0</v>
      </c>
      <c r="G679">
        <f t="shared" si="68"/>
        <v>493.77259532022799</v>
      </c>
      <c r="H679">
        <f t="shared" si="69"/>
        <v>846.70429724783753</v>
      </c>
    </row>
    <row r="680" spans="1:8" x14ac:dyDescent="0.35">
      <c r="B680">
        <f t="shared" si="63"/>
        <v>62.60000000000062</v>
      </c>
      <c r="C680">
        <f t="shared" si="64"/>
        <v>0</v>
      </c>
      <c r="D680">
        <f t="shared" si="65"/>
        <v>1693.4085944977662</v>
      </c>
      <c r="E680">
        <f t="shared" si="66"/>
        <v>-987.54519064168142</v>
      </c>
      <c r="F680">
        <f t="shared" si="67"/>
        <v>0</v>
      </c>
      <c r="G680">
        <f t="shared" si="68"/>
        <v>395.01807625605579</v>
      </c>
      <c r="H680">
        <f t="shared" si="69"/>
        <v>677.36343779806339</v>
      </c>
    </row>
    <row r="681" spans="1:8" x14ac:dyDescent="0.35">
      <c r="B681">
        <f t="shared" si="63"/>
        <v>62.700000000000621</v>
      </c>
      <c r="C681">
        <f t="shared" si="64"/>
        <v>0</v>
      </c>
      <c r="D681">
        <f t="shared" si="65"/>
        <v>1693.4085944977662</v>
      </c>
      <c r="E681">
        <f t="shared" si="66"/>
        <v>-987.54519064168142</v>
      </c>
      <c r="F681">
        <f t="shared" si="67"/>
        <v>0</v>
      </c>
      <c r="G681">
        <f t="shared" si="68"/>
        <v>296.26355719189087</v>
      </c>
      <c r="H681">
        <f t="shared" si="69"/>
        <v>508.02257834828197</v>
      </c>
    </row>
    <row r="682" spans="1:8" x14ac:dyDescent="0.35">
      <c r="B682">
        <f t="shared" si="63"/>
        <v>62.800000000000622</v>
      </c>
      <c r="C682">
        <f t="shared" si="64"/>
        <v>0</v>
      </c>
      <c r="D682">
        <f t="shared" si="65"/>
        <v>1693.4085944977662</v>
      </c>
      <c r="E682">
        <f t="shared" si="66"/>
        <v>-987.54519064168142</v>
      </c>
      <c r="F682">
        <f t="shared" si="67"/>
        <v>0</v>
      </c>
      <c r="G682">
        <f t="shared" si="68"/>
        <v>197.50903812772231</v>
      </c>
      <c r="H682">
        <f t="shared" si="69"/>
        <v>338.68171889850782</v>
      </c>
    </row>
    <row r="683" spans="1:8" x14ac:dyDescent="0.35">
      <c r="B683">
        <f t="shared" ref="B683:B684" si="70">B682+0.1</f>
        <v>62.900000000000624</v>
      </c>
      <c r="C683">
        <f t="shared" si="64"/>
        <v>0</v>
      </c>
      <c r="D683">
        <f t="shared" si="65"/>
        <v>1693.4085944977662</v>
      </c>
      <c r="E683">
        <f t="shared" si="66"/>
        <v>-987.54519064168142</v>
      </c>
      <c r="F683">
        <f t="shared" si="67"/>
        <v>0</v>
      </c>
      <c r="G683">
        <f t="shared" si="68"/>
        <v>98.754519063550106</v>
      </c>
      <c r="H683">
        <f t="shared" si="69"/>
        <v>169.34085944871913</v>
      </c>
    </row>
    <row r="684" spans="1:8" x14ac:dyDescent="0.35">
      <c r="B684">
        <f t="shared" si="70"/>
        <v>63.000000000000625</v>
      </c>
      <c r="C684">
        <f t="shared" si="64"/>
        <v>0</v>
      </c>
      <c r="D684">
        <f t="shared" si="65"/>
        <v>1693.4085944977662</v>
      </c>
      <c r="E684">
        <f t="shared" si="66"/>
        <v>-987.54519064168142</v>
      </c>
      <c r="F684">
        <f t="shared" si="67"/>
        <v>0</v>
      </c>
      <c r="G684">
        <f t="shared" si="68"/>
        <v>-6.184563972055912E-10</v>
      </c>
      <c r="H684">
        <f t="shared" si="69"/>
        <v>-1.0622898116707802E-9</v>
      </c>
    </row>
    <row r="685" spans="1:8" x14ac:dyDescent="0.35">
      <c r="A685" s="110" t="s">
        <v>270</v>
      </c>
      <c r="B685" s="110">
        <v>63.1</v>
      </c>
      <c r="C685">
        <f>C684+G12</f>
        <v>0</v>
      </c>
      <c r="D685">
        <f>D684+B18</f>
        <v>0</v>
      </c>
      <c r="E685">
        <f>E684+B19</f>
        <v>0</v>
      </c>
      <c r="F685">
        <f t="shared" si="67"/>
        <v>0</v>
      </c>
      <c r="G685">
        <f>ABS(G684)</f>
        <v>6.184563972055912E-10</v>
      </c>
      <c r="H685">
        <f>ABS(H684)</f>
        <v>1.0622898116707802E-9</v>
      </c>
    </row>
    <row r="686" spans="1:8" x14ac:dyDescent="0.35">
      <c r="A686" s="111" t="s">
        <v>272</v>
      </c>
      <c r="C686" s="112" t="s">
        <v>72</v>
      </c>
      <c r="D686" s="112" t="s">
        <v>110</v>
      </c>
      <c r="E686" s="112" t="s">
        <v>111</v>
      </c>
      <c r="F686" s="112" t="s">
        <v>113</v>
      </c>
      <c r="G686" s="112" t="s">
        <v>112</v>
      </c>
      <c r="H686" s="112" t="s">
        <v>119</v>
      </c>
    </row>
  </sheetData>
  <mergeCells count="4">
    <mergeCell ref="C50:H50"/>
    <mergeCell ref="A40:D40"/>
    <mergeCell ref="A20:D20"/>
    <mergeCell ref="A21:D21"/>
  </mergeCells>
  <conditionalFormatting sqref="C685 E685">
    <cfRule type="cellIs" dxfId="5" priority="6" operator="between">
      <formula>-0.000000001</formula>
      <formula>0.000000001</formula>
    </cfRule>
    <cfRule type="cellIs" dxfId="4" priority="5" operator="notBetween">
      <formula>-0.000000001</formula>
      <formula>0.000000001</formula>
    </cfRule>
  </conditionalFormatting>
  <conditionalFormatting sqref="D685">
    <cfRule type="cellIs" dxfId="3" priority="4" operator="between">
      <formula>-0.000000001</formula>
      <formula>0.000000001</formula>
    </cfRule>
    <cfRule type="cellIs" dxfId="2" priority="3" operator="notBetween">
      <formula>-0.000000001</formula>
      <formula>0.000000001</formula>
    </cfRule>
  </conditionalFormatting>
  <conditionalFormatting sqref="G685:H685">
    <cfRule type="cellIs" dxfId="1" priority="2" operator="lessThan">
      <formula>0.00000001</formula>
    </cfRule>
    <cfRule type="cellIs" dxfId="0" priority="1" operator="greaterThan">
      <formula>0.00000001</formula>
    </cfRule>
  </conditionalFormatting>
  <hyperlinks>
    <hyperlink ref="A686" location="'Arbre 7'!A1" display="remonter" xr:uid="{6ED25A2E-919D-49C9-906F-193A2AB51305}"/>
    <hyperlink ref="A21:D21" location="'Arbre 7'!A685" display="Cliquer ici" xr:uid="{AE3611DB-E79C-4D8B-B73D-84024B0F06F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dimension ref="A1"/>
  <sheetViews>
    <sheetView workbookViewId="0">
      <selection activeCell="G19" sqref="G1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dimension ref="A1"/>
  <sheetViews>
    <sheetView workbookViewId="0">
      <selection activeCell="G18" sqref="G18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2020-12-26T17:52:20Z</dcterms:modified>
</cp:coreProperties>
</file>